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ut M. Wittkowski\Box Sync\Box Sync\Collab\aCD\IFM\"/>
    </mc:Choice>
  </mc:AlternateContent>
  <xr:revisionPtr revIDLastSave="0" documentId="8_{1570F837-0088-45F3-8819-2566AA345C7A}" xr6:coauthVersionLast="45" xr6:coauthVersionMax="45" xr10:uidLastSave="{00000000-0000-0000-0000-000000000000}"/>
  <bookViews>
    <workbookView xWindow="-120" yWindow="-16320" windowWidth="29040" windowHeight="16440" xr2:uid="{18BCC9FC-7DCD-4B8C-B8B9-05638EDAAADE}"/>
  </bookViews>
  <sheets>
    <sheet name="Worksheet" sheetId="1" r:id="rId1"/>
    <sheet name="Chart" sheetId="3" r:id="rId2"/>
  </sheets>
  <definedNames>
    <definedName name="_xlnm.Print_Area" localSheetId="0">Worksheet!$L$70:$L$75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" i="1" l="1"/>
  <c r="C30" i="1" l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C15" i="1"/>
  <c r="D15" i="1" s="1"/>
  <c r="C14" i="1"/>
  <c r="D14" i="1" s="1"/>
  <c r="C13" i="1"/>
  <c r="D13" i="1" s="1"/>
  <c r="C12" i="1"/>
  <c r="D12" i="1" s="1"/>
  <c r="C11" i="1"/>
  <c r="D11" i="1" s="1"/>
  <c r="C10" i="1"/>
  <c r="C9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X6" i="1"/>
  <c r="X5" i="1"/>
  <c r="X4" i="1"/>
  <c r="X3" i="1"/>
  <c r="X2" i="1"/>
  <c r="W1" i="1"/>
  <c r="V1" i="1"/>
  <c r="V10" i="1" s="1"/>
  <c r="U1" i="1"/>
  <c r="U370" i="1" s="1"/>
  <c r="T1" i="1"/>
  <c r="T371" i="1" s="1"/>
  <c r="S1" i="1"/>
  <c r="S7" i="1" s="1"/>
  <c r="X7" i="1" s="1"/>
  <c r="D16" i="1" l="1"/>
  <c r="D10" i="1"/>
  <c r="D9" i="1"/>
  <c r="M2" i="1" s="1"/>
  <c r="O2" i="1" s="1"/>
  <c r="W11" i="1"/>
  <c r="U371" i="1"/>
  <c r="V371" i="1"/>
  <c r="U9" i="1"/>
  <c r="S371" i="1"/>
  <c r="T370" i="1"/>
  <c r="T369" i="1"/>
  <c r="T8" i="1"/>
  <c r="S370" i="1"/>
  <c r="S369" i="1"/>
  <c r="S368" i="1"/>
  <c r="Q2" i="1" l="1"/>
  <c r="Q3" i="1" s="1"/>
  <c r="R3" i="1" s="1"/>
  <c r="L3" i="1"/>
  <c r="M3" i="1" l="1"/>
  <c r="O3" i="1" s="1"/>
  <c r="Z3" i="1"/>
  <c r="AB3" i="1" s="1"/>
  <c r="L4" i="1"/>
  <c r="N3" i="1" l="1"/>
  <c r="P3" i="1"/>
  <c r="M4" i="1"/>
  <c r="Z4" i="1"/>
  <c r="AB4" i="1" s="1"/>
  <c r="L5" i="1"/>
  <c r="AC3" i="1" l="1"/>
  <c r="M5" i="1"/>
  <c r="Z5" i="1"/>
  <c r="V11" i="1"/>
  <c r="W12" i="1"/>
  <c r="T9" i="1"/>
  <c r="S8" i="1"/>
  <c r="X8" i="1" s="1"/>
  <c r="U10" i="1"/>
  <c r="Q4" i="1"/>
  <c r="R4" i="1" s="1"/>
  <c r="O4" i="1"/>
  <c r="L6" i="1"/>
  <c r="M6" i="1" l="1"/>
  <c r="Z6" i="1"/>
  <c r="P4" i="1"/>
  <c r="N4" i="1"/>
  <c r="L7" i="1"/>
  <c r="M7" i="1" l="1"/>
  <c r="Z7" i="1"/>
  <c r="AB5" i="1"/>
  <c r="AC4" i="1"/>
  <c r="W13" i="1"/>
  <c r="T10" i="1"/>
  <c r="S9" i="1"/>
  <c r="X9" i="1" s="1"/>
  <c r="U11" i="1"/>
  <c r="V12" i="1"/>
  <c r="Q5" i="1"/>
  <c r="R5" i="1" s="1"/>
  <c r="O5" i="1"/>
  <c r="N5" i="1" s="1"/>
  <c r="L8" i="1"/>
  <c r="M8" i="1" l="1"/>
  <c r="Z8" i="1"/>
  <c r="P5" i="1"/>
  <c r="L9" i="1"/>
  <c r="M9" i="1" l="1"/>
  <c r="Z9" i="1"/>
  <c r="AB6" i="1"/>
  <c r="Q6" i="1"/>
  <c r="R6" i="1" s="1"/>
  <c r="AC5" i="1"/>
  <c r="W14" i="1"/>
  <c r="U12" i="1"/>
  <c r="T11" i="1"/>
  <c r="S10" i="1"/>
  <c r="X10" i="1" s="1"/>
  <c r="V13" i="1"/>
  <c r="O6" i="1"/>
  <c r="N6" i="1" s="1"/>
  <c r="L10" i="1"/>
  <c r="M10" i="1" l="1"/>
  <c r="Z10" i="1"/>
  <c r="P6" i="1"/>
  <c r="Q7" i="1" s="1"/>
  <c r="R7" i="1" s="1"/>
  <c r="L11" i="1"/>
  <c r="M11" i="1" l="1"/>
  <c r="Z11" i="1"/>
  <c r="AC6" i="1"/>
  <c r="V14" i="1"/>
  <c r="T12" i="1"/>
  <c r="S11" i="1"/>
  <c r="X11" i="1" s="1"/>
  <c r="U13" i="1"/>
  <c r="W15" i="1"/>
  <c r="O7" i="1"/>
  <c r="L12" i="1"/>
  <c r="M12" i="1" l="1"/>
  <c r="Z12" i="1"/>
  <c r="P7" i="1"/>
  <c r="N7" i="1"/>
  <c r="AB7" i="1"/>
  <c r="L13" i="1"/>
  <c r="M13" i="1" l="1"/>
  <c r="Z13" i="1"/>
  <c r="AC7" i="1"/>
  <c r="W16" i="1"/>
  <c r="Q8" i="1"/>
  <c r="R8" i="1" s="1"/>
  <c r="V15" i="1"/>
  <c r="T13" i="1"/>
  <c r="S12" i="1"/>
  <c r="X12" i="1" s="1"/>
  <c r="U14" i="1"/>
  <c r="O8" i="1"/>
  <c r="N8" i="1" s="1"/>
  <c r="L14" i="1"/>
  <c r="M14" i="1" l="1"/>
  <c r="Z14" i="1"/>
  <c r="P8" i="1"/>
  <c r="AB8" i="1"/>
  <c r="L15" i="1"/>
  <c r="M15" i="1" l="1"/>
  <c r="Z15" i="1"/>
  <c r="U15" i="1"/>
  <c r="AC8" i="1"/>
  <c r="O9" i="1"/>
  <c r="Q9" i="1"/>
  <c r="R9" i="1" s="1"/>
  <c r="V16" i="1"/>
  <c r="T14" i="1"/>
  <c r="W17" i="1"/>
  <c r="S13" i="1"/>
  <c r="X13" i="1" s="1"/>
  <c r="L16" i="1"/>
  <c r="M16" i="1" l="1"/>
  <c r="Z16" i="1"/>
  <c r="P9" i="1"/>
  <c r="N9" i="1"/>
  <c r="AB9" i="1"/>
  <c r="L17" i="1"/>
  <c r="M17" i="1" l="1"/>
  <c r="Z17" i="1"/>
  <c r="V17" i="1"/>
  <c r="AC9" i="1"/>
  <c r="O10" i="1"/>
  <c r="Q10" i="1"/>
  <c r="R10" i="1" s="1"/>
  <c r="T15" i="1"/>
  <c r="S14" i="1"/>
  <c r="X14" i="1" s="1"/>
  <c r="U16" i="1"/>
  <c r="W18" i="1"/>
  <c r="L18" i="1"/>
  <c r="M18" i="1" l="1"/>
  <c r="Z18" i="1"/>
  <c r="P10" i="1"/>
  <c r="N10" i="1"/>
  <c r="AB10" i="1"/>
  <c r="L19" i="1"/>
  <c r="M19" i="1" s="1"/>
  <c r="Z19" i="1" l="1"/>
  <c r="AC10" i="1"/>
  <c r="AB11" i="1"/>
  <c r="S15" i="1"/>
  <c r="X15" i="1" s="1"/>
  <c r="Z20" i="1" s="1"/>
  <c r="V18" i="1"/>
  <c r="Q11" i="1"/>
  <c r="R11" i="1" s="1"/>
  <c r="U17" i="1"/>
  <c r="T16" i="1"/>
  <c r="W19" i="1"/>
  <c r="L20" i="1"/>
  <c r="M20" i="1" s="1"/>
  <c r="O11" i="1" l="1"/>
  <c r="L21" i="1"/>
  <c r="M21" i="1" s="1"/>
  <c r="P11" i="1" l="1"/>
  <c r="N11" i="1"/>
  <c r="L22" i="1"/>
  <c r="M22" i="1" s="1"/>
  <c r="O12" i="1" l="1"/>
  <c r="AC11" i="1"/>
  <c r="T17" i="1"/>
  <c r="Q12" i="1"/>
  <c r="R12" i="1" s="1"/>
  <c r="W20" i="1"/>
  <c r="V19" i="1"/>
  <c r="U18" i="1"/>
  <c r="S16" i="1"/>
  <c r="X16" i="1" s="1"/>
  <c r="Z21" i="1" s="1"/>
  <c r="N12" i="1"/>
  <c r="AB12" i="1"/>
  <c r="L23" i="1"/>
  <c r="M23" i="1" s="1"/>
  <c r="P12" i="1" l="1"/>
  <c r="AC12" i="1" s="1"/>
  <c r="L24" i="1"/>
  <c r="M24" i="1" s="1"/>
  <c r="S17" i="1" l="1"/>
  <c r="X17" i="1" s="1"/>
  <c r="Z22" i="1" s="1"/>
  <c r="O13" i="1"/>
  <c r="N13" i="1" s="1"/>
  <c r="Q13" i="1"/>
  <c r="R13" i="1" s="1"/>
  <c r="V20" i="1"/>
  <c r="T18" i="1"/>
  <c r="W21" i="1"/>
  <c r="U19" i="1"/>
  <c r="AB13" i="1"/>
  <c r="L25" i="1"/>
  <c r="M25" i="1" s="1"/>
  <c r="P13" i="1" l="1"/>
  <c r="U20" i="1" s="1"/>
  <c r="O14" i="1"/>
  <c r="L26" i="1"/>
  <c r="M26" i="1" s="1"/>
  <c r="W22" i="1" l="1"/>
  <c r="V21" i="1"/>
  <c r="T19" i="1"/>
  <c r="S18" i="1"/>
  <c r="X18" i="1" s="1"/>
  <c r="Z23" i="1" s="1"/>
  <c r="Q14" i="1"/>
  <c r="R14" i="1" s="1"/>
  <c r="AC13" i="1"/>
  <c r="N14" i="1"/>
  <c r="AB14" i="1"/>
  <c r="L27" i="1"/>
  <c r="M27" i="1" s="1"/>
  <c r="P14" i="1" l="1"/>
  <c r="V22" i="1" s="1"/>
  <c r="L28" i="1"/>
  <c r="M28" i="1" s="1"/>
  <c r="T20" i="1" l="1"/>
  <c r="U21" i="1"/>
  <c r="W23" i="1"/>
  <c r="S19" i="1"/>
  <c r="X19" i="1" s="1"/>
  <c r="Z24" i="1" s="1"/>
  <c r="Q15" i="1"/>
  <c r="R15" i="1" s="1"/>
  <c r="AC14" i="1"/>
  <c r="O15" i="1"/>
  <c r="AB15" i="1"/>
  <c r="L29" i="1"/>
  <c r="M29" i="1" s="1"/>
  <c r="P15" i="1" l="1"/>
  <c r="N15" i="1"/>
  <c r="L30" i="1"/>
  <c r="M30" i="1" s="1"/>
  <c r="W24" i="1" l="1"/>
  <c r="AB16" i="1"/>
  <c r="V23" i="1"/>
  <c r="O16" i="1"/>
  <c r="N16" i="1" s="1"/>
  <c r="T21" i="1"/>
  <c r="AC15" i="1"/>
  <c r="U22" i="1"/>
  <c r="S20" i="1"/>
  <c r="X20" i="1" s="1"/>
  <c r="Z25" i="1" s="1"/>
  <c r="Q16" i="1"/>
  <c r="R16" i="1" s="1"/>
  <c r="L31" i="1"/>
  <c r="M31" i="1" s="1"/>
  <c r="P16" i="1" l="1"/>
  <c r="S21" i="1" s="1"/>
  <c r="X21" i="1" s="1"/>
  <c r="Z26" i="1" s="1"/>
  <c r="L32" i="1"/>
  <c r="M32" i="1" s="1"/>
  <c r="W25" i="1" l="1"/>
  <c r="V24" i="1"/>
  <c r="AC16" i="1"/>
  <c r="T22" i="1"/>
  <c r="Q17" i="1"/>
  <c r="R17" i="1" s="1"/>
  <c r="U23" i="1"/>
  <c r="O17" i="1"/>
  <c r="N17" i="1" s="1"/>
  <c r="L33" i="1"/>
  <c r="M33" i="1" s="1"/>
  <c r="P17" i="1" l="1"/>
  <c r="AB17" i="1"/>
  <c r="L34" i="1"/>
  <c r="M34" i="1" s="1"/>
  <c r="V25" i="1" l="1"/>
  <c r="Q18" i="1"/>
  <c r="R18" i="1" s="1"/>
  <c r="W26" i="1"/>
  <c r="T23" i="1"/>
  <c r="U24" i="1"/>
  <c r="S22" i="1"/>
  <c r="X22" i="1" s="1"/>
  <c r="Z27" i="1" s="1"/>
  <c r="AC17" i="1"/>
  <c r="O18" i="1"/>
  <c r="N18" i="1" s="1"/>
  <c r="L35" i="1"/>
  <c r="M35" i="1" s="1"/>
  <c r="P18" i="1" l="1"/>
  <c r="L36" i="1"/>
  <c r="M36" i="1" s="1"/>
  <c r="AB18" i="1" l="1"/>
  <c r="V26" i="1"/>
  <c r="U25" i="1"/>
  <c r="S23" i="1"/>
  <c r="X23" i="1" s="1"/>
  <c r="Z28" i="1" s="1"/>
  <c r="T24" i="1"/>
  <c r="W27" i="1"/>
  <c r="Q19" i="1"/>
  <c r="R19" i="1" s="1"/>
  <c r="AC18" i="1"/>
  <c r="O19" i="1"/>
  <c r="N19" i="1" s="1"/>
  <c r="L37" i="1"/>
  <c r="M37" i="1" s="1"/>
  <c r="P19" i="1" l="1"/>
  <c r="AB19" i="1"/>
  <c r="L38" i="1"/>
  <c r="M38" i="1" s="1"/>
  <c r="AC19" i="1" l="1"/>
  <c r="V27" i="1"/>
  <c r="S24" i="1"/>
  <c r="X24" i="1" s="1"/>
  <c r="Z29" i="1" s="1"/>
  <c r="Q20" i="1"/>
  <c r="R20" i="1" s="1"/>
  <c r="T25" i="1"/>
  <c r="W28" i="1"/>
  <c r="U26" i="1"/>
  <c r="O20" i="1"/>
  <c r="N20" i="1" s="1"/>
  <c r="L39" i="1"/>
  <c r="M39" i="1" s="1"/>
  <c r="P20" i="1" l="1"/>
  <c r="U27" i="1" s="1"/>
  <c r="AB20" i="1"/>
  <c r="L40" i="1"/>
  <c r="M40" i="1" s="1"/>
  <c r="V28" i="1" l="1"/>
  <c r="W29" i="1"/>
  <c r="Q21" i="1"/>
  <c r="R21" i="1" s="1"/>
  <c r="S25" i="1"/>
  <c r="X25" i="1" s="1"/>
  <c r="Z30" i="1" s="1"/>
  <c r="T26" i="1"/>
  <c r="AC20" i="1"/>
  <c r="O21" i="1"/>
  <c r="L41" i="1"/>
  <c r="M41" i="1" s="1"/>
  <c r="P21" i="1" l="1"/>
  <c r="U28" i="1" s="1"/>
  <c r="N21" i="1"/>
  <c r="AB21" i="1"/>
  <c r="Q22" i="1"/>
  <c r="R22" i="1" s="1"/>
  <c r="L42" i="1"/>
  <c r="M42" i="1" s="1"/>
  <c r="V29" i="1" l="1"/>
  <c r="S26" i="1"/>
  <c r="X26" i="1" s="1"/>
  <c r="Z31" i="1" s="1"/>
  <c r="W30" i="1"/>
  <c r="T27" i="1"/>
  <c r="AC21" i="1"/>
  <c r="AB22" i="1"/>
  <c r="O22" i="1"/>
  <c r="N22" i="1" s="1"/>
  <c r="L43" i="1"/>
  <c r="M43" i="1" s="1"/>
  <c r="P22" i="1" l="1"/>
  <c r="V30" i="1" s="1"/>
  <c r="L44" i="1"/>
  <c r="M44" i="1" s="1"/>
  <c r="Q23" i="1" l="1"/>
  <c r="R23" i="1" s="1"/>
  <c r="T28" i="1"/>
  <c r="W31" i="1"/>
  <c r="U29" i="1"/>
  <c r="S27" i="1"/>
  <c r="X27" i="1" s="1"/>
  <c r="Z32" i="1" s="1"/>
  <c r="AB23" i="1"/>
  <c r="AC22" i="1"/>
  <c r="O23" i="1"/>
  <c r="L45" i="1"/>
  <c r="M45" i="1" s="1"/>
  <c r="P23" i="1" l="1"/>
  <c r="W32" i="1" s="1"/>
  <c r="N23" i="1"/>
  <c r="L46" i="1"/>
  <c r="M46" i="1" s="1"/>
  <c r="Q24" i="1" l="1"/>
  <c r="R24" i="1" s="1"/>
  <c r="V31" i="1"/>
  <c r="T29" i="1"/>
  <c r="S28" i="1"/>
  <c r="X28" i="1" s="1"/>
  <c r="Z33" i="1" s="1"/>
  <c r="U30" i="1"/>
  <c r="AB24" i="1"/>
  <c r="AC23" i="1"/>
  <c r="O24" i="1"/>
  <c r="N24" i="1" s="1"/>
  <c r="L47" i="1"/>
  <c r="M47" i="1" s="1"/>
  <c r="P24" i="1" l="1"/>
  <c r="Q25" i="1" s="1"/>
  <c r="R25" i="1" s="1"/>
  <c r="L48" i="1"/>
  <c r="M48" i="1" s="1"/>
  <c r="V32" i="1" l="1"/>
  <c r="U31" i="1"/>
  <c r="W33" i="1"/>
  <c r="S29" i="1"/>
  <c r="X29" i="1" s="1"/>
  <c r="Z34" i="1" s="1"/>
  <c r="T30" i="1"/>
  <c r="AB25" i="1"/>
  <c r="AC24" i="1"/>
  <c r="O25" i="1"/>
  <c r="L49" i="1"/>
  <c r="M49" i="1" s="1"/>
  <c r="P25" i="1" l="1"/>
  <c r="S30" i="1" s="1"/>
  <c r="X30" i="1" s="1"/>
  <c r="Z35" i="1" s="1"/>
  <c r="N25" i="1"/>
  <c r="L50" i="1"/>
  <c r="M50" i="1" s="1"/>
  <c r="T31" i="1" l="1"/>
  <c r="Q26" i="1"/>
  <c r="R26" i="1" s="1"/>
  <c r="V33" i="1"/>
  <c r="W34" i="1"/>
  <c r="U32" i="1"/>
  <c r="AB26" i="1"/>
  <c r="AC25" i="1"/>
  <c r="O26" i="1"/>
  <c r="N26" i="1" s="1"/>
  <c r="L51" i="1"/>
  <c r="M51" i="1" s="1"/>
  <c r="P26" i="1" l="1"/>
  <c r="W35" i="1" s="1"/>
  <c r="L52" i="1"/>
  <c r="M52" i="1" s="1"/>
  <c r="O27" i="1" l="1"/>
  <c r="N27" i="1" s="1"/>
  <c r="V34" i="1"/>
  <c r="S31" i="1"/>
  <c r="X31" i="1" s="1"/>
  <c r="Z36" i="1" s="1"/>
  <c r="Q27" i="1"/>
  <c r="R27" i="1" s="1"/>
  <c r="T32" i="1"/>
  <c r="AC26" i="1"/>
  <c r="U33" i="1"/>
  <c r="AB27" i="1"/>
  <c r="L53" i="1"/>
  <c r="M53" i="1" s="1"/>
  <c r="P27" i="1" l="1"/>
  <c r="W36" i="1" s="1"/>
  <c r="L54" i="1"/>
  <c r="M54" i="1" s="1"/>
  <c r="S32" i="1" l="1"/>
  <c r="X32" i="1" s="1"/>
  <c r="Z37" i="1" s="1"/>
  <c r="U34" i="1"/>
  <c r="V35" i="1"/>
  <c r="Q28" i="1"/>
  <c r="R28" i="1" s="1"/>
  <c r="T33" i="1"/>
  <c r="AB28" i="1"/>
  <c r="AC27" i="1"/>
  <c r="O28" i="1"/>
  <c r="L55" i="1"/>
  <c r="M55" i="1" s="1"/>
  <c r="P28" i="1" l="1"/>
  <c r="N28" i="1"/>
  <c r="L56" i="1"/>
  <c r="M56" i="1" s="1"/>
  <c r="W37" i="1" l="1"/>
  <c r="T34" i="1"/>
  <c r="U35" i="1"/>
  <c r="S33" i="1"/>
  <c r="X33" i="1" s="1"/>
  <c r="Z38" i="1" s="1"/>
  <c r="Q29" i="1"/>
  <c r="R29" i="1" s="1"/>
  <c r="V36" i="1"/>
  <c r="AC28" i="1"/>
  <c r="O29" i="1"/>
  <c r="P29" i="1" s="1"/>
  <c r="L57" i="1"/>
  <c r="M57" i="1" s="1"/>
  <c r="N29" i="1" l="1"/>
  <c r="T35" i="1"/>
  <c r="L58" i="1"/>
  <c r="M58" i="1" s="1"/>
  <c r="U36" i="1" l="1"/>
  <c r="V37" i="1"/>
  <c r="Q30" i="1"/>
  <c r="R30" i="1" s="1"/>
  <c r="W38" i="1"/>
  <c r="S34" i="1"/>
  <c r="X34" i="1" s="1"/>
  <c r="Z39" i="1" s="1"/>
  <c r="AB29" i="1"/>
  <c r="AB30" i="1" s="1"/>
  <c r="L59" i="1"/>
  <c r="M59" i="1" s="1"/>
  <c r="AC29" i="1" l="1"/>
  <c r="O30" i="1"/>
  <c r="L60" i="1"/>
  <c r="M60" i="1" s="1"/>
  <c r="P30" i="1" l="1"/>
  <c r="N30" i="1"/>
  <c r="L61" i="1"/>
  <c r="AC30" i="1" l="1"/>
  <c r="O31" i="1"/>
  <c r="N31" i="1" s="1"/>
  <c r="Q31" i="1"/>
  <c r="R31" i="1" s="1"/>
  <c r="V38" i="1"/>
  <c r="S35" i="1"/>
  <c r="X35" i="1" s="1"/>
  <c r="Z40" i="1" s="1"/>
  <c r="T36" i="1"/>
  <c r="W39" i="1"/>
  <c r="U37" i="1"/>
  <c r="L62" i="1"/>
  <c r="M62" i="1" s="1"/>
  <c r="M61" i="1"/>
  <c r="P31" i="1" l="1"/>
  <c r="AB31" i="1"/>
  <c r="L63" i="1"/>
  <c r="M63" i="1" s="1"/>
  <c r="AC31" i="1" l="1"/>
  <c r="O32" i="1"/>
  <c r="N32" i="1" s="1"/>
  <c r="W40" i="1"/>
  <c r="U38" i="1"/>
  <c r="S36" i="1"/>
  <c r="X36" i="1" s="1"/>
  <c r="Z41" i="1" s="1"/>
  <c r="T37" i="1"/>
  <c r="Q32" i="1"/>
  <c r="R32" i="1" s="1"/>
  <c r="V39" i="1"/>
  <c r="L64" i="1"/>
  <c r="M64" i="1" s="1"/>
  <c r="P32" i="1" l="1"/>
  <c r="AB32" i="1"/>
  <c r="L65" i="1"/>
  <c r="M65" i="1" s="1"/>
  <c r="O33" i="1" l="1"/>
  <c r="N33" i="1" s="1"/>
  <c r="S37" i="1"/>
  <c r="X37" i="1" s="1"/>
  <c r="Z42" i="1" s="1"/>
  <c r="Q33" i="1"/>
  <c r="R33" i="1" s="1"/>
  <c r="V40" i="1"/>
  <c r="W41" i="1"/>
  <c r="T38" i="1"/>
  <c r="U39" i="1"/>
  <c r="AC32" i="1"/>
  <c r="L66" i="1"/>
  <c r="M66" i="1" s="1"/>
  <c r="P33" i="1" l="1"/>
  <c r="W42" i="1" s="1"/>
  <c r="AB33" i="1"/>
  <c r="L67" i="1"/>
  <c r="M67" i="1" s="1"/>
  <c r="S38" i="1" l="1"/>
  <c r="X38" i="1" s="1"/>
  <c r="Z43" i="1" s="1"/>
  <c r="Q34" i="1"/>
  <c r="R34" i="1" s="1"/>
  <c r="V41" i="1"/>
  <c r="T39" i="1"/>
  <c r="U40" i="1"/>
  <c r="AB34" i="1"/>
  <c r="AC33" i="1"/>
  <c r="O34" i="1"/>
  <c r="L68" i="1"/>
  <c r="M68" i="1" s="1"/>
  <c r="P34" i="1" l="1"/>
  <c r="N34" i="1"/>
  <c r="L69" i="1"/>
  <c r="V42" i="1" l="1"/>
  <c r="T40" i="1"/>
  <c r="S39" i="1"/>
  <c r="X39" i="1" s="1"/>
  <c r="Z44" i="1" s="1"/>
  <c r="Q35" i="1"/>
  <c r="R35" i="1" s="1"/>
  <c r="U41" i="1"/>
  <c r="W43" i="1"/>
  <c r="AC34" i="1"/>
  <c r="O35" i="1"/>
  <c r="P35" i="1" s="1"/>
  <c r="L70" i="1"/>
  <c r="M70" i="1" s="1"/>
  <c r="M69" i="1"/>
  <c r="N35" i="1" l="1"/>
  <c r="V43" i="1"/>
  <c r="L71" i="1"/>
  <c r="M71" i="1" s="1"/>
  <c r="O36" i="1" l="1"/>
  <c r="N36" i="1" s="1"/>
  <c r="S40" i="1"/>
  <c r="X40" i="1" s="1"/>
  <c r="Z45" i="1" s="1"/>
  <c r="AB35" i="1"/>
  <c r="U42" i="1"/>
  <c r="W44" i="1"/>
  <c r="T41" i="1"/>
  <c r="AC35" i="1"/>
  <c r="Q36" i="1"/>
  <c r="R36" i="1" s="1"/>
  <c r="L72" i="1"/>
  <c r="M72" i="1" s="1"/>
  <c r="P36" i="1" l="1"/>
  <c r="U43" i="1" s="1"/>
  <c r="L73" i="1"/>
  <c r="M73" i="1" s="1"/>
  <c r="O37" i="1" l="1"/>
  <c r="N37" i="1" s="1"/>
  <c r="S41" i="1"/>
  <c r="X41" i="1" s="1"/>
  <c r="Z46" i="1" s="1"/>
  <c r="Q37" i="1"/>
  <c r="R37" i="1" s="1"/>
  <c r="AC36" i="1"/>
  <c r="T42" i="1"/>
  <c r="W45" i="1"/>
  <c r="V44" i="1"/>
  <c r="AB36" i="1"/>
  <c r="L74" i="1"/>
  <c r="M74" i="1" s="1"/>
  <c r="P37" i="1" l="1"/>
  <c r="L75" i="1"/>
  <c r="M75" i="1" s="1"/>
  <c r="O38" i="1" l="1"/>
  <c r="N38" i="1" s="1"/>
  <c r="W46" i="1"/>
  <c r="S42" i="1"/>
  <c r="X42" i="1" s="1"/>
  <c r="Z47" i="1" s="1"/>
  <c r="T43" i="1"/>
  <c r="Q38" i="1"/>
  <c r="R38" i="1" s="1"/>
  <c r="U44" i="1"/>
  <c r="V45" i="1"/>
  <c r="AC37" i="1"/>
  <c r="AB37" i="1"/>
  <c r="L76" i="1"/>
  <c r="M76" i="1" s="1"/>
  <c r="P38" i="1" l="1"/>
  <c r="O39" i="1"/>
  <c r="N39" i="1" s="1"/>
  <c r="L77" i="1"/>
  <c r="M77" i="1" s="1"/>
  <c r="V46" i="1" l="1"/>
  <c r="U45" i="1"/>
  <c r="T44" i="1"/>
  <c r="S43" i="1"/>
  <c r="X43" i="1" s="1"/>
  <c r="Z48" i="1" s="1"/>
  <c r="Q39" i="1"/>
  <c r="R39" i="1" s="1"/>
  <c r="W47" i="1"/>
  <c r="AC38" i="1"/>
  <c r="AB38" i="1"/>
  <c r="L78" i="1"/>
  <c r="M78" i="1" s="1"/>
  <c r="AB39" i="1" l="1"/>
  <c r="P39" i="1"/>
  <c r="W48" i="1" s="1"/>
  <c r="O40" i="1"/>
  <c r="N40" i="1" s="1"/>
  <c r="L79" i="1"/>
  <c r="M79" i="1" s="1"/>
  <c r="AC39" i="1" l="1"/>
  <c r="AB40" i="1"/>
  <c r="U46" i="1"/>
  <c r="S44" i="1"/>
  <c r="X44" i="1" s="1"/>
  <c r="Z49" i="1" s="1"/>
  <c r="Q40" i="1"/>
  <c r="R40" i="1" s="1"/>
  <c r="V47" i="1"/>
  <c r="T45" i="1"/>
  <c r="L80" i="1"/>
  <c r="M80" i="1" s="1"/>
  <c r="P40" i="1" l="1"/>
  <c r="AC40" i="1" s="1"/>
  <c r="L81" i="1"/>
  <c r="M81" i="1" s="1"/>
  <c r="O41" i="1" l="1"/>
  <c r="N41" i="1" s="1"/>
  <c r="T46" i="1"/>
  <c r="Q41" i="1"/>
  <c r="R41" i="1" s="1"/>
  <c r="S45" i="1"/>
  <c r="X45" i="1" s="1"/>
  <c r="Z50" i="1" s="1"/>
  <c r="W49" i="1"/>
  <c r="V48" i="1"/>
  <c r="U47" i="1"/>
  <c r="AB41" i="1"/>
  <c r="L82" i="1"/>
  <c r="M82" i="1" s="1"/>
  <c r="P41" i="1" l="1"/>
  <c r="U48" i="1" s="1"/>
  <c r="L83" i="1"/>
  <c r="M83" i="1" s="1"/>
  <c r="AC41" i="1" l="1"/>
  <c r="T47" i="1"/>
  <c r="W50" i="1"/>
  <c r="V49" i="1"/>
  <c r="Q42" i="1"/>
  <c r="R42" i="1" s="1"/>
  <c r="S46" i="1"/>
  <c r="X46" i="1" s="1"/>
  <c r="Z51" i="1" s="1"/>
  <c r="O42" i="1"/>
  <c r="N42" i="1" s="1"/>
  <c r="AB42" i="1"/>
  <c r="L84" i="1"/>
  <c r="M84" i="1" s="1"/>
  <c r="P42" i="1" l="1"/>
  <c r="W51" i="1" s="1"/>
  <c r="AB43" i="1"/>
  <c r="L85" i="1"/>
  <c r="M85" i="1" s="1"/>
  <c r="O43" i="1" l="1"/>
  <c r="N43" i="1" s="1"/>
  <c r="V50" i="1"/>
  <c r="T48" i="1"/>
  <c r="AC42" i="1"/>
  <c r="S47" i="1"/>
  <c r="X47" i="1" s="1"/>
  <c r="Z52" i="1" s="1"/>
  <c r="U49" i="1"/>
  <c r="Q43" i="1"/>
  <c r="R43" i="1" s="1"/>
  <c r="L86" i="1"/>
  <c r="M86" i="1" s="1"/>
  <c r="P43" i="1" l="1"/>
  <c r="U50" i="1" s="1"/>
  <c r="AB44" i="1"/>
  <c r="L87" i="1"/>
  <c r="M87" i="1" s="1"/>
  <c r="O44" i="1" l="1"/>
  <c r="N44" i="1" s="1"/>
  <c r="AC43" i="1"/>
  <c r="V51" i="1"/>
  <c r="S48" i="1"/>
  <c r="X48" i="1" s="1"/>
  <c r="Z53" i="1" s="1"/>
  <c r="T49" i="1"/>
  <c r="Q44" i="1"/>
  <c r="R44" i="1" s="1"/>
  <c r="W52" i="1"/>
  <c r="L88" i="1"/>
  <c r="M88" i="1" s="1"/>
  <c r="P44" i="1" l="1"/>
  <c r="W53" i="1" s="1"/>
  <c r="AB45" i="1"/>
  <c r="O45" i="1"/>
  <c r="N45" i="1" s="1"/>
  <c r="L89" i="1"/>
  <c r="M89" i="1" s="1"/>
  <c r="AC44" i="1" l="1"/>
  <c r="V52" i="1"/>
  <c r="U51" i="1"/>
  <c r="Q45" i="1"/>
  <c r="R45" i="1" s="1"/>
  <c r="S49" i="1"/>
  <c r="X49" i="1" s="1"/>
  <c r="Z54" i="1" s="1"/>
  <c r="T50" i="1"/>
  <c r="L90" i="1"/>
  <c r="M90" i="1" s="1"/>
  <c r="P45" i="1" l="1"/>
  <c r="Q46" i="1" s="1"/>
  <c r="R46" i="1" s="1"/>
  <c r="AB46" i="1"/>
  <c r="O46" i="1"/>
  <c r="N46" i="1" s="1"/>
  <c r="L91" i="1"/>
  <c r="M91" i="1" s="1"/>
  <c r="T51" i="1" l="1"/>
  <c r="AC45" i="1"/>
  <c r="U52" i="1"/>
  <c r="S50" i="1"/>
  <c r="X50" i="1" s="1"/>
  <c r="Z55" i="1" s="1"/>
  <c r="V53" i="1"/>
  <c r="W54" i="1"/>
  <c r="P46" i="1"/>
  <c r="S51" i="1" s="1"/>
  <c r="X51" i="1" s="1"/>
  <c r="Z56" i="1" s="1"/>
  <c r="L92" i="1"/>
  <c r="M92" i="1" s="1"/>
  <c r="U53" i="1" l="1"/>
  <c r="V54" i="1"/>
  <c r="T52" i="1"/>
  <c r="Q47" i="1"/>
  <c r="R47" i="1" s="1"/>
  <c r="W55" i="1"/>
  <c r="AB47" i="1"/>
  <c r="AC46" i="1"/>
  <c r="O47" i="1"/>
  <c r="N47" i="1" s="1"/>
  <c r="L93" i="1"/>
  <c r="M93" i="1" s="1"/>
  <c r="P47" i="1" l="1"/>
  <c r="W56" i="1" s="1"/>
  <c r="L94" i="1"/>
  <c r="M94" i="1" s="1"/>
  <c r="U54" i="1" l="1"/>
  <c r="S52" i="1"/>
  <c r="X52" i="1" s="1"/>
  <c r="Z57" i="1" s="1"/>
  <c r="Q48" i="1"/>
  <c r="R48" i="1" s="1"/>
  <c r="V55" i="1"/>
  <c r="T53" i="1"/>
  <c r="AB48" i="1"/>
  <c r="AC47" i="1"/>
  <c r="O48" i="1"/>
  <c r="L95" i="1"/>
  <c r="M95" i="1" s="1"/>
  <c r="P48" i="1" l="1"/>
  <c r="N48" i="1"/>
  <c r="L96" i="1"/>
  <c r="M96" i="1" s="1"/>
  <c r="O49" i="1" l="1"/>
  <c r="N49" i="1" s="1"/>
  <c r="AC48" i="1"/>
  <c r="W57" i="1"/>
  <c r="T54" i="1"/>
  <c r="U55" i="1"/>
  <c r="S53" i="1"/>
  <c r="X53" i="1" s="1"/>
  <c r="Z58" i="1" s="1"/>
  <c r="Q49" i="1"/>
  <c r="R49" i="1" s="1"/>
  <c r="V56" i="1"/>
  <c r="L97" i="1"/>
  <c r="M97" i="1" s="1"/>
  <c r="P49" i="1" l="1"/>
  <c r="L98" i="1"/>
  <c r="M98" i="1" s="1"/>
  <c r="AB49" i="1" l="1"/>
  <c r="U56" i="1"/>
  <c r="S54" i="1"/>
  <c r="X54" i="1" s="1"/>
  <c r="Z59" i="1" s="1"/>
  <c r="Q50" i="1"/>
  <c r="R50" i="1" s="1"/>
  <c r="V57" i="1"/>
  <c r="O50" i="1"/>
  <c r="W58" i="1"/>
  <c r="T55" i="1"/>
  <c r="AC49" i="1"/>
  <c r="L99" i="1"/>
  <c r="M99" i="1" s="1"/>
  <c r="P50" i="1" l="1"/>
  <c r="S55" i="1" s="1"/>
  <c r="X55" i="1" s="1"/>
  <c r="Z60" i="1" s="1"/>
  <c r="N50" i="1"/>
  <c r="L100" i="1"/>
  <c r="M100" i="1" s="1"/>
  <c r="AB50" i="1" l="1"/>
  <c r="T56" i="1"/>
  <c r="U57" i="1"/>
  <c r="Q51" i="1"/>
  <c r="R51" i="1" s="1"/>
  <c r="W59" i="1"/>
  <c r="V58" i="1"/>
  <c r="AC50" i="1"/>
  <c r="O51" i="1"/>
  <c r="N51" i="1" s="1"/>
  <c r="L101" i="1"/>
  <c r="M101" i="1" s="1"/>
  <c r="AB51" i="1" l="1"/>
  <c r="P51" i="1"/>
  <c r="W60" i="1" s="1"/>
  <c r="L102" i="1"/>
  <c r="M102" i="1" s="1"/>
  <c r="O52" i="1" l="1"/>
  <c r="N52" i="1" s="1"/>
  <c r="S56" i="1"/>
  <c r="X56" i="1" s="1"/>
  <c r="Z61" i="1" s="1"/>
  <c r="V59" i="1"/>
  <c r="U58" i="1"/>
  <c r="Q52" i="1"/>
  <c r="R52" i="1" s="1"/>
  <c r="T57" i="1"/>
  <c r="AC51" i="1"/>
  <c r="L103" i="1"/>
  <c r="M103" i="1" s="1"/>
  <c r="AB52" i="1" l="1"/>
  <c r="P52" i="1"/>
  <c r="L104" i="1"/>
  <c r="M104" i="1" s="1"/>
  <c r="AC52" i="1" l="1"/>
  <c r="O53" i="1"/>
  <c r="N53" i="1" s="1"/>
  <c r="U59" i="1"/>
  <c r="S57" i="1"/>
  <c r="X57" i="1" s="1"/>
  <c r="Z62" i="1" s="1"/>
  <c r="Q53" i="1"/>
  <c r="R53" i="1" s="1"/>
  <c r="T58" i="1"/>
  <c r="V60" i="1"/>
  <c r="AB53" i="1"/>
  <c r="W61" i="1"/>
  <c r="L105" i="1"/>
  <c r="M105" i="1" s="1"/>
  <c r="P53" i="1" l="1"/>
  <c r="S58" i="1" s="1"/>
  <c r="X58" i="1" s="1"/>
  <c r="Z63" i="1" s="1"/>
  <c r="L106" i="1"/>
  <c r="M106" i="1" s="1"/>
  <c r="T59" i="1" l="1"/>
  <c r="O54" i="1"/>
  <c r="N54" i="1" s="1"/>
  <c r="AB54" i="1"/>
  <c r="V61" i="1"/>
  <c r="W62" i="1"/>
  <c r="U60" i="1"/>
  <c r="Q54" i="1"/>
  <c r="R54" i="1" s="1"/>
  <c r="AC53" i="1"/>
  <c r="L107" i="1"/>
  <c r="M107" i="1" s="1"/>
  <c r="P54" i="1" l="1"/>
  <c r="Q55" i="1" s="1"/>
  <c r="R55" i="1" s="1"/>
  <c r="L108" i="1"/>
  <c r="M108" i="1" s="1"/>
  <c r="AC54" i="1" l="1"/>
  <c r="O55" i="1"/>
  <c r="N55" i="1" s="1"/>
  <c r="S59" i="1"/>
  <c r="X59" i="1" s="1"/>
  <c r="Z64" i="1" s="1"/>
  <c r="V62" i="1"/>
  <c r="W63" i="1"/>
  <c r="T60" i="1"/>
  <c r="U61" i="1"/>
  <c r="L109" i="1"/>
  <c r="M109" i="1" s="1"/>
  <c r="P55" i="1" l="1"/>
  <c r="W64" i="1" s="1"/>
  <c r="AB55" i="1"/>
  <c r="L110" i="1"/>
  <c r="M110" i="1" s="1"/>
  <c r="T61" i="1" l="1"/>
  <c r="AC55" i="1"/>
  <c r="V63" i="1"/>
  <c r="Q56" i="1"/>
  <c r="R56" i="1" s="1"/>
  <c r="S60" i="1"/>
  <c r="X60" i="1" s="1"/>
  <c r="Z65" i="1" s="1"/>
  <c r="O56" i="1"/>
  <c r="U62" i="1"/>
  <c r="AB56" i="1"/>
  <c r="L111" i="1"/>
  <c r="M111" i="1" s="1"/>
  <c r="P56" i="1" l="1"/>
  <c r="W65" i="1" s="1"/>
  <c r="N56" i="1"/>
  <c r="L112" i="1"/>
  <c r="M112" i="1" s="1"/>
  <c r="U63" i="1" l="1"/>
  <c r="T62" i="1"/>
  <c r="Q57" i="1"/>
  <c r="R57" i="1" s="1"/>
  <c r="O57" i="1"/>
  <c r="N57" i="1" s="1"/>
  <c r="V64" i="1"/>
  <c r="S61" i="1"/>
  <c r="X61" i="1" s="1"/>
  <c r="Z66" i="1" s="1"/>
  <c r="AC56" i="1"/>
  <c r="AB57" i="1"/>
  <c r="L113" i="1"/>
  <c r="M113" i="1" s="1"/>
  <c r="P57" i="1" l="1"/>
  <c r="W66" i="1" s="1"/>
  <c r="L114" i="1"/>
  <c r="M114" i="1" s="1"/>
  <c r="S62" i="1" l="1"/>
  <c r="X62" i="1" s="1"/>
  <c r="Z67" i="1" s="1"/>
  <c r="Q58" i="1"/>
  <c r="R58" i="1" s="1"/>
  <c r="AC57" i="1"/>
  <c r="O58" i="1"/>
  <c r="P58" i="1" s="1"/>
  <c r="W67" i="1" s="1"/>
  <c r="U64" i="1"/>
  <c r="V65" i="1"/>
  <c r="T63" i="1"/>
  <c r="L115" i="1"/>
  <c r="M115" i="1" s="1"/>
  <c r="N58" i="1" l="1"/>
  <c r="AC58" i="1" s="1"/>
  <c r="U65" i="1"/>
  <c r="Q59" i="1"/>
  <c r="R59" i="1" s="1"/>
  <c r="T64" i="1"/>
  <c r="S63" i="1"/>
  <c r="X63" i="1" s="1"/>
  <c r="Z68" i="1" s="1"/>
  <c r="V66" i="1"/>
  <c r="AB58" i="1"/>
  <c r="L116" i="1"/>
  <c r="M116" i="1" s="1"/>
  <c r="O59" i="1" l="1"/>
  <c r="N59" i="1" s="1"/>
  <c r="AB59" i="1"/>
  <c r="L117" i="1"/>
  <c r="M117" i="1" s="1"/>
  <c r="P59" i="1" l="1"/>
  <c r="V67" i="1" s="1"/>
  <c r="O60" i="1"/>
  <c r="L118" i="1"/>
  <c r="M118" i="1" s="1"/>
  <c r="T65" i="1" l="1"/>
  <c r="Q60" i="1"/>
  <c r="R60" i="1" s="1"/>
  <c r="S64" i="1"/>
  <c r="X64" i="1" s="1"/>
  <c r="Z69" i="1" s="1"/>
  <c r="U66" i="1"/>
  <c r="W68" i="1"/>
  <c r="AC59" i="1"/>
  <c r="P60" i="1"/>
  <c r="U67" i="1" s="1"/>
  <c r="N60" i="1"/>
  <c r="AB60" i="1"/>
  <c r="L119" i="1"/>
  <c r="M119" i="1" s="1"/>
  <c r="AC60" i="1" l="1"/>
  <c r="S65" i="1"/>
  <c r="X65" i="1" s="1"/>
  <c r="Z70" i="1" s="1"/>
  <c r="T66" i="1"/>
  <c r="O61" i="1"/>
  <c r="V68" i="1"/>
  <c r="Q61" i="1"/>
  <c r="R61" i="1" s="1"/>
  <c r="W69" i="1"/>
  <c r="L120" i="1"/>
  <c r="M120" i="1" s="1"/>
  <c r="P61" i="1" l="1"/>
  <c r="W70" i="1" s="1"/>
  <c r="N61" i="1"/>
  <c r="AB61" i="1"/>
  <c r="L121" i="1"/>
  <c r="V69" i="1" l="1"/>
  <c r="AC61" i="1"/>
  <c r="Q62" i="1"/>
  <c r="R62" i="1" s="1"/>
  <c r="O62" i="1"/>
  <c r="U68" i="1"/>
  <c r="S66" i="1"/>
  <c r="X66" i="1" s="1"/>
  <c r="Z71" i="1" s="1"/>
  <c r="T67" i="1"/>
  <c r="L122" i="1"/>
  <c r="M122" i="1" s="1"/>
  <c r="M121" i="1"/>
  <c r="L123" i="1" l="1"/>
  <c r="M123" i="1" s="1"/>
  <c r="P62" i="1"/>
  <c r="V70" i="1" s="1"/>
  <c r="N62" i="1"/>
  <c r="AB62" i="1"/>
  <c r="L124" i="1"/>
  <c r="M124" i="1" s="1"/>
  <c r="AC62" i="1" l="1"/>
  <c r="W71" i="1"/>
  <c r="S67" i="1"/>
  <c r="X67" i="1" s="1"/>
  <c r="Z72" i="1" s="1"/>
  <c r="Q63" i="1"/>
  <c r="R63" i="1" s="1"/>
  <c r="T68" i="1"/>
  <c r="U69" i="1"/>
  <c r="O63" i="1"/>
  <c r="L125" i="1"/>
  <c r="M125" i="1" s="1"/>
  <c r="P63" i="1" l="1"/>
  <c r="T69" i="1" s="1"/>
  <c r="N63" i="1"/>
  <c r="AB63" i="1"/>
  <c r="L126" i="1"/>
  <c r="M126" i="1" s="1"/>
  <c r="U70" i="1" l="1"/>
  <c r="AC63" i="1"/>
  <c r="Q64" i="1"/>
  <c r="R64" i="1" s="1"/>
  <c r="O64" i="1"/>
  <c r="W72" i="1"/>
  <c r="V71" i="1"/>
  <c r="S68" i="1"/>
  <c r="X68" i="1" s="1"/>
  <c r="Z73" i="1" s="1"/>
  <c r="L127" i="1"/>
  <c r="M127" i="1" s="1"/>
  <c r="P64" i="1" l="1"/>
  <c r="W73" i="1" s="1"/>
  <c r="N64" i="1"/>
  <c r="AB64" i="1"/>
  <c r="L128" i="1"/>
  <c r="M128" i="1" s="1"/>
  <c r="S69" i="1" l="1"/>
  <c r="X69" i="1" s="1"/>
  <c r="Z74" i="1" s="1"/>
  <c r="AC64" i="1"/>
  <c r="O65" i="1"/>
  <c r="N65" i="1" s="1"/>
  <c r="Q65" i="1"/>
  <c r="R65" i="1" s="1"/>
  <c r="V72" i="1"/>
  <c r="U71" i="1"/>
  <c r="T70" i="1"/>
  <c r="L129" i="1"/>
  <c r="M129" i="1" s="1"/>
  <c r="P65" i="1" l="1"/>
  <c r="AB65" i="1"/>
  <c r="L130" i="1"/>
  <c r="M130" i="1" s="1"/>
  <c r="U72" i="1" l="1"/>
  <c r="S70" i="1"/>
  <c r="X70" i="1" s="1"/>
  <c r="Z75" i="1" s="1"/>
  <c r="Q66" i="1"/>
  <c r="R66" i="1" s="1"/>
  <c r="T71" i="1"/>
  <c r="W74" i="1"/>
  <c r="V73" i="1"/>
  <c r="AB66" i="1"/>
  <c r="L131" i="1"/>
  <c r="M131" i="1" s="1"/>
  <c r="AC65" i="1" l="1"/>
  <c r="O66" i="1"/>
  <c r="N66" i="1" s="1"/>
  <c r="L132" i="1"/>
  <c r="M132" i="1" s="1"/>
  <c r="P66" i="1" l="1"/>
  <c r="S71" i="1" s="1"/>
  <c r="X71" i="1" s="1"/>
  <c r="Z76" i="1" s="1"/>
  <c r="L133" i="1"/>
  <c r="M133" i="1" s="1"/>
  <c r="W75" i="1" l="1"/>
  <c r="AC66" i="1"/>
  <c r="T72" i="1"/>
  <c r="Q67" i="1"/>
  <c r="R67" i="1" s="1"/>
  <c r="U73" i="1"/>
  <c r="AB67" i="1"/>
  <c r="V74" i="1"/>
  <c r="O67" i="1"/>
  <c r="L134" i="1"/>
  <c r="M134" i="1" s="1"/>
  <c r="P67" i="1" l="1"/>
  <c r="T73" i="1" s="1"/>
  <c r="N67" i="1"/>
  <c r="L135" i="1"/>
  <c r="M135" i="1" s="1"/>
  <c r="Q68" i="1" l="1"/>
  <c r="R68" i="1" s="1"/>
  <c r="W76" i="1"/>
  <c r="U74" i="1"/>
  <c r="V75" i="1"/>
  <c r="S72" i="1"/>
  <c r="X72" i="1" s="1"/>
  <c r="Z77" i="1" s="1"/>
  <c r="O68" i="1"/>
  <c r="P68" i="1" s="1"/>
  <c r="W77" i="1" s="1"/>
  <c r="AC67" i="1"/>
  <c r="AB68" i="1"/>
  <c r="L136" i="1"/>
  <c r="M136" i="1" s="1"/>
  <c r="N68" i="1" l="1"/>
  <c r="AC68" i="1" s="1"/>
  <c r="V76" i="1"/>
  <c r="T74" i="1"/>
  <c r="Q69" i="1"/>
  <c r="R69" i="1" s="1"/>
  <c r="U75" i="1"/>
  <c r="S73" i="1"/>
  <c r="X73" i="1" s="1"/>
  <c r="Z78" i="1" s="1"/>
  <c r="L137" i="1"/>
  <c r="M137" i="1" s="1"/>
  <c r="O69" i="1" l="1"/>
  <c r="P69" i="1" s="1"/>
  <c r="S74" i="1" s="1"/>
  <c r="X74" i="1" s="1"/>
  <c r="Z79" i="1" s="1"/>
  <c r="L138" i="1"/>
  <c r="M138" i="1" s="1"/>
  <c r="N69" i="1" l="1"/>
  <c r="AC69" i="1" s="1"/>
  <c r="Q70" i="1"/>
  <c r="R70" i="1" s="1"/>
  <c r="U76" i="1"/>
  <c r="T75" i="1"/>
  <c r="W78" i="1"/>
  <c r="V77" i="1"/>
  <c r="AB69" i="1"/>
  <c r="AB70" i="1" s="1"/>
  <c r="L139" i="1"/>
  <c r="M139" i="1" s="1"/>
  <c r="O70" i="1" l="1"/>
  <c r="P70" i="1" s="1"/>
  <c r="U77" i="1" s="1"/>
  <c r="L140" i="1"/>
  <c r="M140" i="1" s="1"/>
  <c r="T76" i="1" l="1"/>
  <c r="W79" i="1"/>
  <c r="V78" i="1"/>
  <c r="Q71" i="1"/>
  <c r="R71" i="1" s="1"/>
  <c r="S75" i="1"/>
  <c r="X75" i="1" s="1"/>
  <c r="Z80" i="1" s="1"/>
  <c r="N70" i="1"/>
  <c r="AC70" i="1" s="1"/>
  <c r="AB71" i="1"/>
  <c r="L141" i="1"/>
  <c r="M141" i="1" s="1"/>
  <c r="O71" i="1" l="1"/>
  <c r="N71" i="1" s="1"/>
  <c r="L142" i="1"/>
  <c r="M142" i="1" s="1"/>
  <c r="P71" i="1" l="1"/>
  <c r="T77" i="1" s="1"/>
  <c r="AB72" i="1"/>
  <c r="L143" i="1"/>
  <c r="M143" i="1" s="1"/>
  <c r="S76" i="1" l="1"/>
  <c r="X76" i="1" s="1"/>
  <c r="Z81" i="1" s="1"/>
  <c r="AC71" i="1"/>
  <c r="O72" i="1"/>
  <c r="N72" i="1" s="1"/>
  <c r="W80" i="1"/>
  <c r="V79" i="1"/>
  <c r="U78" i="1"/>
  <c r="Q72" i="1"/>
  <c r="R72" i="1" s="1"/>
  <c r="AB73" i="1"/>
  <c r="L144" i="1"/>
  <c r="M144" i="1" s="1"/>
  <c r="P72" i="1" l="1"/>
  <c r="W81" i="1" s="1"/>
  <c r="L145" i="1"/>
  <c r="M145" i="1" s="1"/>
  <c r="V80" i="1" l="1"/>
  <c r="T78" i="1"/>
  <c r="O73" i="1"/>
  <c r="N73" i="1" s="1"/>
  <c r="U79" i="1"/>
  <c r="AC72" i="1"/>
  <c r="Q73" i="1"/>
  <c r="R73" i="1" s="1"/>
  <c r="S77" i="1"/>
  <c r="X77" i="1" s="1"/>
  <c r="Z82" i="1" s="1"/>
  <c r="AB74" i="1"/>
  <c r="L146" i="1"/>
  <c r="M146" i="1" s="1"/>
  <c r="P73" i="1" l="1"/>
  <c r="S78" i="1" s="1"/>
  <c r="X78" i="1" s="1"/>
  <c r="Z83" i="1" s="1"/>
  <c r="L147" i="1"/>
  <c r="M147" i="1" s="1"/>
  <c r="Q74" i="1" l="1"/>
  <c r="R74" i="1" s="1"/>
  <c r="O74" i="1"/>
  <c r="N74" i="1" s="1"/>
  <c r="W82" i="1"/>
  <c r="AC73" i="1"/>
  <c r="T79" i="1"/>
  <c r="V81" i="1"/>
  <c r="U80" i="1"/>
  <c r="AB75" i="1"/>
  <c r="L148" i="1"/>
  <c r="M148" i="1" s="1"/>
  <c r="P74" i="1" l="1"/>
  <c r="U81" i="1" s="1"/>
  <c r="O75" i="1"/>
  <c r="N75" i="1" s="1"/>
  <c r="T80" i="1"/>
  <c r="Q75" i="1"/>
  <c r="R75" i="1" s="1"/>
  <c r="V82" i="1"/>
  <c r="AC74" i="1"/>
  <c r="S79" i="1"/>
  <c r="X79" i="1" s="1"/>
  <c r="Z84" i="1" s="1"/>
  <c r="W83" i="1"/>
  <c r="L149" i="1"/>
  <c r="M149" i="1" s="1"/>
  <c r="P75" i="1" l="1"/>
  <c r="AC75" i="1" s="1"/>
  <c r="AB76" i="1"/>
  <c r="O76" i="1"/>
  <c r="N76" i="1" s="1"/>
  <c r="S80" i="1" l="1"/>
  <c r="X80" i="1" s="1"/>
  <c r="Z85" i="1" s="1"/>
  <c r="U82" i="1"/>
  <c r="Q76" i="1"/>
  <c r="R76" i="1" s="1"/>
  <c r="V83" i="1"/>
  <c r="T81" i="1"/>
  <c r="W84" i="1"/>
  <c r="P76" i="1"/>
  <c r="L150" i="1"/>
  <c r="M150" i="1" s="1"/>
  <c r="AC76" i="1" l="1"/>
  <c r="W85" i="1"/>
  <c r="U83" i="1"/>
  <c r="S81" i="1"/>
  <c r="X81" i="1" s="1"/>
  <c r="Z86" i="1" s="1"/>
  <c r="V84" i="1"/>
  <c r="T82" i="1"/>
  <c r="L151" i="1"/>
  <c r="M151" i="1" s="1"/>
  <c r="Q77" i="1"/>
  <c r="R77" i="1" s="1"/>
  <c r="O77" i="1"/>
  <c r="N77" i="1" s="1"/>
  <c r="P77" i="1" l="1"/>
  <c r="AB77" i="1"/>
  <c r="L152" i="1"/>
  <c r="M152" i="1" s="1"/>
  <c r="AC77" i="1" l="1"/>
  <c r="AB78" i="1"/>
  <c r="W86" i="1"/>
  <c r="U84" i="1"/>
  <c r="S82" i="1"/>
  <c r="X82" i="1" s="1"/>
  <c r="Z87" i="1" s="1"/>
  <c r="V85" i="1"/>
  <c r="T83" i="1"/>
  <c r="L153" i="1"/>
  <c r="M153" i="1" s="1"/>
  <c r="Q78" i="1"/>
  <c r="R78" i="1" s="1"/>
  <c r="O78" i="1"/>
  <c r="N78" i="1" s="1"/>
  <c r="P78" i="1" l="1"/>
  <c r="L154" i="1"/>
  <c r="M154" i="1" s="1"/>
  <c r="AC78" i="1" l="1"/>
  <c r="V86" i="1"/>
  <c r="T84" i="1"/>
  <c r="W87" i="1"/>
  <c r="S83" i="1"/>
  <c r="X83" i="1" s="1"/>
  <c r="Z88" i="1" s="1"/>
  <c r="U85" i="1"/>
  <c r="L155" i="1"/>
  <c r="M155" i="1" s="1"/>
  <c r="Q79" i="1"/>
  <c r="R79" i="1" s="1"/>
  <c r="O79" i="1"/>
  <c r="P79" i="1" l="1"/>
  <c r="N79" i="1"/>
  <c r="AB79" i="1"/>
  <c r="L156" i="1"/>
  <c r="M156" i="1" s="1"/>
  <c r="AC79" i="1" l="1"/>
  <c r="AB80" i="1"/>
  <c r="V87" i="1"/>
  <c r="T85" i="1"/>
  <c r="W88" i="1"/>
  <c r="U86" i="1"/>
  <c r="S84" i="1"/>
  <c r="X84" i="1" s="1"/>
  <c r="Z89" i="1" s="1"/>
  <c r="L157" i="1"/>
  <c r="M157" i="1" s="1"/>
  <c r="Q80" i="1"/>
  <c r="R80" i="1" s="1"/>
  <c r="O80" i="1" l="1"/>
  <c r="L158" i="1"/>
  <c r="M158" i="1" s="1"/>
  <c r="P80" i="1" l="1"/>
  <c r="W89" i="1" s="1"/>
  <c r="N80" i="1"/>
  <c r="AB81" i="1"/>
  <c r="L159" i="1"/>
  <c r="M159" i="1" s="1"/>
  <c r="O81" i="1" l="1"/>
  <c r="N81" i="1" s="1"/>
  <c r="T86" i="1"/>
  <c r="V88" i="1"/>
  <c r="Q81" i="1"/>
  <c r="R81" i="1" s="1"/>
  <c r="S85" i="1"/>
  <c r="X85" i="1" s="1"/>
  <c r="Z90" i="1" s="1"/>
  <c r="AC80" i="1"/>
  <c r="U87" i="1"/>
  <c r="L160" i="1"/>
  <c r="M160" i="1" s="1"/>
  <c r="P81" i="1" l="1"/>
  <c r="AC81" i="1" s="1"/>
  <c r="AB82" i="1"/>
  <c r="L161" i="1"/>
  <c r="M161" i="1" s="1"/>
  <c r="O82" i="1" l="1"/>
  <c r="N82" i="1" s="1"/>
  <c r="S86" i="1"/>
  <c r="X86" i="1" s="1"/>
  <c r="Z91" i="1" s="1"/>
  <c r="Q82" i="1"/>
  <c r="R82" i="1" s="1"/>
  <c r="U88" i="1"/>
  <c r="W90" i="1"/>
  <c r="T87" i="1"/>
  <c r="V89" i="1"/>
  <c r="L162" i="1"/>
  <c r="M162" i="1" s="1"/>
  <c r="P82" i="1" l="1"/>
  <c r="S87" i="1" s="1"/>
  <c r="X87" i="1" s="1"/>
  <c r="Z92" i="1" s="1"/>
  <c r="AB83" i="1"/>
  <c r="L163" i="1"/>
  <c r="M163" i="1" s="1"/>
  <c r="O83" i="1"/>
  <c r="N83" i="1" s="1"/>
  <c r="Q83" i="1" l="1"/>
  <c r="R83" i="1" s="1"/>
  <c r="T88" i="1"/>
  <c r="V90" i="1"/>
  <c r="W91" i="1"/>
  <c r="AC82" i="1"/>
  <c r="U89" i="1"/>
  <c r="L164" i="1"/>
  <c r="M164" i="1" s="1"/>
  <c r="P83" i="1" l="1"/>
  <c r="AB84" i="1"/>
  <c r="AC83" i="1"/>
  <c r="V91" i="1"/>
  <c r="T89" i="1"/>
  <c r="W92" i="1"/>
  <c r="U90" i="1"/>
  <c r="S88" i="1"/>
  <c r="X88" i="1" s="1"/>
  <c r="Z93" i="1" s="1"/>
  <c r="L165" i="1"/>
  <c r="M165" i="1" s="1"/>
  <c r="Q84" i="1"/>
  <c r="R84" i="1" s="1"/>
  <c r="O84" i="1"/>
  <c r="N84" i="1" s="1"/>
  <c r="P84" i="1" l="1"/>
  <c r="L166" i="1"/>
  <c r="M166" i="1" s="1"/>
  <c r="AB85" i="1" l="1"/>
  <c r="AC84" i="1"/>
  <c r="W93" i="1"/>
  <c r="U91" i="1"/>
  <c r="S89" i="1"/>
  <c r="X89" i="1" s="1"/>
  <c r="Z94" i="1" s="1"/>
  <c r="T90" i="1"/>
  <c r="V92" i="1"/>
  <c r="O85" i="1"/>
  <c r="N85" i="1" s="1"/>
  <c r="L167" i="1"/>
  <c r="M167" i="1" s="1"/>
  <c r="Q85" i="1"/>
  <c r="R85" i="1" s="1"/>
  <c r="P85" i="1" l="1"/>
  <c r="L168" i="1"/>
  <c r="M168" i="1" s="1"/>
  <c r="AB86" i="1" l="1"/>
  <c r="AC85" i="1"/>
  <c r="O86" i="1"/>
  <c r="N86" i="1" s="1"/>
  <c r="W94" i="1"/>
  <c r="U92" i="1"/>
  <c r="S90" i="1"/>
  <c r="X90" i="1" s="1"/>
  <c r="Z95" i="1" s="1"/>
  <c r="V93" i="1"/>
  <c r="T91" i="1"/>
  <c r="Q86" i="1"/>
  <c r="R86" i="1" s="1"/>
  <c r="L169" i="1"/>
  <c r="M169" i="1" s="1"/>
  <c r="P86" i="1" l="1"/>
  <c r="L170" i="1"/>
  <c r="M170" i="1" s="1"/>
  <c r="AB87" i="1" l="1"/>
  <c r="AC86" i="1"/>
  <c r="O87" i="1"/>
  <c r="N87" i="1" s="1"/>
  <c r="V94" i="1"/>
  <c r="T92" i="1"/>
  <c r="S91" i="1"/>
  <c r="X91" i="1" s="1"/>
  <c r="Z96" i="1" s="1"/>
  <c r="U93" i="1"/>
  <c r="W95" i="1"/>
  <c r="Q87" i="1"/>
  <c r="R87" i="1" s="1"/>
  <c r="L171" i="1"/>
  <c r="M171" i="1" s="1"/>
  <c r="P87" i="1" l="1"/>
  <c r="L172" i="1"/>
  <c r="M172" i="1" s="1"/>
  <c r="AB88" i="1" l="1"/>
  <c r="AC87" i="1"/>
  <c r="V95" i="1"/>
  <c r="T93" i="1"/>
  <c r="W96" i="1"/>
  <c r="U94" i="1"/>
  <c r="S92" i="1"/>
  <c r="X92" i="1" s="1"/>
  <c r="Z97" i="1" s="1"/>
  <c r="Q88" i="1"/>
  <c r="R88" i="1" s="1"/>
  <c r="O88" i="1"/>
  <c r="N88" i="1" s="1"/>
  <c r="L173" i="1"/>
  <c r="M173" i="1" s="1"/>
  <c r="P88" i="1" l="1"/>
  <c r="L174" i="1"/>
  <c r="M174" i="1" s="1"/>
  <c r="AB89" i="1" l="1"/>
  <c r="Q89" i="1"/>
  <c r="R89" i="1" s="1"/>
  <c r="AC88" i="1"/>
  <c r="O89" i="1"/>
  <c r="N89" i="1" s="1"/>
  <c r="W97" i="1"/>
  <c r="U95" i="1"/>
  <c r="S93" i="1"/>
  <c r="X93" i="1" s="1"/>
  <c r="Z98" i="1" s="1"/>
  <c r="T94" i="1"/>
  <c r="V96" i="1"/>
  <c r="L175" i="1"/>
  <c r="M175" i="1" s="1"/>
  <c r="P89" i="1" l="1"/>
  <c r="L176" i="1"/>
  <c r="M176" i="1" s="1"/>
  <c r="AC89" i="1" l="1"/>
  <c r="U96" i="1"/>
  <c r="S94" i="1"/>
  <c r="X94" i="1" s="1"/>
  <c r="Z99" i="1" s="1"/>
  <c r="O90" i="1"/>
  <c r="N90" i="1" s="1"/>
  <c r="T95" i="1"/>
  <c r="W98" i="1"/>
  <c r="Q90" i="1"/>
  <c r="R90" i="1" s="1"/>
  <c r="V97" i="1"/>
  <c r="L177" i="1"/>
  <c r="M177" i="1" s="1"/>
  <c r="P90" i="1" l="1"/>
  <c r="AB90" i="1"/>
  <c r="L178" i="1"/>
  <c r="M178" i="1" s="1"/>
  <c r="AC90" i="1" l="1"/>
  <c r="AB91" i="1"/>
  <c r="W99" i="1"/>
  <c r="O91" i="1"/>
  <c r="U97" i="1"/>
  <c r="T96" i="1"/>
  <c r="V98" i="1"/>
  <c r="Q91" i="1"/>
  <c r="R91" i="1" s="1"/>
  <c r="S95" i="1"/>
  <c r="X95" i="1" s="1"/>
  <c r="Z100" i="1" s="1"/>
  <c r="L179" i="1"/>
  <c r="M179" i="1" s="1"/>
  <c r="P91" i="1" l="1"/>
  <c r="N91" i="1"/>
  <c r="L180" i="1"/>
  <c r="M180" i="1" s="1"/>
  <c r="AB92" i="1" l="1"/>
  <c r="AC91" i="1"/>
  <c r="O92" i="1"/>
  <c r="N92" i="1" s="1"/>
  <c r="W100" i="1"/>
  <c r="T97" i="1"/>
  <c r="S96" i="1"/>
  <c r="X96" i="1" s="1"/>
  <c r="Z101" i="1" s="1"/>
  <c r="V99" i="1"/>
  <c r="Q92" i="1"/>
  <c r="R92" i="1" s="1"/>
  <c r="U98" i="1"/>
  <c r="L181" i="1"/>
  <c r="M181" i="1" s="1"/>
  <c r="P92" i="1" l="1"/>
  <c r="L182" i="1"/>
  <c r="M182" i="1" s="1"/>
  <c r="AB93" i="1" l="1"/>
  <c r="AC92" i="1"/>
  <c r="Q93" i="1"/>
  <c r="R93" i="1" s="1"/>
  <c r="O93" i="1"/>
  <c r="N93" i="1" s="1"/>
  <c r="T98" i="1"/>
  <c r="V100" i="1"/>
  <c r="S97" i="1"/>
  <c r="X97" i="1" s="1"/>
  <c r="Z102" i="1" s="1"/>
  <c r="U99" i="1"/>
  <c r="W101" i="1"/>
  <c r="L183" i="1"/>
  <c r="M183" i="1" s="1"/>
  <c r="P93" i="1" l="1"/>
  <c r="L184" i="1"/>
  <c r="M184" i="1" s="1"/>
  <c r="AB94" i="1" l="1"/>
  <c r="W102" i="1"/>
  <c r="AC93" i="1"/>
  <c r="Q94" i="1"/>
  <c r="R94" i="1" s="1"/>
  <c r="T99" i="1"/>
  <c r="V101" i="1"/>
  <c r="S98" i="1"/>
  <c r="X98" i="1" s="1"/>
  <c r="Z103" i="1" s="1"/>
  <c r="O94" i="1"/>
  <c r="U100" i="1"/>
  <c r="L185" i="1"/>
  <c r="M185" i="1" s="1"/>
  <c r="P94" i="1" l="1"/>
  <c r="N94" i="1"/>
  <c r="L186" i="1"/>
  <c r="M186" i="1" s="1"/>
  <c r="AB95" i="1" l="1"/>
  <c r="V102" i="1"/>
  <c r="AC94" i="1"/>
  <c r="S99" i="1"/>
  <c r="X99" i="1" s="1"/>
  <c r="Z104" i="1" s="1"/>
  <c r="W103" i="1"/>
  <c r="Q95" i="1"/>
  <c r="R95" i="1" s="1"/>
  <c r="O95" i="1"/>
  <c r="P95" i="1" s="1"/>
  <c r="T100" i="1"/>
  <c r="U101" i="1"/>
  <c r="L187" i="1"/>
  <c r="M187" i="1" s="1"/>
  <c r="N95" i="1" l="1"/>
  <c r="L188" i="1"/>
  <c r="M188" i="1" s="1"/>
  <c r="AB96" i="1" l="1"/>
  <c r="AC95" i="1"/>
  <c r="V103" i="1"/>
  <c r="S100" i="1"/>
  <c r="X100" i="1" s="1"/>
  <c r="Z105" i="1" s="1"/>
  <c r="U102" i="1"/>
  <c r="W104" i="1"/>
  <c r="Q96" i="1"/>
  <c r="R96" i="1" s="1"/>
  <c r="T101" i="1"/>
  <c r="O96" i="1"/>
  <c r="N96" i="1" s="1"/>
  <c r="L189" i="1"/>
  <c r="M189" i="1" s="1"/>
  <c r="P96" i="1" l="1"/>
  <c r="L190" i="1"/>
  <c r="M190" i="1" s="1"/>
  <c r="AB97" i="1" l="1"/>
  <c r="W105" i="1"/>
  <c r="AC96" i="1"/>
  <c r="V104" i="1"/>
  <c r="Q97" i="1"/>
  <c r="R97" i="1" s="1"/>
  <c r="O97" i="1"/>
  <c r="N97" i="1" s="1"/>
  <c r="U103" i="1"/>
  <c r="S101" i="1"/>
  <c r="X101" i="1" s="1"/>
  <c r="Z106" i="1" s="1"/>
  <c r="T102" i="1"/>
  <c r="L191" i="1"/>
  <c r="M191" i="1" s="1"/>
  <c r="P97" i="1" l="1"/>
  <c r="L192" i="1"/>
  <c r="M192" i="1" s="1"/>
  <c r="AB98" i="1" l="1"/>
  <c r="O98" i="1"/>
  <c r="N98" i="1" s="1"/>
  <c r="AC97" i="1"/>
  <c r="U104" i="1"/>
  <c r="V105" i="1"/>
  <c r="T103" i="1"/>
  <c r="W106" i="1"/>
  <c r="Q98" i="1"/>
  <c r="R98" i="1" s="1"/>
  <c r="S102" i="1"/>
  <c r="X102" i="1" s="1"/>
  <c r="Z107" i="1" s="1"/>
  <c r="L193" i="1"/>
  <c r="M193" i="1" s="1"/>
  <c r="P98" i="1" l="1"/>
  <c r="L194" i="1"/>
  <c r="M194" i="1" s="1"/>
  <c r="AB99" i="1" l="1"/>
  <c r="T104" i="1"/>
  <c r="AC98" i="1"/>
  <c r="S103" i="1"/>
  <c r="X103" i="1" s="1"/>
  <c r="Z108" i="1" s="1"/>
  <c r="O99" i="1"/>
  <c r="N99" i="1" s="1"/>
  <c r="U105" i="1"/>
  <c r="V106" i="1"/>
  <c r="Q99" i="1"/>
  <c r="R99" i="1" s="1"/>
  <c r="W107" i="1"/>
  <c r="L195" i="1"/>
  <c r="M195" i="1" s="1"/>
  <c r="P99" i="1" l="1"/>
  <c r="L196" i="1"/>
  <c r="M196" i="1" s="1"/>
  <c r="AB100" i="1" l="1"/>
  <c r="O100" i="1"/>
  <c r="N100" i="1" s="1"/>
  <c r="AC99" i="1"/>
  <c r="T105" i="1"/>
  <c r="W108" i="1"/>
  <c r="U106" i="1"/>
  <c r="Q100" i="1"/>
  <c r="R100" i="1" s="1"/>
  <c r="S104" i="1"/>
  <c r="X104" i="1" s="1"/>
  <c r="Z109" i="1" s="1"/>
  <c r="V107" i="1"/>
  <c r="L197" i="1"/>
  <c r="M197" i="1" s="1"/>
  <c r="P100" i="1" l="1"/>
  <c r="L198" i="1"/>
  <c r="M198" i="1" s="1"/>
  <c r="AB101" i="1" l="1"/>
  <c r="U107" i="1"/>
  <c r="AC100" i="1"/>
  <c r="S105" i="1"/>
  <c r="X105" i="1" s="1"/>
  <c r="Z110" i="1" s="1"/>
  <c r="Q101" i="1"/>
  <c r="R101" i="1" s="1"/>
  <c r="V108" i="1"/>
  <c r="T106" i="1"/>
  <c r="O101" i="1"/>
  <c r="N101" i="1" s="1"/>
  <c r="W109" i="1"/>
  <c r="L199" i="1"/>
  <c r="M199" i="1" s="1"/>
  <c r="P101" i="1" l="1"/>
  <c r="L200" i="1"/>
  <c r="M200" i="1" s="1"/>
  <c r="Q102" i="1" l="1"/>
  <c r="R102" i="1" s="1"/>
  <c r="AC101" i="1"/>
  <c r="U108" i="1"/>
  <c r="W110" i="1"/>
  <c r="S106" i="1"/>
  <c r="X106" i="1" s="1"/>
  <c r="Z111" i="1" s="1"/>
  <c r="T107" i="1"/>
  <c r="V109" i="1"/>
  <c r="O102" i="1"/>
  <c r="L201" i="1"/>
  <c r="M201" i="1" s="1"/>
  <c r="P102" i="1" l="1"/>
  <c r="N102" i="1"/>
  <c r="AB102" i="1"/>
  <c r="L202" i="1"/>
  <c r="M202" i="1" s="1"/>
  <c r="AC102" i="1" l="1"/>
  <c r="T108" i="1"/>
  <c r="AB103" i="1"/>
  <c r="V110" i="1"/>
  <c r="S107" i="1"/>
  <c r="X107" i="1" s="1"/>
  <c r="Z112" i="1" s="1"/>
  <c r="W111" i="1"/>
  <c r="U109" i="1"/>
  <c r="Q103" i="1"/>
  <c r="R103" i="1" s="1"/>
  <c r="L203" i="1"/>
  <c r="M203" i="1" s="1"/>
  <c r="O103" i="1" l="1"/>
  <c r="L204" i="1"/>
  <c r="M204" i="1" s="1"/>
  <c r="P103" i="1" l="1"/>
  <c r="Q104" i="1" s="1"/>
  <c r="R104" i="1" s="1"/>
  <c r="N103" i="1"/>
  <c r="L205" i="1"/>
  <c r="M205" i="1" s="1"/>
  <c r="O104" i="1" l="1"/>
  <c r="P104" i="1" s="1"/>
  <c r="AC103" i="1"/>
  <c r="S108" i="1"/>
  <c r="X108" i="1" s="1"/>
  <c r="Z113" i="1" s="1"/>
  <c r="U110" i="1"/>
  <c r="V111" i="1"/>
  <c r="T109" i="1"/>
  <c r="W112" i="1"/>
  <c r="L206" i="1"/>
  <c r="M206" i="1" s="1"/>
  <c r="N104" i="1" l="1"/>
  <c r="AB104" i="1"/>
  <c r="V112" i="1"/>
  <c r="Q105" i="1"/>
  <c r="R105" i="1" s="1"/>
  <c r="U111" i="1"/>
  <c r="S109" i="1"/>
  <c r="X109" i="1" s="1"/>
  <c r="Z114" i="1" s="1"/>
  <c r="L207" i="1"/>
  <c r="M207" i="1" s="1"/>
  <c r="W113" i="1" l="1"/>
  <c r="T110" i="1"/>
  <c r="AB105" i="1"/>
  <c r="AC104" i="1"/>
  <c r="O105" i="1"/>
  <c r="P105" i="1" s="1"/>
  <c r="L208" i="1"/>
  <c r="M208" i="1" s="1"/>
  <c r="N105" i="1" l="1"/>
  <c r="Q106" i="1"/>
  <c r="R106" i="1" s="1"/>
  <c r="L209" i="1"/>
  <c r="M209" i="1" s="1"/>
  <c r="W114" i="1" l="1"/>
  <c r="T111" i="1"/>
  <c r="V113" i="1"/>
  <c r="S110" i="1"/>
  <c r="X110" i="1" s="1"/>
  <c r="Z115" i="1" s="1"/>
  <c r="U112" i="1"/>
  <c r="AC105" i="1"/>
  <c r="O106" i="1"/>
  <c r="P106" i="1" s="1"/>
  <c r="L210" i="1"/>
  <c r="M210" i="1" s="1"/>
  <c r="N106" i="1" l="1"/>
  <c r="AB106" i="1"/>
  <c r="W115" i="1"/>
  <c r="L211" i="1"/>
  <c r="M211" i="1" s="1"/>
  <c r="U113" i="1" l="1"/>
  <c r="Q107" i="1"/>
  <c r="R107" i="1" s="1"/>
  <c r="V114" i="1"/>
  <c r="T112" i="1"/>
  <c r="S111" i="1"/>
  <c r="X111" i="1" s="1"/>
  <c r="Z116" i="1" s="1"/>
  <c r="AC106" i="1"/>
  <c r="O107" i="1"/>
  <c r="L212" i="1"/>
  <c r="M212" i="1" s="1"/>
  <c r="P107" i="1" l="1"/>
  <c r="V115" i="1" s="1"/>
  <c r="N107" i="1"/>
  <c r="AB107" i="1"/>
  <c r="L213" i="1"/>
  <c r="M213" i="1" s="1"/>
  <c r="S112" i="1" l="1"/>
  <c r="X112" i="1" s="1"/>
  <c r="Z117" i="1" s="1"/>
  <c r="Q108" i="1"/>
  <c r="R108" i="1" s="1"/>
  <c r="T113" i="1"/>
  <c r="U114" i="1"/>
  <c r="W116" i="1"/>
  <c r="O108" i="1"/>
  <c r="P108" i="1" s="1"/>
  <c r="AC107" i="1"/>
  <c r="L214" i="1"/>
  <c r="M214" i="1" s="1"/>
  <c r="N108" i="1" l="1"/>
  <c r="AB108" i="1"/>
  <c r="S113" i="1"/>
  <c r="X113" i="1" s="1"/>
  <c r="Z118" i="1" s="1"/>
  <c r="V116" i="1"/>
  <c r="Q109" i="1"/>
  <c r="R109" i="1" s="1"/>
  <c r="T114" i="1"/>
  <c r="W117" i="1"/>
  <c r="U115" i="1"/>
  <c r="L215" i="1"/>
  <c r="M215" i="1" s="1"/>
  <c r="AB109" i="1" l="1"/>
  <c r="AC108" i="1"/>
  <c r="O109" i="1"/>
  <c r="P109" i="1" s="1"/>
  <c r="L216" i="1"/>
  <c r="M216" i="1" s="1"/>
  <c r="N109" i="1" l="1"/>
  <c r="W118" i="1"/>
  <c r="L217" i="1"/>
  <c r="M217" i="1" s="1"/>
  <c r="T115" i="1" l="1"/>
  <c r="Q110" i="1"/>
  <c r="R110" i="1" s="1"/>
  <c r="U116" i="1"/>
  <c r="V117" i="1"/>
  <c r="S114" i="1"/>
  <c r="X114" i="1" s="1"/>
  <c r="Z119" i="1" s="1"/>
  <c r="AC109" i="1"/>
  <c r="O110" i="1"/>
  <c r="L218" i="1"/>
  <c r="M218" i="1" s="1"/>
  <c r="P110" i="1" l="1"/>
  <c r="T116" i="1" s="1"/>
  <c r="N110" i="1"/>
  <c r="AB110" i="1"/>
  <c r="L219" i="1"/>
  <c r="M219" i="1" s="1"/>
  <c r="V118" i="1" l="1"/>
  <c r="U117" i="1"/>
  <c r="W119" i="1"/>
  <c r="S115" i="1"/>
  <c r="X115" i="1" s="1"/>
  <c r="Z120" i="1" s="1"/>
  <c r="Q111" i="1"/>
  <c r="R111" i="1" s="1"/>
  <c r="AC110" i="1"/>
  <c r="O111" i="1"/>
  <c r="L220" i="1"/>
  <c r="M220" i="1" s="1"/>
  <c r="P111" i="1" l="1"/>
  <c r="Q112" i="1" s="1"/>
  <c r="R112" i="1" s="1"/>
  <c r="N111" i="1"/>
  <c r="AB111" i="1"/>
  <c r="L221" i="1"/>
  <c r="M221" i="1" s="1"/>
  <c r="U118" i="1" l="1"/>
  <c r="S116" i="1"/>
  <c r="X116" i="1" s="1"/>
  <c r="Z121" i="1" s="1"/>
  <c r="W120" i="1"/>
  <c r="T117" i="1"/>
  <c r="V119" i="1"/>
  <c r="AC111" i="1"/>
  <c r="O112" i="1"/>
  <c r="P112" i="1" s="1"/>
  <c r="L222" i="1"/>
  <c r="M222" i="1" s="1"/>
  <c r="N112" i="1" l="1"/>
  <c r="AB112" i="1"/>
  <c r="Q113" i="1"/>
  <c r="R113" i="1" s="1"/>
  <c r="L223" i="1"/>
  <c r="M223" i="1" s="1"/>
  <c r="T118" i="1" l="1"/>
  <c r="V120" i="1"/>
  <c r="W121" i="1"/>
  <c r="U119" i="1"/>
  <c r="O113" i="1"/>
  <c r="P113" i="1" s="1"/>
  <c r="S117" i="1"/>
  <c r="X117" i="1" s="1"/>
  <c r="Z122" i="1" s="1"/>
  <c r="AC112" i="1"/>
  <c r="L224" i="1"/>
  <c r="M224" i="1" s="1"/>
  <c r="N113" i="1" l="1"/>
  <c r="AB113" i="1"/>
  <c r="U120" i="1"/>
  <c r="T119" i="1"/>
  <c r="V121" i="1"/>
  <c r="L225" i="1"/>
  <c r="M225" i="1" s="1"/>
  <c r="W122" i="1" l="1"/>
  <c r="Q114" i="1"/>
  <c r="R114" i="1" s="1"/>
  <c r="O114" i="1"/>
  <c r="N114" i="1" s="1"/>
  <c r="S118" i="1"/>
  <c r="X118" i="1" s="1"/>
  <c r="Z123" i="1" s="1"/>
  <c r="L226" i="1"/>
  <c r="M226" i="1" s="1"/>
  <c r="P114" i="1" l="1"/>
  <c r="U121" i="1" s="1"/>
  <c r="AB114" i="1"/>
  <c r="AC113" i="1"/>
  <c r="L227" i="1"/>
  <c r="M227" i="1" s="1"/>
  <c r="W123" i="1" l="1"/>
  <c r="S119" i="1"/>
  <c r="X119" i="1" s="1"/>
  <c r="Z124" i="1" s="1"/>
  <c r="AB115" i="1"/>
  <c r="Q115" i="1"/>
  <c r="R115" i="1" s="1"/>
  <c r="T120" i="1"/>
  <c r="V122" i="1"/>
  <c r="AC114" i="1"/>
  <c r="O115" i="1"/>
  <c r="L228" i="1"/>
  <c r="M228" i="1" s="1"/>
  <c r="P115" i="1" l="1"/>
  <c r="S120" i="1" s="1"/>
  <c r="X120" i="1" s="1"/>
  <c r="Z125" i="1" s="1"/>
  <c r="N115" i="1"/>
  <c r="L229" i="1"/>
  <c r="M229" i="1" s="1"/>
  <c r="V123" i="1" l="1"/>
  <c r="W124" i="1"/>
  <c r="Q116" i="1"/>
  <c r="R116" i="1" s="1"/>
  <c r="T121" i="1"/>
  <c r="U122" i="1"/>
  <c r="AC115" i="1"/>
  <c r="O116" i="1"/>
  <c r="L230" i="1"/>
  <c r="M230" i="1" s="1"/>
  <c r="P116" i="1" l="1"/>
  <c r="Q117" i="1" s="1"/>
  <c r="R117" i="1" s="1"/>
  <c r="N116" i="1"/>
  <c r="AB116" i="1"/>
  <c r="L231" i="1"/>
  <c r="M231" i="1" s="1"/>
  <c r="U123" i="1" l="1"/>
  <c r="W125" i="1"/>
  <c r="T122" i="1"/>
  <c r="V124" i="1"/>
  <c r="S121" i="1"/>
  <c r="X121" i="1" s="1"/>
  <c r="Z126" i="1" s="1"/>
  <c r="AB117" i="1"/>
  <c r="O117" i="1"/>
  <c r="P117" i="1" s="1"/>
  <c r="AC116" i="1"/>
  <c r="L232" i="1"/>
  <c r="M232" i="1" s="1"/>
  <c r="N117" i="1" l="1"/>
  <c r="L233" i="1"/>
  <c r="M233" i="1" s="1"/>
  <c r="AB118" i="1" l="1"/>
  <c r="W126" i="1"/>
  <c r="S122" i="1"/>
  <c r="X122" i="1" s="1"/>
  <c r="Z127" i="1" s="1"/>
  <c r="V125" i="1"/>
  <c r="T123" i="1"/>
  <c r="Q118" i="1"/>
  <c r="R118" i="1" s="1"/>
  <c r="U124" i="1"/>
  <c r="O118" i="1"/>
  <c r="AC117" i="1"/>
  <c r="L234" i="1"/>
  <c r="M234" i="1" s="1"/>
  <c r="P118" i="1" l="1"/>
  <c r="T124" i="1" s="1"/>
  <c r="N118" i="1"/>
  <c r="L235" i="1"/>
  <c r="M235" i="1" s="1"/>
  <c r="Q119" i="1" l="1"/>
  <c r="R119" i="1" s="1"/>
  <c r="W127" i="1"/>
  <c r="U125" i="1"/>
  <c r="V126" i="1"/>
  <c r="S123" i="1"/>
  <c r="X123" i="1" s="1"/>
  <c r="Z128" i="1" s="1"/>
  <c r="AB119" i="1"/>
  <c r="O119" i="1"/>
  <c r="P119" i="1" s="1"/>
  <c r="AC118" i="1"/>
  <c r="L236" i="1"/>
  <c r="M236" i="1" s="1"/>
  <c r="N119" i="1" l="1"/>
  <c r="U126" i="1"/>
  <c r="Q120" i="1"/>
  <c r="R120" i="1" s="1"/>
  <c r="W128" i="1"/>
  <c r="S124" i="1"/>
  <c r="X124" i="1" s="1"/>
  <c r="Z129" i="1" s="1"/>
  <c r="T125" i="1"/>
  <c r="V127" i="1"/>
  <c r="L237" i="1"/>
  <c r="M237" i="1" s="1"/>
  <c r="AB120" i="1" l="1"/>
  <c r="AC119" i="1"/>
  <c r="O120" i="1"/>
  <c r="P120" i="1" s="1"/>
  <c r="L238" i="1"/>
  <c r="M238" i="1" s="1"/>
  <c r="N120" i="1" l="1"/>
  <c r="S125" i="1"/>
  <c r="X125" i="1" s="1"/>
  <c r="Z130" i="1" s="1"/>
  <c r="U127" i="1"/>
  <c r="T126" i="1"/>
  <c r="W129" i="1"/>
  <c r="Q121" i="1"/>
  <c r="R121" i="1" s="1"/>
  <c r="V128" i="1"/>
  <c r="L239" i="1"/>
  <c r="M239" i="1" s="1"/>
  <c r="AB121" i="1" l="1"/>
  <c r="O121" i="1"/>
  <c r="P121" i="1" s="1"/>
  <c r="AC120" i="1"/>
  <c r="L240" i="1"/>
  <c r="M240" i="1" s="1"/>
  <c r="N121" i="1" l="1"/>
  <c r="Q122" i="1"/>
  <c r="R122" i="1" s="1"/>
  <c r="W130" i="1"/>
  <c r="U128" i="1"/>
  <c r="S126" i="1"/>
  <c r="X126" i="1" s="1"/>
  <c r="Z131" i="1" s="1"/>
  <c r="T127" i="1"/>
  <c r="V129" i="1"/>
  <c r="L241" i="1"/>
  <c r="M241" i="1" s="1"/>
  <c r="AB122" i="1" l="1"/>
  <c r="AC121" i="1"/>
  <c r="O122" i="1"/>
  <c r="P122" i="1" s="1"/>
  <c r="L242" i="1"/>
  <c r="M242" i="1" s="1"/>
  <c r="N122" i="1" l="1"/>
  <c r="T128" i="1"/>
  <c r="U129" i="1"/>
  <c r="V130" i="1"/>
  <c r="W131" i="1"/>
  <c r="Q123" i="1"/>
  <c r="R123" i="1" s="1"/>
  <c r="S127" i="1"/>
  <c r="X127" i="1" s="1"/>
  <c r="Z132" i="1" s="1"/>
  <c r="L243" i="1"/>
  <c r="M243" i="1" s="1"/>
  <c r="AB123" i="1" l="1"/>
  <c r="O123" i="1"/>
  <c r="P123" i="1" s="1"/>
  <c r="AC122" i="1"/>
  <c r="L244" i="1"/>
  <c r="M244" i="1" s="1"/>
  <c r="N123" i="1" l="1"/>
  <c r="W132" i="1"/>
  <c r="U130" i="1"/>
  <c r="V131" i="1"/>
  <c r="S128" i="1"/>
  <c r="X128" i="1" s="1"/>
  <c r="Z133" i="1" s="1"/>
  <c r="Q124" i="1"/>
  <c r="R124" i="1" s="1"/>
  <c r="T129" i="1"/>
  <c r="L245" i="1"/>
  <c r="M245" i="1" s="1"/>
  <c r="AB124" i="1" l="1"/>
  <c r="AC123" i="1"/>
  <c r="O124" i="1"/>
  <c r="P124" i="1" s="1"/>
  <c r="L246" i="1"/>
  <c r="M246" i="1" s="1"/>
  <c r="N124" i="1" l="1"/>
  <c r="S129" i="1"/>
  <c r="X129" i="1" s="1"/>
  <c r="Z134" i="1" s="1"/>
  <c r="Q125" i="1"/>
  <c r="R125" i="1" s="1"/>
  <c r="U131" i="1"/>
  <c r="V132" i="1"/>
  <c r="T130" i="1"/>
  <c r="W133" i="1"/>
  <c r="L247" i="1"/>
  <c r="M247" i="1" s="1"/>
  <c r="AB125" i="1" l="1"/>
  <c r="O125" i="1"/>
  <c r="P125" i="1" s="1"/>
  <c r="AC124" i="1"/>
  <c r="L248" i="1"/>
  <c r="M248" i="1" s="1"/>
  <c r="N125" i="1" l="1"/>
  <c r="Q126" i="1"/>
  <c r="R126" i="1" s="1"/>
  <c r="T131" i="1"/>
  <c r="U132" i="1"/>
  <c r="W134" i="1"/>
  <c r="S130" i="1"/>
  <c r="X130" i="1" s="1"/>
  <c r="Z135" i="1" s="1"/>
  <c r="V133" i="1"/>
  <c r="L249" i="1"/>
  <c r="M249" i="1" s="1"/>
  <c r="AB126" i="1" l="1"/>
  <c r="AC125" i="1"/>
  <c r="O126" i="1"/>
  <c r="P126" i="1" s="1"/>
  <c r="L250" i="1"/>
  <c r="M250" i="1" s="1"/>
  <c r="N126" i="1" l="1"/>
  <c r="U133" i="1"/>
  <c r="W135" i="1"/>
  <c r="T132" i="1"/>
  <c r="V134" i="1"/>
  <c r="S131" i="1"/>
  <c r="X131" i="1" s="1"/>
  <c r="Z136" i="1" s="1"/>
  <c r="Q127" i="1"/>
  <c r="R127" i="1" s="1"/>
  <c r="L251" i="1"/>
  <c r="M251" i="1" s="1"/>
  <c r="AB127" i="1" l="1"/>
  <c r="AC126" i="1"/>
  <c r="O127" i="1"/>
  <c r="P127" i="1" s="1"/>
  <c r="L252" i="1"/>
  <c r="M252" i="1" s="1"/>
  <c r="N127" i="1" l="1"/>
  <c r="U134" i="1"/>
  <c r="Q128" i="1"/>
  <c r="R128" i="1" s="1"/>
  <c r="S132" i="1"/>
  <c r="X132" i="1" s="1"/>
  <c r="Z137" i="1" s="1"/>
  <c r="V135" i="1"/>
  <c r="W136" i="1"/>
  <c r="T133" i="1"/>
  <c r="L253" i="1"/>
  <c r="M253" i="1" s="1"/>
  <c r="AB128" i="1" l="1"/>
  <c r="O128" i="1"/>
  <c r="P128" i="1" s="1"/>
  <c r="AC127" i="1"/>
  <c r="L254" i="1"/>
  <c r="M254" i="1" s="1"/>
  <c r="N128" i="1" l="1"/>
  <c r="S133" i="1"/>
  <c r="X133" i="1" s="1"/>
  <c r="Z138" i="1" s="1"/>
  <c r="W137" i="1"/>
  <c r="Q129" i="1"/>
  <c r="R129" i="1" s="1"/>
  <c r="V136" i="1"/>
  <c r="T134" i="1"/>
  <c r="U135" i="1"/>
  <c r="L255" i="1"/>
  <c r="M255" i="1" s="1"/>
  <c r="AB129" i="1" l="1"/>
  <c r="AC128" i="1"/>
  <c r="O129" i="1"/>
  <c r="P129" i="1" s="1"/>
  <c r="L256" i="1"/>
  <c r="M256" i="1" s="1"/>
  <c r="N129" i="1" l="1"/>
  <c r="U136" i="1"/>
  <c r="T135" i="1"/>
  <c r="Q130" i="1"/>
  <c r="R130" i="1" s="1"/>
  <c r="W138" i="1"/>
  <c r="V137" i="1"/>
  <c r="S134" i="1"/>
  <c r="X134" i="1" s="1"/>
  <c r="Z139" i="1" s="1"/>
  <c r="L257" i="1"/>
  <c r="M257" i="1" s="1"/>
  <c r="AB130" i="1" l="1"/>
  <c r="O130" i="1"/>
  <c r="P130" i="1" s="1"/>
  <c r="AC129" i="1"/>
  <c r="L258" i="1"/>
  <c r="M258" i="1" s="1"/>
  <c r="N130" i="1" l="1"/>
  <c r="V138" i="1"/>
  <c r="T136" i="1"/>
  <c r="U137" i="1"/>
  <c r="W139" i="1"/>
  <c r="Q131" i="1"/>
  <c r="R131" i="1" s="1"/>
  <c r="S135" i="1"/>
  <c r="X135" i="1" s="1"/>
  <c r="Z140" i="1" s="1"/>
  <c r="L259" i="1"/>
  <c r="M259" i="1" s="1"/>
  <c r="AB131" i="1" l="1"/>
  <c r="O131" i="1"/>
  <c r="P131" i="1" s="1"/>
  <c r="AC130" i="1"/>
  <c r="L260" i="1"/>
  <c r="M260" i="1" s="1"/>
  <c r="N131" i="1" l="1"/>
  <c r="T137" i="1"/>
  <c r="S136" i="1"/>
  <c r="X136" i="1" s="1"/>
  <c r="Z141" i="1" s="1"/>
  <c r="V139" i="1"/>
  <c r="U138" i="1"/>
  <c r="W140" i="1"/>
  <c r="Q132" i="1"/>
  <c r="R132" i="1" s="1"/>
  <c r="L261" i="1"/>
  <c r="M261" i="1" s="1"/>
  <c r="AB132" i="1" l="1"/>
  <c r="O132" i="1"/>
  <c r="P132" i="1" s="1"/>
  <c r="AC131" i="1"/>
  <c r="L262" i="1"/>
  <c r="M262" i="1" s="1"/>
  <c r="N132" i="1" l="1"/>
  <c r="Q133" i="1"/>
  <c r="R133" i="1" s="1"/>
  <c r="W141" i="1"/>
  <c r="U139" i="1"/>
  <c r="V140" i="1"/>
  <c r="S137" i="1"/>
  <c r="X137" i="1" s="1"/>
  <c r="Z142" i="1" s="1"/>
  <c r="T138" i="1"/>
  <c r="L263" i="1"/>
  <c r="M263" i="1" s="1"/>
  <c r="AB133" i="1" l="1"/>
  <c r="O133" i="1"/>
  <c r="P133" i="1" s="1"/>
  <c r="AC132" i="1"/>
  <c r="L264" i="1"/>
  <c r="M264" i="1" s="1"/>
  <c r="N133" i="1" l="1"/>
  <c r="W142" i="1"/>
  <c r="Q134" i="1"/>
  <c r="R134" i="1" s="1"/>
  <c r="S138" i="1"/>
  <c r="X138" i="1" s="1"/>
  <c r="Z143" i="1" s="1"/>
  <c r="V141" i="1"/>
  <c r="U140" i="1"/>
  <c r="T139" i="1"/>
  <c r="L265" i="1"/>
  <c r="M265" i="1" s="1"/>
  <c r="AB134" i="1" l="1"/>
  <c r="O134" i="1"/>
  <c r="P134" i="1" s="1"/>
  <c r="AC133" i="1"/>
  <c r="L266" i="1"/>
  <c r="M266" i="1" s="1"/>
  <c r="N134" i="1" l="1"/>
  <c r="V142" i="1"/>
  <c r="W143" i="1"/>
  <c r="T140" i="1"/>
  <c r="Q135" i="1"/>
  <c r="R135" i="1" s="1"/>
  <c r="S139" i="1"/>
  <c r="X139" i="1" s="1"/>
  <c r="Z144" i="1" s="1"/>
  <c r="U141" i="1"/>
  <c r="L267" i="1"/>
  <c r="M267" i="1" s="1"/>
  <c r="AB135" i="1" l="1"/>
  <c r="AC134" i="1"/>
  <c r="O135" i="1"/>
  <c r="P135" i="1" s="1"/>
  <c r="L268" i="1"/>
  <c r="M268" i="1" s="1"/>
  <c r="N135" i="1" l="1"/>
  <c r="Q136" i="1"/>
  <c r="R136" i="1" s="1"/>
  <c r="U142" i="1"/>
  <c r="S140" i="1"/>
  <c r="X140" i="1" s="1"/>
  <c r="Z145" i="1" s="1"/>
  <c r="V143" i="1"/>
  <c r="T141" i="1"/>
  <c r="W144" i="1"/>
  <c r="L269" i="1"/>
  <c r="M269" i="1" s="1"/>
  <c r="AB136" i="1" l="1"/>
  <c r="AC135" i="1"/>
  <c r="O136" i="1"/>
  <c r="P136" i="1" s="1"/>
  <c r="L270" i="1"/>
  <c r="M270" i="1" s="1"/>
  <c r="N136" i="1" l="1"/>
  <c r="Q137" i="1"/>
  <c r="R137" i="1" s="1"/>
  <c r="S141" i="1"/>
  <c r="X141" i="1" s="1"/>
  <c r="Z146" i="1" s="1"/>
  <c r="W145" i="1"/>
  <c r="V144" i="1"/>
  <c r="U143" i="1"/>
  <c r="T142" i="1"/>
  <c r="L271" i="1"/>
  <c r="M271" i="1" s="1"/>
  <c r="AB137" i="1" l="1"/>
  <c r="O137" i="1"/>
  <c r="P137" i="1" s="1"/>
  <c r="AC136" i="1"/>
  <c r="L272" i="1"/>
  <c r="M272" i="1" s="1"/>
  <c r="N137" i="1" l="1"/>
  <c r="U144" i="1"/>
  <c r="V145" i="1"/>
  <c r="T143" i="1"/>
  <c r="S142" i="1"/>
  <c r="X142" i="1" s="1"/>
  <c r="Z147" i="1" s="1"/>
  <c r="W146" i="1"/>
  <c r="Q138" i="1"/>
  <c r="R138" i="1" s="1"/>
  <c r="L273" i="1"/>
  <c r="M273" i="1" s="1"/>
  <c r="AB138" i="1" l="1"/>
  <c r="O138" i="1"/>
  <c r="P138" i="1" s="1"/>
  <c r="AC137" i="1"/>
  <c r="L274" i="1"/>
  <c r="M274" i="1" s="1"/>
  <c r="N138" i="1" l="1"/>
  <c r="V146" i="1"/>
  <c r="T144" i="1"/>
  <c r="Q139" i="1"/>
  <c r="R139" i="1" s="1"/>
  <c r="W147" i="1"/>
  <c r="S143" i="1"/>
  <c r="X143" i="1" s="1"/>
  <c r="Z148" i="1" s="1"/>
  <c r="U145" i="1"/>
  <c r="L275" i="1"/>
  <c r="M275" i="1" s="1"/>
  <c r="AB139" i="1" l="1"/>
  <c r="O139" i="1"/>
  <c r="P139" i="1" s="1"/>
  <c r="AC138" i="1"/>
  <c r="L276" i="1"/>
  <c r="M276" i="1" s="1"/>
  <c r="N139" i="1" l="1"/>
  <c r="T145" i="1"/>
  <c r="S144" i="1"/>
  <c r="X144" i="1" s="1"/>
  <c r="Z149" i="1" s="1"/>
  <c r="W148" i="1"/>
  <c r="V147" i="1"/>
  <c r="U146" i="1"/>
  <c r="Q140" i="1"/>
  <c r="R140" i="1" s="1"/>
  <c r="L277" i="1"/>
  <c r="M277" i="1" s="1"/>
  <c r="AB140" i="1" l="1"/>
  <c r="O140" i="1"/>
  <c r="P140" i="1" s="1"/>
  <c r="AC139" i="1"/>
  <c r="L278" i="1"/>
  <c r="M278" i="1" s="1"/>
  <c r="N140" i="1" l="1"/>
  <c r="W149" i="1"/>
  <c r="T146" i="1"/>
  <c r="V148" i="1"/>
  <c r="U147" i="1"/>
  <c r="Q141" i="1"/>
  <c r="R141" i="1" s="1"/>
  <c r="S145" i="1"/>
  <c r="X145" i="1" s="1"/>
  <c r="Z150" i="1" s="1"/>
  <c r="L279" i="1"/>
  <c r="M279" i="1" s="1"/>
  <c r="AB141" i="1" l="1"/>
  <c r="O141" i="1"/>
  <c r="P141" i="1" s="1"/>
  <c r="AC140" i="1"/>
  <c r="L280" i="1"/>
  <c r="M280" i="1" s="1"/>
  <c r="N141" i="1" l="1"/>
  <c r="T147" i="1"/>
  <c r="V149" i="1"/>
  <c r="W150" i="1"/>
  <c r="U148" i="1"/>
  <c r="S146" i="1"/>
  <c r="X146" i="1" s="1"/>
  <c r="Z151" i="1" s="1"/>
  <c r="Q142" i="1"/>
  <c r="R142" i="1" s="1"/>
  <c r="L281" i="1"/>
  <c r="M281" i="1" s="1"/>
  <c r="AB142" i="1" l="1"/>
  <c r="O142" i="1"/>
  <c r="P142" i="1" s="1"/>
  <c r="AC141" i="1"/>
  <c r="L282" i="1"/>
  <c r="M282" i="1" s="1"/>
  <c r="N142" i="1" l="1"/>
  <c r="Q143" i="1"/>
  <c r="R143" i="1" s="1"/>
  <c r="V150" i="1"/>
  <c r="U149" i="1"/>
  <c r="T148" i="1"/>
  <c r="S147" i="1"/>
  <c r="X147" i="1" s="1"/>
  <c r="Z152" i="1" s="1"/>
  <c r="W151" i="1"/>
  <c r="L283" i="1"/>
  <c r="M283" i="1" s="1"/>
  <c r="AB143" i="1" l="1"/>
  <c r="AC142" i="1"/>
  <c r="O143" i="1"/>
  <c r="P143" i="1" s="1"/>
  <c r="L284" i="1"/>
  <c r="M284" i="1" s="1"/>
  <c r="N143" i="1" l="1"/>
  <c r="W152" i="1"/>
  <c r="T149" i="1"/>
  <c r="U150" i="1"/>
  <c r="Q144" i="1"/>
  <c r="R144" i="1" s="1"/>
  <c r="S148" i="1"/>
  <c r="X148" i="1" s="1"/>
  <c r="Z153" i="1" s="1"/>
  <c r="V151" i="1"/>
  <c r="L285" i="1"/>
  <c r="M285" i="1" s="1"/>
  <c r="AB144" i="1" l="1"/>
  <c r="O144" i="1"/>
  <c r="P144" i="1" s="1"/>
  <c r="AC143" i="1"/>
  <c r="L286" i="1"/>
  <c r="M286" i="1" s="1"/>
  <c r="N144" i="1" l="1"/>
  <c r="U151" i="1"/>
  <c r="T150" i="1"/>
  <c r="Q145" i="1"/>
  <c r="R145" i="1" s="1"/>
  <c r="W153" i="1"/>
  <c r="V152" i="1"/>
  <c r="S149" i="1"/>
  <c r="X149" i="1" s="1"/>
  <c r="Z154" i="1" s="1"/>
  <c r="L287" i="1"/>
  <c r="M287" i="1" s="1"/>
  <c r="AB145" i="1" l="1"/>
  <c r="O145" i="1"/>
  <c r="P145" i="1" s="1"/>
  <c r="AC144" i="1"/>
  <c r="L288" i="1"/>
  <c r="M288" i="1" s="1"/>
  <c r="N145" i="1" l="1"/>
  <c r="Q146" i="1"/>
  <c r="R146" i="1" s="1"/>
  <c r="V153" i="1"/>
  <c r="S150" i="1"/>
  <c r="X150" i="1" s="1"/>
  <c r="Z155" i="1" s="1"/>
  <c r="T151" i="1"/>
  <c r="W154" i="1"/>
  <c r="U152" i="1"/>
  <c r="L289" i="1"/>
  <c r="M289" i="1" s="1"/>
  <c r="AB146" i="1" l="1"/>
  <c r="O146" i="1"/>
  <c r="P146" i="1" s="1"/>
  <c r="AC145" i="1"/>
  <c r="L290" i="1"/>
  <c r="M290" i="1" s="1"/>
  <c r="N146" i="1" l="1"/>
  <c r="T152" i="1"/>
  <c r="W155" i="1"/>
  <c r="Q147" i="1"/>
  <c r="R147" i="1" s="1"/>
  <c r="S151" i="1"/>
  <c r="X151" i="1" s="1"/>
  <c r="Z156" i="1" s="1"/>
  <c r="V154" i="1"/>
  <c r="U153" i="1"/>
  <c r="L291" i="1"/>
  <c r="M291" i="1" s="1"/>
  <c r="AB147" i="1" l="1"/>
  <c r="AC146" i="1"/>
  <c r="O147" i="1"/>
  <c r="P147" i="1" s="1"/>
  <c r="L292" i="1"/>
  <c r="M292" i="1" s="1"/>
  <c r="N147" i="1" l="1"/>
  <c r="T153" i="1"/>
  <c r="U154" i="1"/>
  <c r="S152" i="1"/>
  <c r="X152" i="1" s="1"/>
  <c r="Z157" i="1" s="1"/>
  <c r="W156" i="1"/>
  <c r="Q148" i="1"/>
  <c r="R148" i="1" s="1"/>
  <c r="V155" i="1"/>
  <c r="L293" i="1"/>
  <c r="M293" i="1" s="1"/>
  <c r="AB148" i="1" l="1"/>
  <c r="O148" i="1"/>
  <c r="P148" i="1" s="1"/>
  <c r="AC147" i="1"/>
  <c r="L294" i="1"/>
  <c r="M294" i="1" s="1"/>
  <c r="N148" i="1" l="1"/>
  <c r="V156" i="1"/>
  <c r="Q149" i="1"/>
  <c r="R149" i="1" s="1"/>
  <c r="U155" i="1"/>
  <c r="S153" i="1"/>
  <c r="X153" i="1" s="1"/>
  <c r="Z158" i="1" s="1"/>
  <c r="T154" i="1"/>
  <c r="W157" i="1"/>
  <c r="L295" i="1"/>
  <c r="M295" i="1" s="1"/>
  <c r="AB149" i="1" l="1"/>
  <c r="O149" i="1"/>
  <c r="P149" i="1" s="1"/>
  <c r="AC148" i="1"/>
  <c r="L296" i="1"/>
  <c r="M296" i="1" s="1"/>
  <c r="N149" i="1" l="1"/>
  <c r="S154" i="1"/>
  <c r="X154" i="1" s="1"/>
  <c r="Z159" i="1" s="1"/>
  <c r="V157" i="1"/>
  <c r="Q150" i="1"/>
  <c r="R150" i="1" s="1"/>
  <c r="W158" i="1"/>
  <c r="U156" i="1"/>
  <c r="T155" i="1"/>
  <c r="L297" i="1"/>
  <c r="M297" i="1" s="1"/>
  <c r="AB150" i="1" l="1"/>
  <c r="AC149" i="1"/>
  <c r="O150" i="1"/>
  <c r="P150" i="1" s="1"/>
  <c r="L298" i="1"/>
  <c r="M298" i="1" s="1"/>
  <c r="N150" i="1" l="1"/>
  <c r="T156" i="1"/>
  <c r="U157" i="1"/>
  <c r="S155" i="1"/>
  <c r="X155" i="1" s="1"/>
  <c r="Z160" i="1" s="1"/>
  <c r="W159" i="1"/>
  <c r="Q151" i="1"/>
  <c r="R151" i="1" s="1"/>
  <c r="V158" i="1"/>
  <c r="L299" i="1"/>
  <c r="M299" i="1" s="1"/>
  <c r="AB151" i="1" l="1"/>
  <c r="AC150" i="1"/>
  <c r="O151" i="1"/>
  <c r="P151" i="1" s="1"/>
  <c r="L300" i="1"/>
  <c r="M300" i="1" s="1"/>
  <c r="N151" i="1" l="1"/>
  <c r="W160" i="1"/>
  <c r="V159" i="1"/>
  <c r="S156" i="1"/>
  <c r="X156" i="1" s="1"/>
  <c r="Z161" i="1" s="1"/>
  <c r="U158" i="1"/>
  <c r="T157" i="1"/>
  <c r="Q152" i="1"/>
  <c r="R152" i="1" s="1"/>
  <c r="L301" i="1"/>
  <c r="M301" i="1" s="1"/>
  <c r="AB152" i="1" l="1"/>
  <c r="O152" i="1"/>
  <c r="P152" i="1" s="1"/>
  <c r="AC151" i="1"/>
  <c r="L302" i="1"/>
  <c r="M302" i="1" s="1"/>
  <c r="N152" i="1" l="1"/>
  <c r="T158" i="1"/>
  <c r="W161" i="1"/>
  <c r="V160" i="1"/>
  <c r="Q153" i="1"/>
  <c r="R153" i="1" s="1"/>
  <c r="S157" i="1"/>
  <c r="X157" i="1" s="1"/>
  <c r="Z162" i="1" s="1"/>
  <c r="U159" i="1"/>
  <c r="L303" i="1"/>
  <c r="M303" i="1" s="1"/>
  <c r="AB153" i="1" l="1"/>
  <c r="O153" i="1"/>
  <c r="P153" i="1" s="1"/>
  <c r="AC152" i="1"/>
  <c r="L304" i="1"/>
  <c r="M304" i="1" s="1"/>
  <c r="N153" i="1" l="1"/>
  <c r="V161" i="1"/>
  <c r="Q154" i="1"/>
  <c r="R154" i="1" s="1"/>
  <c r="T159" i="1"/>
  <c r="U160" i="1"/>
  <c r="S158" i="1"/>
  <c r="X158" i="1" s="1"/>
  <c r="Z163" i="1" s="1"/>
  <c r="W162" i="1"/>
  <c r="L305" i="1"/>
  <c r="M305" i="1" s="1"/>
  <c r="AB154" i="1" l="1"/>
  <c r="O154" i="1"/>
  <c r="P154" i="1" s="1"/>
  <c r="AC153" i="1"/>
  <c r="L306" i="1"/>
  <c r="M306" i="1" s="1"/>
  <c r="N154" i="1" l="1"/>
  <c r="U161" i="1"/>
  <c r="V162" i="1"/>
  <c r="T160" i="1"/>
  <c r="Q155" i="1"/>
  <c r="R155" i="1" s="1"/>
  <c r="S159" i="1"/>
  <c r="X159" i="1" s="1"/>
  <c r="Z164" i="1" s="1"/>
  <c r="W163" i="1"/>
  <c r="L307" i="1"/>
  <c r="M307" i="1" s="1"/>
  <c r="AB155" i="1" l="1"/>
  <c r="O155" i="1"/>
  <c r="P155" i="1" s="1"/>
  <c r="AC154" i="1"/>
  <c r="L308" i="1"/>
  <c r="M308" i="1" s="1"/>
  <c r="N155" i="1" l="1"/>
  <c r="T161" i="1"/>
  <c r="S160" i="1"/>
  <c r="X160" i="1" s="1"/>
  <c r="Z165" i="1" s="1"/>
  <c r="W164" i="1"/>
  <c r="U162" i="1"/>
  <c r="V163" i="1"/>
  <c r="Q156" i="1"/>
  <c r="R156" i="1" s="1"/>
  <c r="L309" i="1"/>
  <c r="M309" i="1" s="1"/>
  <c r="AB156" i="1" l="1"/>
  <c r="AC155" i="1"/>
  <c r="O156" i="1"/>
  <c r="P156" i="1" s="1"/>
  <c r="L310" i="1"/>
  <c r="M310" i="1" s="1"/>
  <c r="N156" i="1" l="1"/>
  <c r="Q157" i="1"/>
  <c r="R157" i="1" s="1"/>
  <c r="V164" i="1"/>
  <c r="T162" i="1"/>
  <c r="S161" i="1"/>
  <c r="X161" i="1" s="1"/>
  <c r="Z166" i="1" s="1"/>
  <c r="W165" i="1"/>
  <c r="U163" i="1"/>
  <c r="L311" i="1"/>
  <c r="M311" i="1" s="1"/>
  <c r="AB157" i="1" l="1"/>
  <c r="AC156" i="1"/>
  <c r="O157" i="1"/>
  <c r="P157" i="1" s="1"/>
  <c r="L312" i="1"/>
  <c r="M312" i="1" s="1"/>
  <c r="N157" i="1" l="1"/>
  <c r="W166" i="1"/>
  <c r="V165" i="1"/>
  <c r="U164" i="1"/>
  <c r="Q158" i="1"/>
  <c r="R158" i="1" s="1"/>
  <c r="T163" i="1"/>
  <c r="S162" i="1"/>
  <c r="X162" i="1" s="1"/>
  <c r="Z167" i="1" s="1"/>
  <c r="L313" i="1"/>
  <c r="M313" i="1" s="1"/>
  <c r="AB158" i="1" l="1"/>
  <c r="O158" i="1"/>
  <c r="P158" i="1" s="1"/>
  <c r="AC157" i="1"/>
  <c r="L314" i="1"/>
  <c r="M314" i="1" s="1"/>
  <c r="N158" i="1" l="1"/>
  <c r="T164" i="1"/>
  <c r="W167" i="1"/>
  <c r="Q159" i="1"/>
  <c r="R159" i="1" s="1"/>
  <c r="V166" i="1"/>
  <c r="S163" i="1"/>
  <c r="X163" i="1" s="1"/>
  <c r="Z168" i="1" s="1"/>
  <c r="U165" i="1"/>
  <c r="L315" i="1"/>
  <c r="M315" i="1" s="1"/>
  <c r="AB159" i="1" l="1"/>
  <c r="AC158" i="1"/>
  <c r="O159" i="1"/>
  <c r="P159" i="1" s="1"/>
  <c r="L316" i="1"/>
  <c r="M316" i="1" s="1"/>
  <c r="N159" i="1" l="1"/>
  <c r="V167" i="1"/>
  <c r="Q160" i="1"/>
  <c r="R160" i="1" s="1"/>
  <c r="U166" i="1"/>
  <c r="S164" i="1"/>
  <c r="X164" i="1" s="1"/>
  <c r="Z169" i="1" s="1"/>
  <c r="T165" i="1"/>
  <c r="W168" i="1"/>
  <c r="L317" i="1"/>
  <c r="M317" i="1" s="1"/>
  <c r="AB160" i="1" l="1"/>
  <c r="AC159" i="1"/>
  <c r="O160" i="1"/>
  <c r="P160" i="1" s="1"/>
  <c r="L318" i="1"/>
  <c r="M318" i="1" s="1"/>
  <c r="N160" i="1" l="1"/>
  <c r="U167" i="1"/>
  <c r="Q161" i="1"/>
  <c r="R161" i="1" s="1"/>
  <c r="V168" i="1"/>
  <c r="S165" i="1"/>
  <c r="X165" i="1" s="1"/>
  <c r="Z170" i="1" s="1"/>
  <c r="W169" i="1"/>
  <c r="T166" i="1"/>
  <c r="L319" i="1"/>
  <c r="M319" i="1" s="1"/>
  <c r="AB161" i="1" l="1"/>
  <c r="O161" i="1"/>
  <c r="P161" i="1" s="1"/>
  <c r="AC160" i="1"/>
  <c r="L320" i="1"/>
  <c r="M320" i="1" s="1"/>
  <c r="N161" i="1" l="1"/>
  <c r="U168" i="1"/>
  <c r="S166" i="1"/>
  <c r="X166" i="1" s="1"/>
  <c r="Z171" i="1" s="1"/>
  <c r="Q162" i="1"/>
  <c r="R162" i="1" s="1"/>
  <c r="V169" i="1"/>
  <c r="T167" i="1"/>
  <c r="W170" i="1"/>
  <c r="L321" i="1"/>
  <c r="M321" i="1" s="1"/>
  <c r="AB162" i="1" l="1"/>
  <c r="O162" i="1"/>
  <c r="P162" i="1" s="1"/>
  <c r="AC161" i="1"/>
  <c r="L322" i="1"/>
  <c r="M322" i="1" s="1"/>
  <c r="N162" i="1" l="1"/>
  <c r="T168" i="1"/>
  <c r="S167" i="1"/>
  <c r="X167" i="1" s="1"/>
  <c r="Z172" i="1" s="1"/>
  <c r="W171" i="1"/>
  <c r="V170" i="1"/>
  <c r="U169" i="1"/>
  <c r="Q163" i="1"/>
  <c r="R163" i="1" s="1"/>
  <c r="L323" i="1"/>
  <c r="M323" i="1" s="1"/>
  <c r="AB163" i="1" l="1"/>
  <c r="O163" i="1"/>
  <c r="P163" i="1" s="1"/>
  <c r="AC162" i="1"/>
  <c r="L324" i="1"/>
  <c r="M324" i="1" s="1"/>
  <c r="N163" i="1" l="1"/>
  <c r="T169" i="1"/>
  <c r="U170" i="1"/>
  <c r="W172" i="1"/>
  <c r="Q164" i="1"/>
  <c r="R164" i="1" s="1"/>
  <c r="V171" i="1"/>
  <c r="S168" i="1"/>
  <c r="X168" i="1" s="1"/>
  <c r="Z173" i="1" s="1"/>
  <c r="L325" i="1"/>
  <c r="M325" i="1" s="1"/>
  <c r="AB164" i="1" l="1"/>
  <c r="O164" i="1"/>
  <c r="P164" i="1" s="1"/>
  <c r="AC163" i="1"/>
  <c r="L326" i="1"/>
  <c r="M326" i="1" s="1"/>
  <c r="N164" i="1" l="1"/>
  <c r="Q165" i="1"/>
  <c r="R165" i="1" s="1"/>
  <c r="T170" i="1"/>
  <c r="S169" i="1"/>
  <c r="X169" i="1" s="1"/>
  <c r="Z174" i="1" s="1"/>
  <c r="U171" i="1"/>
  <c r="V172" i="1"/>
  <c r="W173" i="1"/>
  <c r="L327" i="1"/>
  <c r="M327" i="1" s="1"/>
  <c r="AB165" i="1" l="1"/>
  <c r="O165" i="1"/>
  <c r="P165" i="1" s="1"/>
  <c r="AC164" i="1"/>
  <c r="L328" i="1"/>
  <c r="M328" i="1" s="1"/>
  <c r="N165" i="1" l="1"/>
  <c r="S170" i="1"/>
  <c r="X170" i="1" s="1"/>
  <c r="Z175" i="1" s="1"/>
  <c r="W174" i="1"/>
  <c r="U172" i="1"/>
  <c r="V173" i="1"/>
  <c r="Q166" i="1"/>
  <c r="R166" i="1" s="1"/>
  <c r="T171" i="1"/>
  <c r="L329" i="1"/>
  <c r="M329" i="1" s="1"/>
  <c r="AB166" i="1" l="1"/>
  <c r="AC165" i="1"/>
  <c r="O166" i="1"/>
  <c r="P166" i="1" s="1"/>
  <c r="L330" i="1"/>
  <c r="M330" i="1" s="1"/>
  <c r="N166" i="1" l="1"/>
  <c r="V174" i="1"/>
  <c r="U173" i="1"/>
  <c r="T172" i="1"/>
  <c r="Q167" i="1"/>
  <c r="R167" i="1" s="1"/>
  <c r="S171" i="1"/>
  <c r="X171" i="1" s="1"/>
  <c r="Z176" i="1" s="1"/>
  <c r="W175" i="1"/>
  <c r="L331" i="1"/>
  <c r="M331" i="1" s="1"/>
  <c r="AB167" i="1" l="1"/>
  <c r="O167" i="1"/>
  <c r="P167" i="1" s="1"/>
  <c r="AC166" i="1"/>
  <c r="L332" i="1"/>
  <c r="M332" i="1" s="1"/>
  <c r="N167" i="1" l="1"/>
  <c r="U174" i="1"/>
  <c r="V175" i="1"/>
  <c r="W176" i="1"/>
  <c r="S172" i="1"/>
  <c r="X172" i="1" s="1"/>
  <c r="Z177" i="1" s="1"/>
  <c r="Q168" i="1"/>
  <c r="R168" i="1" s="1"/>
  <c r="T173" i="1"/>
  <c r="L333" i="1"/>
  <c r="M333" i="1" s="1"/>
  <c r="AB168" i="1" l="1"/>
  <c r="AC167" i="1"/>
  <c r="O168" i="1"/>
  <c r="P168" i="1" s="1"/>
  <c r="L334" i="1"/>
  <c r="M334" i="1" s="1"/>
  <c r="N168" i="1" l="1"/>
  <c r="W177" i="1"/>
  <c r="T174" i="1"/>
  <c r="S173" i="1"/>
  <c r="X173" i="1" s="1"/>
  <c r="Z178" i="1" s="1"/>
  <c r="Q169" i="1"/>
  <c r="R169" i="1" s="1"/>
  <c r="U175" i="1"/>
  <c r="V176" i="1"/>
  <c r="L335" i="1"/>
  <c r="M335" i="1" s="1"/>
  <c r="AB169" i="1" l="1"/>
  <c r="AC168" i="1"/>
  <c r="O169" i="1"/>
  <c r="P169" i="1" s="1"/>
  <c r="L336" i="1"/>
  <c r="M336" i="1" s="1"/>
  <c r="N169" i="1" l="1"/>
  <c r="U176" i="1"/>
  <c r="Q170" i="1"/>
  <c r="R170" i="1" s="1"/>
  <c r="W178" i="1"/>
  <c r="S174" i="1"/>
  <c r="X174" i="1" s="1"/>
  <c r="Z179" i="1" s="1"/>
  <c r="V177" i="1"/>
  <c r="T175" i="1"/>
  <c r="L337" i="1"/>
  <c r="M337" i="1" s="1"/>
  <c r="AB170" i="1" l="1"/>
  <c r="O170" i="1"/>
  <c r="P170" i="1" s="1"/>
  <c r="AC169" i="1"/>
  <c r="L338" i="1"/>
  <c r="M338" i="1" s="1"/>
  <c r="N170" i="1" l="1"/>
  <c r="Q171" i="1"/>
  <c r="R171" i="1" s="1"/>
  <c r="T176" i="1"/>
  <c r="W179" i="1"/>
  <c r="U177" i="1"/>
  <c r="S175" i="1"/>
  <c r="X175" i="1" s="1"/>
  <c r="Z180" i="1" s="1"/>
  <c r="V178" i="1"/>
  <c r="L339" i="1"/>
  <c r="M339" i="1" s="1"/>
  <c r="AB171" i="1" l="1"/>
  <c r="AC170" i="1"/>
  <c r="O171" i="1"/>
  <c r="P171" i="1" s="1"/>
  <c r="L340" i="1"/>
  <c r="M340" i="1" s="1"/>
  <c r="N171" i="1" l="1"/>
  <c r="U178" i="1"/>
  <c r="W180" i="1"/>
  <c r="V179" i="1"/>
  <c r="T177" i="1"/>
  <c r="S176" i="1"/>
  <c r="X176" i="1" s="1"/>
  <c r="Z181" i="1" s="1"/>
  <c r="Q172" i="1"/>
  <c r="R172" i="1" s="1"/>
  <c r="L341" i="1"/>
  <c r="M341" i="1" s="1"/>
  <c r="AB172" i="1" l="1"/>
  <c r="AC171" i="1"/>
  <c r="O172" i="1"/>
  <c r="P172" i="1" s="1"/>
  <c r="L342" i="1"/>
  <c r="M342" i="1" s="1"/>
  <c r="N172" i="1" l="1"/>
  <c r="S177" i="1"/>
  <c r="X177" i="1" s="1"/>
  <c r="Z182" i="1" s="1"/>
  <c r="T178" i="1"/>
  <c r="W181" i="1"/>
  <c r="Q173" i="1"/>
  <c r="R173" i="1" s="1"/>
  <c r="U179" i="1"/>
  <c r="V180" i="1"/>
  <c r="L343" i="1"/>
  <c r="M343" i="1" s="1"/>
  <c r="AB173" i="1" l="1"/>
  <c r="O173" i="1"/>
  <c r="P173" i="1" s="1"/>
  <c r="AC172" i="1"/>
  <c r="L344" i="1"/>
  <c r="M344" i="1" s="1"/>
  <c r="N173" i="1" l="1"/>
  <c r="Q174" i="1"/>
  <c r="R174" i="1" s="1"/>
  <c r="W182" i="1"/>
  <c r="U180" i="1"/>
  <c r="S178" i="1"/>
  <c r="X178" i="1" s="1"/>
  <c r="Z183" i="1" s="1"/>
  <c r="V181" i="1"/>
  <c r="T179" i="1"/>
  <c r="L345" i="1"/>
  <c r="M345" i="1" s="1"/>
  <c r="AB174" i="1" l="1"/>
  <c r="AC173" i="1"/>
  <c r="O174" i="1"/>
  <c r="P174" i="1" s="1"/>
  <c r="L346" i="1"/>
  <c r="M346" i="1" s="1"/>
  <c r="N174" i="1" l="1"/>
  <c r="U181" i="1"/>
  <c r="T180" i="1"/>
  <c r="V182" i="1"/>
  <c r="S179" i="1"/>
  <c r="X179" i="1" s="1"/>
  <c r="Z184" i="1" s="1"/>
  <c r="Q175" i="1"/>
  <c r="R175" i="1" s="1"/>
  <c r="W183" i="1"/>
  <c r="L347" i="1"/>
  <c r="M347" i="1" s="1"/>
  <c r="AB175" i="1" l="1"/>
  <c r="O175" i="1"/>
  <c r="P175" i="1" s="1"/>
  <c r="AC174" i="1"/>
  <c r="L348" i="1"/>
  <c r="M348" i="1" s="1"/>
  <c r="N175" i="1" l="1"/>
  <c r="T181" i="1"/>
  <c r="Q176" i="1"/>
  <c r="R176" i="1" s="1"/>
  <c r="V183" i="1"/>
  <c r="U182" i="1"/>
  <c r="W184" i="1"/>
  <c r="S180" i="1"/>
  <c r="X180" i="1" s="1"/>
  <c r="Z185" i="1" s="1"/>
  <c r="L349" i="1"/>
  <c r="M349" i="1" s="1"/>
  <c r="AB176" i="1" l="1"/>
  <c r="O176" i="1"/>
  <c r="P176" i="1" s="1"/>
  <c r="AC175" i="1"/>
  <c r="L350" i="1"/>
  <c r="M350" i="1" s="1"/>
  <c r="N176" i="1" l="1"/>
  <c r="Q177" i="1"/>
  <c r="R177" i="1" s="1"/>
  <c r="U183" i="1"/>
  <c r="V184" i="1"/>
  <c r="S181" i="1"/>
  <c r="X181" i="1" s="1"/>
  <c r="Z186" i="1" s="1"/>
  <c r="W185" i="1"/>
  <c r="T182" i="1"/>
  <c r="L351" i="1"/>
  <c r="M351" i="1" s="1"/>
  <c r="AB177" i="1" l="1"/>
  <c r="AC176" i="1"/>
  <c r="O177" i="1"/>
  <c r="P177" i="1" s="1"/>
  <c r="L352" i="1"/>
  <c r="M352" i="1" s="1"/>
  <c r="N177" i="1" l="1"/>
  <c r="S182" i="1"/>
  <c r="X182" i="1" s="1"/>
  <c r="Z187" i="1" s="1"/>
  <c r="U184" i="1"/>
  <c r="Q178" i="1"/>
  <c r="R178" i="1" s="1"/>
  <c r="T183" i="1"/>
  <c r="V185" i="1"/>
  <c r="W186" i="1"/>
  <c r="L353" i="1"/>
  <c r="M353" i="1" s="1"/>
  <c r="AB178" i="1" l="1"/>
  <c r="AC177" i="1"/>
  <c r="O178" i="1"/>
  <c r="P178" i="1" s="1"/>
  <c r="L354" i="1"/>
  <c r="M354" i="1" s="1"/>
  <c r="N178" i="1" l="1"/>
  <c r="Q179" i="1"/>
  <c r="R179" i="1" s="1"/>
  <c r="T184" i="1"/>
  <c r="U185" i="1"/>
  <c r="S183" i="1"/>
  <c r="X183" i="1" s="1"/>
  <c r="Z188" i="1" s="1"/>
  <c r="V186" i="1"/>
  <c r="W187" i="1"/>
  <c r="L355" i="1"/>
  <c r="M355" i="1" s="1"/>
  <c r="AB179" i="1" l="1"/>
  <c r="O179" i="1"/>
  <c r="P179" i="1" s="1"/>
  <c r="AC178" i="1"/>
  <c r="L356" i="1"/>
  <c r="M356" i="1" s="1"/>
  <c r="N179" i="1" l="1"/>
  <c r="W188" i="1"/>
  <c r="T185" i="1"/>
  <c r="U186" i="1"/>
  <c r="Q180" i="1"/>
  <c r="R180" i="1" s="1"/>
  <c r="S184" i="1"/>
  <c r="X184" i="1" s="1"/>
  <c r="Z189" i="1" s="1"/>
  <c r="V187" i="1"/>
  <c r="L357" i="1"/>
  <c r="M357" i="1" s="1"/>
  <c r="AB180" i="1" l="1"/>
  <c r="O180" i="1"/>
  <c r="P180" i="1" s="1"/>
  <c r="AC179" i="1"/>
  <c r="L358" i="1"/>
  <c r="M358" i="1" s="1"/>
  <c r="N180" i="1" l="1"/>
  <c r="T186" i="1"/>
  <c r="W189" i="1"/>
  <c r="U187" i="1"/>
  <c r="Q181" i="1"/>
  <c r="R181" i="1" s="1"/>
  <c r="S185" i="1"/>
  <c r="X185" i="1" s="1"/>
  <c r="Z190" i="1" s="1"/>
  <c r="V188" i="1"/>
  <c r="L359" i="1"/>
  <c r="M359" i="1" s="1"/>
  <c r="AB181" i="1" l="1"/>
  <c r="O181" i="1"/>
  <c r="P181" i="1" s="1"/>
  <c r="AC180" i="1"/>
  <c r="L360" i="1"/>
  <c r="M360" i="1" s="1"/>
  <c r="N181" i="1" l="1"/>
  <c r="S186" i="1"/>
  <c r="X186" i="1" s="1"/>
  <c r="Z191" i="1" s="1"/>
  <c r="U188" i="1"/>
  <c r="W190" i="1"/>
  <c r="V189" i="1"/>
  <c r="Q182" i="1"/>
  <c r="R182" i="1" s="1"/>
  <c r="T187" i="1"/>
  <c r="L361" i="1"/>
  <c r="M361" i="1" s="1"/>
  <c r="AB182" i="1" l="1"/>
  <c r="O182" i="1"/>
  <c r="P182" i="1" s="1"/>
  <c r="AC181" i="1"/>
  <c r="L362" i="1"/>
  <c r="M362" i="1" s="1"/>
  <c r="N182" i="1" l="1"/>
  <c r="U189" i="1"/>
  <c r="W191" i="1"/>
  <c r="S187" i="1"/>
  <c r="X187" i="1" s="1"/>
  <c r="Z192" i="1" s="1"/>
  <c r="Q183" i="1"/>
  <c r="R183" i="1" s="1"/>
  <c r="T188" i="1"/>
  <c r="V190" i="1"/>
  <c r="AB183" i="1" l="1"/>
  <c r="O183" i="1"/>
  <c r="P183" i="1" s="1"/>
  <c r="AC182" i="1"/>
  <c r="N183" i="1" l="1"/>
  <c r="W192" i="1"/>
  <c r="U190" i="1"/>
  <c r="Q184" i="1"/>
  <c r="R184" i="1" s="1"/>
  <c r="T189" i="1"/>
  <c r="V191" i="1"/>
  <c r="S188" i="1"/>
  <c r="X188" i="1" s="1"/>
  <c r="Z193" i="1" s="1"/>
  <c r="AB184" i="1" l="1"/>
  <c r="O184" i="1"/>
  <c r="P184" i="1" s="1"/>
  <c r="AC183" i="1"/>
  <c r="N184" i="1" l="1"/>
  <c r="Q185" i="1"/>
  <c r="R185" i="1" s="1"/>
  <c r="S189" i="1"/>
  <c r="X189" i="1" s="1"/>
  <c r="Z194" i="1" s="1"/>
  <c r="T190" i="1"/>
  <c r="W193" i="1"/>
  <c r="V192" i="1"/>
  <c r="U191" i="1"/>
  <c r="AB185" i="1" l="1"/>
  <c r="AC184" i="1"/>
  <c r="O185" i="1"/>
  <c r="P185" i="1" s="1"/>
  <c r="N185" i="1" l="1"/>
  <c r="Q186" i="1"/>
  <c r="R186" i="1" s="1"/>
  <c r="T191" i="1"/>
  <c r="V193" i="1"/>
  <c r="W194" i="1"/>
  <c r="S190" i="1"/>
  <c r="X190" i="1" s="1"/>
  <c r="Z195" i="1" s="1"/>
  <c r="U192" i="1"/>
  <c r="AB186" i="1" l="1"/>
  <c r="AC185" i="1"/>
  <c r="O186" i="1"/>
  <c r="P186" i="1" s="1"/>
  <c r="N186" i="1" l="1"/>
  <c r="S191" i="1"/>
  <c r="X191" i="1" s="1"/>
  <c r="Z196" i="1" s="1"/>
  <c r="V194" i="1"/>
  <c r="U193" i="1"/>
  <c r="W195" i="1"/>
  <c r="Q187" i="1"/>
  <c r="R187" i="1" s="1"/>
  <c r="T192" i="1"/>
  <c r="AB187" i="1" l="1"/>
  <c r="O187" i="1"/>
  <c r="P187" i="1" s="1"/>
  <c r="AC186" i="1"/>
  <c r="N187" i="1" l="1"/>
  <c r="S192" i="1"/>
  <c r="X192" i="1" s="1"/>
  <c r="Z197" i="1" s="1"/>
  <c r="W196" i="1"/>
  <c r="T193" i="1"/>
  <c r="Q188" i="1"/>
  <c r="R188" i="1" s="1"/>
  <c r="U194" i="1"/>
  <c r="V195" i="1"/>
  <c r="AB188" i="1" l="1"/>
  <c r="O188" i="1"/>
  <c r="P188" i="1" s="1"/>
  <c r="AC187" i="1"/>
  <c r="N188" i="1" l="1"/>
  <c r="U195" i="1"/>
  <c r="T194" i="1"/>
  <c r="V196" i="1"/>
  <c r="Q189" i="1"/>
  <c r="R189" i="1" s="1"/>
  <c r="W197" i="1"/>
  <c r="S193" i="1"/>
  <c r="X193" i="1" s="1"/>
  <c r="Z198" i="1" s="1"/>
  <c r="AB189" i="1" l="1"/>
  <c r="O189" i="1"/>
  <c r="P189" i="1" s="1"/>
  <c r="AC188" i="1"/>
  <c r="N189" i="1" l="1"/>
  <c r="U196" i="1"/>
  <c r="V197" i="1"/>
  <c r="S194" i="1"/>
  <c r="X194" i="1" s="1"/>
  <c r="Z199" i="1" s="1"/>
  <c r="T195" i="1"/>
  <c r="W198" i="1"/>
  <c r="Q190" i="1"/>
  <c r="R190" i="1" s="1"/>
  <c r="AB190" i="1" l="1"/>
  <c r="O190" i="1"/>
  <c r="P190" i="1" s="1"/>
  <c r="AC189" i="1"/>
  <c r="N190" i="1" l="1"/>
  <c r="W199" i="1"/>
  <c r="V198" i="1"/>
  <c r="S195" i="1"/>
  <c r="X195" i="1" s="1"/>
  <c r="Z200" i="1" s="1"/>
  <c r="U197" i="1"/>
  <c r="Q191" i="1"/>
  <c r="R191" i="1" s="1"/>
  <c r="T196" i="1"/>
  <c r="AB191" i="1" l="1"/>
  <c r="AC190" i="1"/>
  <c r="O191" i="1"/>
  <c r="P191" i="1" s="1"/>
  <c r="N191" i="1" l="1"/>
  <c r="T197" i="1"/>
  <c r="U198" i="1"/>
  <c r="Q192" i="1"/>
  <c r="R192" i="1" s="1"/>
  <c r="S196" i="1"/>
  <c r="X196" i="1" s="1"/>
  <c r="Z201" i="1" s="1"/>
  <c r="V199" i="1"/>
  <c r="W200" i="1"/>
  <c r="AB192" i="1" l="1"/>
  <c r="AC191" i="1"/>
  <c r="O192" i="1"/>
  <c r="P192" i="1" s="1"/>
  <c r="N192" i="1" l="1"/>
  <c r="W201" i="1"/>
  <c r="Q193" i="1"/>
  <c r="R193" i="1" s="1"/>
  <c r="S197" i="1"/>
  <c r="X197" i="1" s="1"/>
  <c r="Z202" i="1" s="1"/>
  <c r="U199" i="1"/>
  <c r="T198" i="1"/>
  <c r="V200" i="1"/>
  <c r="AB193" i="1" l="1"/>
  <c r="AC192" i="1"/>
  <c r="O193" i="1"/>
  <c r="P193" i="1" s="1"/>
  <c r="N193" i="1" l="1"/>
  <c r="T199" i="1"/>
  <c r="S198" i="1"/>
  <c r="X198" i="1" s="1"/>
  <c r="Z203" i="1" s="1"/>
  <c r="U200" i="1"/>
  <c r="V201" i="1"/>
  <c r="W202" i="1"/>
  <c r="Q194" i="1"/>
  <c r="R194" i="1" s="1"/>
  <c r="AB194" i="1" l="1"/>
  <c r="O194" i="1"/>
  <c r="P194" i="1" s="1"/>
  <c r="AC193" i="1"/>
  <c r="N194" i="1" l="1"/>
  <c r="T200" i="1"/>
  <c r="W203" i="1"/>
  <c r="S199" i="1"/>
  <c r="X199" i="1" s="1"/>
  <c r="Z204" i="1" s="1"/>
  <c r="Q195" i="1"/>
  <c r="R195" i="1" s="1"/>
  <c r="U201" i="1"/>
  <c r="V202" i="1"/>
  <c r="AB195" i="1" l="1"/>
  <c r="O195" i="1"/>
  <c r="P195" i="1" s="1"/>
  <c r="AC194" i="1"/>
  <c r="N195" i="1" l="1"/>
  <c r="U202" i="1"/>
  <c r="W204" i="1"/>
  <c r="Q196" i="1"/>
  <c r="R196" i="1" s="1"/>
  <c r="T201" i="1"/>
  <c r="V203" i="1"/>
  <c r="S200" i="1"/>
  <c r="X200" i="1" s="1"/>
  <c r="Z205" i="1" s="1"/>
  <c r="AB196" i="1" l="1"/>
  <c r="O196" i="1"/>
  <c r="P196" i="1" s="1"/>
  <c r="AC195" i="1"/>
  <c r="N196" i="1" l="1"/>
  <c r="T202" i="1"/>
  <c r="U203" i="1"/>
  <c r="Q197" i="1"/>
  <c r="R197" i="1" s="1"/>
  <c r="V204" i="1"/>
  <c r="W205" i="1"/>
  <c r="S201" i="1"/>
  <c r="X201" i="1" s="1"/>
  <c r="Z206" i="1" s="1"/>
  <c r="AB197" i="1" l="1"/>
  <c r="O197" i="1"/>
  <c r="P197" i="1" s="1"/>
  <c r="AC196" i="1"/>
  <c r="N197" i="1" l="1"/>
  <c r="S202" i="1"/>
  <c r="X202" i="1" s="1"/>
  <c r="Z207" i="1" s="1"/>
  <c r="U204" i="1"/>
  <c r="T203" i="1"/>
  <c r="Q198" i="1"/>
  <c r="R198" i="1" s="1"/>
  <c r="V205" i="1"/>
  <c r="W206" i="1"/>
  <c r="AB198" i="1" l="1"/>
  <c r="AC197" i="1"/>
  <c r="O198" i="1"/>
  <c r="P198" i="1" s="1"/>
  <c r="N198" i="1" l="1"/>
  <c r="W207" i="1"/>
  <c r="T204" i="1"/>
  <c r="V206" i="1"/>
  <c r="U205" i="1"/>
  <c r="Q199" i="1"/>
  <c r="R199" i="1" s="1"/>
  <c r="S203" i="1"/>
  <c r="X203" i="1" s="1"/>
  <c r="Z208" i="1" s="1"/>
  <c r="AB199" i="1" l="1"/>
  <c r="AC198" i="1"/>
  <c r="O199" i="1"/>
  <c r="P199" i="1" s="1"/>
  <c r="N199" i="1" l="1"/>
  <c r="T205" i="1"/>
  <c r="V207" i="1"/>
  <c r="U206" i="1"/>
  <c r="S204" i="1"/>
  <c r="X204" i="1" s="1"/>
  <c r="Z209" i="1" s="1"/>
  <c r="Q200" i="1"/>
  <c r="R200" i="1" s="1"/>
  <c r="W208" i="1"/>
  <c r="AB200" i="1" l="1"/>
  <c r="AC199" i="1"/>
  <c r="O200" i="1"/>
  <c r="P200" i="1" s="1"/>
  <c r="N200" i="1" l="1"/>
  <c r="S205" i="1"/>
  <c r="X205" i="1" s="1"/>
  <c r="Z210" i="1" s="1"/>
  <c r="T206" i="1"/>
  <c r="V208" i="1"/>
  <c r="Q201" i="1"/>
  <c r="R201" i="1" s="1"/>
  <c r="U207" i="1"/>
  <c r="W209" i="1"/>
  <c r="AB201" i="1" l="1"/>
  <c r="AC200" i="1"/>
  <c r="O201" i="1"/>
  <c r="P201" i="1" s="1"/>
  <c r="N201" i="1" l="1"/>
  <c r="S206" i="1"/>
  <c r="X206" i="1" s="1"/>
  <c r="Z211" i="1" s="1"/>
  <c r="V209" i="1"/>
  <c r="U208" i="1"/>
  <c r="W210" i="1"/>
  <c r="Q202" i="1"/>
  <c r="R202" i="1" s="1"/>
  <c r="T207" i="1"/>
  <c r="AB202" i="1" l="1"/>
  <c r="AC201" i="1"/>
  <c r="O202" i="1"/>
  <c r="P202" i="1" s="1"/>
  <c r="N202" i="1" l="1"/>
  <c r="W211" i="1"/>
  <c r="T208" i="1"/>
  <c r="V210" i="1"/>
  <c r="S207" i="1"/>
  <c r="X207" i="1" s="1"/>
  <c r="Z212" i="1" s="1"/>
  <c r="Q203" i="1"/>
  <c r="R203" i="1" s="1"/>
  <c r="U209" i="1"/>
  <c r="AB203" i="1" l="1"/>
  <c r="AC202" i="1"/>
  <c r="O203" i="1"/>
  <c r="P203" i="1" s="1"/>
  <c r="N203" i="1" l="1"/>
  <c r="V211" i="1"/>
  <c r="W212" i="1"/>
  <c r="Q204" i="1"/>
  <c r="R204" i="1" s="1"/>
  <c r="T209" i="1"/>
  <c r="U210" i="1"/>
  <c r="S208" i="1"/>
  <c r="X208" i="1" s="1"/>
  <c r="Z213" i="1" s="1"/>
  <c r="AB204" i="1" l="1"/>
  <c r="AC203" i="1"/>
  <c r="O204" i="1"/>
  <c r="P204" i="1" s="1"/>
  <c r="N204" i="1" l="1"/>
  <c r="W213" i="1"/>
  <c r="U211" i="1"/>
  <c r="V212" i="1"/>
  <c r="T210" i="1"/>
  <c r="Q205" i="1"/>
  <c r="R205" i="1" s="1"/>
  <c r="S209" i="1"/>
  <c r="X209" i="1" s="1"/>
  <c r="Z214" i="1" s="1"/>
  <c r="AB205" i="1" l="1"/>
  <c r="AC204" i="1"/>
  <c r="O205" i="1"/>
  <c r="P205" i="1" s="1"/>
  <c r="N205" i="1" l="1"/>
  <c r="Q206" i="1"/>
  <c r="R206" i="1" s="1"/>
  <c r="T211" i="1"/>
  <c r="U212" i="1"/>
  <c r="V213" i="1"/>
  <c r="S210" i="1"/>
  <c r="X210" i="1" s="1"/>
  <c r="Z215" i="1" s="1"/>
  <c r="W214" i="1"/>
  <c r="AB206" i="1" l="1"/>
  <c r="AC205" i="1"/>
  <c r="O206" i="1"/>
  <c r="P206" i="1" s="1"/>
  <c r="N206" i="1" l="1"/>
  <c r="T212" i="1"/>
  <c r="S211" i="1"/>
  <c r="X211" i="1" s="1"/>
  <c r="Z216" i="1" s="1"/>
  <c r="U213" i="1"/>
  <c r="W215" i="1"/>
  <c r="Q207" i="1"/>
  <c r="R207" i="1" s="1"/>
  <c r="V214" i="1"/>
  <c r="AB207" i="1" l="1"/>
  <c r="O207" i="1"/>
  <c r="P207" i="1" s="1"/>
  <c r="AC206" i="1"/>
  <c r="N207" i="1" l="1"/>
  <c r="V215" i="1"/>
  <c r="Q208" i="1"/>
  <c r="R208" i="1" s="1"/>
  <c r="T213" i="1"/>
  <c r="W216" i="1"/>
  <c r="U214" i="1"/>
  <c r="S212" i="1"/>
  <c r="X212" i="1" s="1"/>
  <c r="Z217" i="1" s="1"/>
  <c r="AB208" i="1" l="1"/>
  <c r="AC207" i="1"/>
  <c r="O208" i="1"/>
  <c r="P208" i="1" s="1"/>
  <c r="N208" i="1" l="1"/>
  <c r="S213" i="1"/>
  <c r="X213" i="1" s="1"/>
  <c r="Z218" i="1" s="1"/>
  <c r="V216" i="1"/>
  <c r="U215" i="1"/>
  <c r="W217" i="1"/>
  <c r="T214" i="1"/>
  <c r="Q209" i="1"/>
  <c r="R209" i="1" s="1"/>
  <c r="AB209" i="1" l="1"/>
  <c r="O209" i="1"/>
  <c r="P209" i="1" s="1"/>
  <c r="AC208" i="1"/>
  <c r="N209" i="1" l="1"/>
  <c r="U216" i="1"/>
  <c r="T215" i="1"/>
  <c r="S214" i="1"/>
  <c r="X214" i="1" s="1"/>
  <c r="Z219" i="1" s="1"/>
  <c r="V217" i="1"/>
  <c r="W218" i="1"/>
  <c r="Q210" i="1"/>
  <c r="R210" i="1" s="1"/>
  <c r="AB210" i="1" l="1"/>
  <c r="AC209" i="1"/>
  <c r="O210" i="1"/>
  <c r="P210" i="1" s="1"/>
  <c r="N210" i="1" l="1"/>
  <c r="V218" i="1"/>
  <c r="S215" i="1"/>
  <c r="X215" i="1" s="1"/>
  <c r="Z220" i="1" s="1"/>
  <c r="W219" i="1"/>
  <c r="T216" i="1"/>
  <c r="Q211" i="1"/>
  <c r="R211" i="1" s="1"/>
  <c r="U217" i="1"/>
  <c r="AB211" i="1" l="1"/>
  <c r="AC210" i="1"/>
  <c r="O211" i="1"/>
  <c r="P211" i="1" s="1"/>
  <c r="N211" i="1" l="1"/>
  <c r="T217" i="1"/>
  <c r="W220" i="1"/>
  <c r="U218" i="1"/>
  <c r="V219" i="1"/>
  <c r="S216" i="1"/>
  <c r="X216" i="1" s="1"/>
  <c r="Z221" i="1" s="1"/>
  <c r="Q212" i="1"/>
  <c r="R212" i="1" s="1"/>
  <c r="AB212" i="1" l="1"/>
  <c r="AC211" i="1"/>
  <c r="O212" i="1"/>
  <c r="P212" i="1" s="1"/>
  <c r="N212" i="1" l="1"/>
  <c r="V220" i="1"/>
  <c r="T218" i="1"/>
  <c r="W221" i="1"/>
  <c r="S217" i="1"/>
  <c r="X217" i="1" s="1"/>
  <c r="Z222" i="1" s="1"/>
  <c r="Q213" i="1"/>
  <c r="R213" i="1" s="1"/>
  <c r="U219" i="1"/>
  <c r="AB213" i="1" l="1"/>
  <c r="AC212" i="1"/>
  <c r="O213" i="1"/>
  <c r="P213" i="1" s="1"/>
  <c r="N213" i="1" l="1"/>
  <c r="T219" i="1"/>
  <c r="U220" i="1"/>
  <c r="W222" i="1"/>
  <c r="Q214" i="1"/>
  <c r="R214" i="1" s="1"/>
  <c r="S218" i="1"/>
  <c r="X218" i="1" s="1"/>
  <c r="Z223" i="1" s="1"/>
  <c r="V221" i="1"/>
  <c r="AB214" i="1" l="1"/>
  <c r="AC213" i="1"/>
  <c r="O214" i="1"/>
  <c r="P214" i="1" s="1"/>
  <c r="N214" i="1" l="1"/>
  <c r="S219" i="1"/>
  <c r="X219" i="1" s="1"/>
  <c r="Z224" i="1" s="1"/>
  <c r="V222" i="1"/>
  <c r="U221" i="1"/>
  <c r="Q215" i="1"/>
  <c r="R215" i="1" s="1"/>
  <c r="T220" i="1"/>
  <c r="W223" i="1"/>
  <c r="AB215" i="1" l="1"/>
  <c r="AC214" i="1"/>
  <c r="O215" i="1"/>
  <c r="P215" i="1" s="1"/>
  <c r="N215" i="1" l="1"/>
  <c r="V223" i="1"/>
  <c r="U222" i="1"/>
  <c r="Q216" i="1"/>
  <c r="R216" i="1" s="1"/>
  <c r="S220" i="1"/>
  <c r="X220" i="1" s="1"/>
  <c r="Z225" i="1" s="1"/>
  <c r="W224" i="1"/>
  <c r="T221" i="1"/>
  <c r="AB216" i="1" l="1"/>
  <c r="O216" i="1"/>
  <c r="P216" i="1" s="1"/>
  <c r="AC215" i="1"/>
  <c r="N216" i="1" l="1"/>
  <c r="W225" i="1"/>
  <c r="V224" i="1"/>
  <c r="U223" i="1"/>
  <c r="Q217" i="1"/>
  <c r="R217" i="1" s="1"/>
  <c r="S221" i="1"/>
  <c r="X221" i="1" s="1"/>
  <c r="Z226" i="1" s="1"/>
  <c r="T222" i="1"/>
  <c r="AB217" i="1" l="1"/>
  <c r="O217" i="1"/>
  <c r="P217" i="1" s="1"/>
  <c r="AC216" i="1"/>
  <c r="N217" i="1" l="1"/>
  <c r="Q218" i="1"/>
  <c r="R218" i="1" s="1"/>
  <c r="S222" i="1"/>
  <c r="X222" i="1" s="1"/>
  <c r="Z227" i="1" s="1"/>
  <c r="U224" i="1"/>
  <c r="V225" i="1"/>
  <c r="W226" i="1"/>
  <c r="T223" i="1"/>
  <c r="AB218" i="1" l="1"/>
  <c r="AC217" i="1"/>
  <c r="O218" i="1"/>
  <c r="P218" i="1" s="1"/>
  <c r="N218" i="1" l="1"/>
  <c r="V226" i="1"/>
  <c r="S223" i="1"/>
  <c r="X223" i="1" s="1"/>
  <c r="Z228" i="1" s="1"/>
  <c r="Q219" i="1"/>
  <c r="R219" i="1" s="1"/>
  <c r="U225" i="1"/>
  <c r="T224" i="1"/>
  <c r="W227" i="1"/>
  <c r="AB219" i="1" l="1"/>
  <c r="AC218" i="1"/>
  <c r="O219" i="1"/>
  <c r="P219" i="1" s="1"/>
  <c r="N219" i="1" l="1"/>
  <c r="Q220" i="1"/>
  <c r="R220" i="1" s="1"/>
  <c r="V227" i="1"/>
  <c r="T225" i="1"/>
  <c r="S224" i="1"/>
  <c r="X224" i="1" s="1"/>
  <c r="Z229" i="1" s="1"/>
  <c r="U226" i="1"/>
  <c r="W228" i="1"/>
  <c r="AB220" i="1" l="1"/>
  <c r="AC219" i="1"/>
  <c r="O220" i="1"/>
  <c r="P220" i="1" s="1"/>
  <c r="N220" i="1" l="1"/>
  <c r="S225" i="1"/>
  <c r="X225" i="1" s="1"/>
  <c r="Z230" i="1" s="1"/>
  <c r="V228" i="1"/>
  <c r="W229" i="1"/>
  <c r="U227" i="1"/>
  <c r="T226" i="1"/>
  <c r="Q221" i="1"/>
  <c r="R221" i="1" s="1"/>
  <c r="AB221" i="1" l="1"/>
  <c r="AC220" i="1"/>
  <c r="O221" i="1"/>
  <c r="P221" i="1" s="1"/>
  <c r="N221" i="1" l="1"/>
  <c r="Q222" i="1"/>
  <c r="R222" i="1" s="1"/>
  <c r="U228" i="1"/>
  <c r="W230" i="1"/>
  <c r="S226" i="1"/>
  <c r="X226" i="1" s="1"/>
  <c r="Z231" i="1" s="1"/>
  <c r="T227" i="1"/>
  <c r="V229" i="1"/>
  <c r="AB222" i="1" l="1"/>
  <c r="AC221" i="1"/>
  <c r="O222" i="1"/>
  <c r="P222" i="1" s="1"/>
  <c r="N222" i="1" l="1"/>
  <c r="T228" i="1"/>
  <c r="Q223" i="1"/>
  <c r="R223" i="1" s="1"/>
  <c r="W231" i="1"/>
  <c r="V230" i="1"/>
  <c r="U229" i="1"/>
  <c r="S227" i="1"/>
  <c r="X227" i="1" s="1"/>
  <c r="Z232" i="1" s="1"/>
  <c r="AB223" i="1" l="1"/>
  <c r="O223" i="1"/>
  <c r="P223" i="1" s="1"/>
  <c r="AC222" i="1"/>
  <c r="N223" i="1" l="1"/>
  <c r="V231" i="1"/>
  <c r="Q224" i="1"/>
  <c r="R224" i="1" s="1"/>
  <c r="T229" i="1"/>
  <c r="S228" i="1"/>
  <c r="X228" i="1" s="1"/>
  <c r="Z233" i="1" s="1"/>
  <c r="W232" i="1"/>
  <c r="U230" i="1"/>
  <c r="AB224" i="1" l="1"/>
  <c r="O224" i="1"/>
  <c r="P224" i="1" s="1"/>
  <c r="AC223" i="1"/>
  <c r="N224" i="1" l="1"/>
  <c r="V232" i="1"/>
  <c r="T230" i="1"/>
  <c r="W233" i="1"/>
  <c r="U231" i="1"/>
  <c r="S229" i="1"/>
  <c r="X229" i="1" s="1"/>
  <c r="Z234" i="1" s="1"/>
  <c r="Q225" i="1"/>
  <c r="R225" i="1" s="1"/>
  <c r="AB225" i="1" l="1"/>
  <c r="AC224" i="1"/>
  <c r="O225" i="1"/>
  <c r="P225" i="1" s="1"/>
  <c r="N225" i="1" l="1"/>
  <c r="T231" i="1"/>
  <c r="U232" i="1"/>
  <c r="S230" i="1"/>
  <c r="X230" i="1" s="1"/>
  <c r="Z235" i="1" s="1"/>
  <c r="W234" i="1"/>
  <c r="Q226" i="1"/>
  <c r="R226" i="1" s="1"/>
  <c r="V233" i="1"/>
  <c r="AB226" i="1" l="1"/>
  <c r="O226" i="1"/>
  <c r="P226" i="1" s="1"/>
  <c r="AC225" i="1"/>
  <c r="N226" i="1" l="1"/>
  <c r="Q227" i="1"/>
  <c r="R227" i="1" s="1"/>
  <c r="V234" i="1"/>
  <c r="U233" i="1"/>
  <c r="S231" i="1"/>
  <c r="X231" i="1" s="1"/>
  <c r="Z236" i="1" s="1"/>
  <c r="T232" i="1"/>
  <c r="W235" i="1"/>
  <c r="AB227" i="1" l="1"/>
  <c r="O227" i="1"/>
  <c r="P227" i="1" s="1"/>
  <c r="AC226" i="1"/>
  <c r="N227" i="1" l="1"/>
  <c r="S232" i="1"/>
  <c r="X232" i="1" s="1"/>
  <c r="Z237" i="1" s="1"/>
  <c r="V235" i="1"/>
  <c r="T233" i="1"/>
  <c r="U234" i="1"/>
  <c r="Q228" i="1"/>
  <c r="R228" i="1" s="1"/>
  <c r="W236" i="1"/>
  <c r="AB228" i="1" l="1"/>
  <c r="AC227" i="1"/>
  <c r="O228" i="1"/>
  <c r="P228" i="1" s="1"/>
  <c r="N228" i="1" l="1"/>
  <c r="W237" i="1"/>
  <c r="V236" i="1"/>
  <c r="T234" i="1"/>
  <c r="S233" i="1"/>
  <c r="X233" i="1" s="1"/>
  <c r="Z238" i="1" s="1"/>
  <c r="U235" i="1"/>
  <c r="Q229" i="1"/>
  <c r="R229" i="1" s="1"/>
  <c r="AB229" i="1" l="1"/>
  <c r="O229" i="1"/>
  <c r="P229" i="1" s="1"/>
  <c r="AC228" i="1"/>
  <c r="N229" i="1" l="1"/>
  <c r="U236" i="1"/>
  <c r="T235" i="1"/>
  <c r="Q230" i="1"/>
  <c r="R230" i="1" s="1"/>
  <c r="W238" i="1"/>
  <c r="S234" i="1"/>
  <c r="X234" i="1" s="1"/>
  <c r="Z239" i="1" s="1"/>
  <c r="V237" i="1"/>
  <c r="AB230" i="1" l="1"/>
  <c r="AC229" i="1"/>
  <c r="O230" i="1"/>
  <c r="P230" i="1" s="1"/>
  <c r="N230" i="1" l="1"/>
  <c r="W239" i="1"/>
  <c r="U237" i="1"/>
  <c r="V238" i="1"/>
  <c r="T236" i="1"/>
  <c r="Q231" i="1"/>
  <c r="R231" i="1" s="1"/>
  <c r="S235" i="1"/>
  <c r="X235" i="1" s="1"/>
  <c r="Z240" i="1" s="1"/>
  <c r="AB231" i="1" l="1"/>
  <c r="O231" i="1"/>
  <c r="P231" i="1" s="1"/>
  <c r="AC230" i="1"/>
  <c r="N231" i="1" l="1"/>
  <c r="U238" i="1"/>
  <c r="S236" i="1"/>
  <c r="X236" i="1" s="1"/>
  <c r="Z241" i="1" s="1"/>
  <c r="V239" i="1"/>
  <c r="Q232" i="1"/>
  <c r="R232" i="1" s="1"/>
  <c r="W240" i="1"/>
  <c r="T237" i="1"/>
  <c r="AB232" i="1" l="1"/>
  <c r="O232" i="1"/>
  <c r="P232" i="1" s="1"/>
  <c r="AC231" i="1"/>
  <c r="N232" i="1" l="1"/>
  <c r="U239" i="1"/>
  <c r="T238" i="1"/>
  <c r="W241" i="1"/>
  <c r="V240" i="1"/>
  <c r="Q233" i="1"/>
  <c r="R233" i="1" s="1"/>
  <c r="S237" i="1"/>
  <c r="X237" i="1" s="1"/>
  <c r="Z242" i="1" s="1"/>
  <c r="AB233" i="1" l="1"/>
  <c r="O233" i="1"/>
  <c r="P233" i="1" s="1"/>
  <c r="AC232" i="1"/>
  <c r="N233" i="1" l="1"/>
  <c r="S238" i="1"/>
  <c r="X238" i="1" s="1"/>
  <c r="Z243" i="1" s="1"/>
  <c r="V241" i="1"/>
  <c r="T239" i="1"/>
  <c r="U240" i="1"/>
  <c r="Q234" i="1"/>
  <c r="R234" i="1" s="1"/>
  <c r="W242" i="1"/>
  <c r="AB234" i="1" l="1"/>
  <c r="O234" i="1"/>
  <c r="P234" i="1" s="1"/>
  <c r="AC233" i="1"/>
  <c r="N234" i="1" l="1"/>
  <c r="S239" i="1"/>
  <c r="X239" i="1" s="1"/>
  <c r="Z244" i="1" s="1"/>
  <c r="V242" i="1"/>
  <c r="T240" i="1"/>
  <c r="W243" i="1"/>
  <c r="Q235" i="1"/>
  <c r="R235" i="1" s="1"/>
  <c r="U241" i="1"/>
  <c r="AB235" i="1" l="1"/>
  <c r="O235" i="1"/>
  <c r="P235" i="1" s="1"/>
  <c r="AC234" i="1"/>
  <c r="N235" i="1" l="1"/>
  <c r="W244" i="1"/>
  <c r="U242" i="1"/>
  <c r="S240" i="1"/>
  <c r="X240" i="1" s="1"/>
  <c r="Z245" i="1" s="1"/>
  <c r="Q236" i="1"/>
  <c r="R236" i="1" s="1"/>
  <c r="V243" i="1"/>
  <c r="T241" i="1"/>
  <c r="AB236" i="1" l="1"/>
  <c r="AC235" i="1"/>
  <c r="O236" i="1"/>
  <c r="P236" i="1" s="1"/>
  <c r="N236" i="1" l="1"/>
  <c r="T242" i="1"/>
  <c r="S241" i="1"/>
  <c r="X241" i="1" s="1"/>
  <c r="Z246" i="1" s="1"/>
  <c r="W245" i="1"/>
  <c r="U243" i="1"/>
  <c r="V244" i="1"/>
  <c r="Q237" i="1"/>
  <c r="R237" i="1" s="1"/>
  <c r="AB237" i="1" l="1"/>
  <c r="AC236" i="1"/>
  <c r="O237" i="1"/>
  <c r="P237" i="1" s="1"/>
  <c r="N237" i="1" l="1"/>
  <c r="Q238" i="1"/>
  <c r="R238" i="1" s="1"/>
  <c r="V245" i="1"/>
  <c r="U244" i="1"/>
  <c r="T243" i="1"/>
  <c r="W246" i="1"/>
  <c r="S242" i="1"/>
  <c r="X242" i="1" s="1"/>
  <c r="Z247" i="1" s="1"/>
  <c r="AB238" i="1" l="1"/>
  <c r="O238" i="1"/>
  <c r="P238" i="1" s="1"/>
  <c r="AC237" i="1"/>
  <c r="N238" i="1" l="1"/>
  <c r="T244" i="1"/>
  <c r="V246" i="1"/>
  <c r="W247" i="1"/>
  <c r="U245" i="1"/>
  <c r="S243" i="1"/>
  <c r="X243" i="1" s="1"/>
  <c r="Z248" i="1" s="1"/>
  <c r="Q239" i="1"/>
  <c r="R239" i="1" s="1"/>
  <c r="AB239" i="1" l="1"/>
  <c r="O239" i="1"/>
  <c r="P239" i="1" s="1"/>
  <c r="AC238" i="1"/>
  <c r="N239" i="1" l="1"/>
  <c r="W248" i="1"/>
  <c r="V247" i="1"/>
  <c r="U246" i="1"/>
  <c r="T245" i="1"/>
  <c r="Q240" i="1"/>
  <c r="R240" i="1" s="1"/>
  <c r="S244" i="1"/>
  <c r="X244" i="1" s="1"/>
  <c r="Z249" i="1" s="1"/>
  <c r="AB240" i="1" l="1"/>
  <c r="AC239" i="1"/>
  <c r="O240" i="1"/>
  <c r="P240" i="1" s="1"/>
  <c r="N240" i="1" l="1"/>
  <c r="T246" i="1"/>
  <c r="U247" i="1"/>
  <c r="V248" i="1"/>
  <c r="W249" i="1"/>
  <c r="S245" i="1"/>
  <c r="X245" i="1" s="1"/>
  <c r="Z250" i="1" s="1"/>
  <c r="Q241" i="1"/>
  <c r="R241" i="1" s="1"/>
  <c r="AB241" i="1" l="1"/>
  <c r="O241" i="1"/>
  <c r="P241" i="1" s="1"/>
  <c r="AC240" i="1"/>
  <c r="N241" i="1" l="1"/>
  <c r="S246" i="1"/>
  <c r="X246" i="1" s="1"/>
  <c r="Z251" i="1" s="1"/>
  <c r="V249" i="1"/>
  <c r="T247" i="1"/>
  <c r="W250" i="1"/>
  <c r="Q242" i="1"/>
  <c r="R242" i="1" s="1"/>
  <c r="U248" i="1"/>
  <c r="AB242" i="1" l="1"/>
  <c r="O242" i="1"/>
  <c r="P242" i="1" s="1"/>
  <c r="AC241" i="1"/>
  <c r="N242" i="1" l="1"/>
  <c r="W251" i="1"/>
  <c r="U249" i="1"/>
  <c r="Q243" i="1"/>
  <c r="R243" i="1" s="1"/>
  <c r="V250" i="1"/>
  <c r="T248" i="1"/>
  <c r="S247" i="1"/>
  <c r="X247" i="1" s="1"/>
  <c r="Z252" i="1" s="1"/>
  <c r="AB243" i="1" l="1"/>
  <c r="O243" i="1"/>
  <c r="P243" i="1" s="1"/>
  <c r="AC242" i="1"/>
  <c r="N243" i="1" l="1"/>
  <c r="V251" i="1"/>
  <c r="T249" i="1"/>
  <c r="U250" i="1"/>
  <c r="W252" i="1"/>
  <c r="S248" i="1"/>
  <c r="X248" i="1" s="1"/>
  <c r="Z253" i="1" s="1"/>
  <c r="Q244" i="1"/>
  <c r="R244" i="1" s="1"/>
  <c r="AB244" i="1" l="1"/>
  <c r="AC243" i="1"/>
  <c r="O244" i="1"/>
  <c r="P244" i="1" s="1"/>
  <c r="N244" i="1" l="1"/>
  <c r="W253" i="1"/>
  <c r="Q245" i="1"/>
  <c r="R245" i="1" s="1"/>
  <c r="S249" i="1"/>
  <c r="X249" i="1" s="1"/>
  <c r="Z254" i="1" s="1"/>
  <c r="V252" i="1"/>
  <c r="U251" i="1"/>
  <c r="T250" i="1"/>
  <c r="AB245" i="1" l="1"/>
  <c r="AC244" i="1"/>
  <c r="O245" i="1"/>
  <c r="P245" i="1" s="1"/>
  <c r="N245" i="1" l="1"/>
  <c r="S250" i="1"/>
  <c r="X250" i="1" s="1"/>
  <c r="Z255" i="1" s="1"/>
  <c r="U252" i="1"/>
  <c r="V253" i="1"/>
  <c r="T251" i="1"/>
  <c r="Q246" i="1"/>
  <c r="R246" i="1" s="1"/>
  <c r="W254" i="1"/>
  <c r="AB246" i="1" l="1"/>
  <c r="O246" i="1"/>
  <c r="P246" i="1" s="1"/>
  <c r="AC245" i="1"/>
  <c r="N246" i="1" l="1"/>
  <c r="Q247" i="1"/>
  <c r="R247" i="1" s="1"/>
  <c r="V254" i="1"/>
  <c r="W255" i="1"/>
  <c r="S251" i="1"/>
  <c r="X251" i="1" s="1"/>
  <c r="Z256" i="1" s="1"/>
  <c r="U253" i="1"/>
  <c r="T252" i="1"/>
  <c r="AB247" i="1" l="1"/>
  <c r="O247" i="1"/>
  <c r="P247" i="1" s="1"/>
  <c r="AC246" i="1"/>
  <c r="N247" i="1" l="1"/>
  <c r="T253" i="1"/>
  <c r="S252" i="1"/>
  <c r="X252" i="1" s="1"/>
  <c r="Z257" i="1" s="1"/>
  <c r="Q248" i="1"/>
  <c r="R248" i="1" s="1"/>
  <c r="W256" i="1"/>
  <c r="U254" i="1"/>
  <c r="V255" i="1"/>
  <c r="AB248" i="1" l="1"/>
  <c r="O248" i="1"/>
  <c r="P248" i="1" s="1"/>
  <c r="AC247" i="1"/>
  <c r="N248" i="1" l="1"/>
  <c r="T254" i="1"/>
  <c r="W257" i="1"/>
  <c r="U255" i="1"/>
  <c r="V256" i="1"/>
  <c r="S253" i="1"/>
  <c r="X253" i="1" s="1"/>
  <c r="Z258" i="1" s="1"/>
  <c r="Q249" i="1"/>
  <c r="R249" i="1" s="1"/>
  <c r="AB249" i="1" l="1"/>
  <c r="AC248" i="1"/>
  <c r="O249" i="1"/>
  <c r="P249" i="1" s="1"/>
  <c r="N249" i="1" l="1"/>
  <c r="V257" i="1"/>
  <c r="W258" i="1"/>
  <c r="U256" i="1"/>
  <c r="Q250" i="1"/>
  <c r="R250" i="1" s="1"/>
  <c r="T255" i="1"/>
  <c r="S254" i="1"/>
  <c r="X254" i="1" s="1"/>
  <c r="Z259" i="1" s="1"/>
  <c r="AB250" i="1" l="1"/>
  <c r="AC249" i="1"/>
  <c r="O250" i="1"/>
  <c r="P250" i="1" s="1"/>
  <c r="N250" i="1" l="1"/>
  <c r="U257" i="1"/>
  <c r="W259" i="1"/>
  <c r="V258" i="1"/>
  <c r="Q251" i="1"/>
  <c r="R251" i="1" s="1"/>
  <c r="T256" i="1"/>
  <c r="S255" i="1"/>
  <c r="X255" i="1" s="1"/>
  <c r="Z260" i="1" s="1"/>
  <c r="AB251" i="1" l="1"/>
  <c r="AC250" i="1"/>
  <c r="O251" i="1"/>
  <c r="P251" i="1" s="1"/>
  <c r="N251" i="1" l="1"/>
  <c r="Q252" i="1"/>
  <c r="R252" i="1" s="1"/>
  <c r="T257" i="1"/>
  <c r="V259" i="1"/>
  <c r="W260" i="1"/>
  <c r="U258" i="1"/>
  <c r="S256" i="1"/>
  <c r="X256" i="1" s="1"/>
  <c r="Z261" i="1" s="1"/>
  <c r="AB252" i="1" l="1"/>
  <c r="AC251" i="1"/>
  <c r="O252" i="1"/>
  <c r="P252" i="1" s="1"/>
  <c r="N252" i="1" l="1"/>
  <c r="V260" i="1"/>
  <c r="S257" i="1"/>
  <c r="X257" i="1" s="1"/>
  <c r="Z262" i="1" s="1"/>
  <c r="U259" i="1"/>
  <c r="W261" i="1"/>
  <c r="Q253" i="1"/>
  <c r="R253" i="1" s="1"/>
  <c r="T258" i="1"/>
  <c r="AB253" i="1" l="1"/>
  <c r="AC252" i="1"/>
  <c r="O253" i="1"/>
  <c r="P253" i="1" s="1"/>
  <c r="N253" i="1" l="1"/>
  <c r="S258" i="1"/>
  <c r="X258" i="1" s="1"/>
  <c r="Z263" i="1" s="1"/>
  <c r="W262" i="1"/>
  <c r="U260" i="1"/>
  <c r="V261" i="1"/>
  <c r="T259" i="1"/>
  <c r="Q254" i="1"/>
  <c r="R254" i="1" s="1"/>
  <c r="AB254" i="1" l="1"/>
  <c r="AC253" i="1"/>
  <c r="O254" i="1"/>
  <c r="P254" i="1" s="1"/>
  <c r="N254" i="1" l="1"/>
  <c r="V262" i="1"/>
  <c r="U261" i="1"/>
  <c r="S259" i="1"/>
  <c r="X259" i="1" s="1"/>
  <c r="Z264" i="1" s="1"/>
  <c r="Q255" i="1"/>
  <c r="R255" i="1" s="1"/>
  <c r="T260" i="1"/>
  <c r="W263" i="1"/>
  <c r="AB255" i="1" l="1"/>
  <c r="AC254" i="1"/>
  <c r="O255" i="1"/>
  <c r="P255" i="1" s="1"/>
  <c r="N255" i="1" l="1"/>
  <c r="T261" i="1"/>
  <c r="W264" i="1"/>
  <c r="U262" i="1"/>
  <c r="S260" i="1"/>
  <c r="X260" i="1" s="1"/>
  <c r="Z265" i="1" s="1"/>
  <c r="V263" i="1"/>
  <c r="Q256" i="1"/>
  <c r="R256" i="1" s="1"/>
  <c r="AB256" i="1" l="1"/>
  <c r="AC255" i="1"/>
  <c r="O256" i="1"/>
  <c r="P256" i="1" s="1"/>
  <c r="N256" i="1" l="1"/>
  <c r="T262" i="1"/>
  <c r="W265" i="1"/>
  <c r="U263" i="1"/>
  <c r="S261" i="1"/>
  <c r="X261" i="1" s="1"/>
  <c r="Z266" i="1" s="1"/>
  <c r="Q257" i="1"/>
  <c r="R257" i="1" s="1"/>
  <c r="V264" i="1"/>
  <c r="AB257" i="1" l="1"/>
  <c r="AC256" i="1"/>
  <c r="O257" i="1"/>
  <c r="P257" i="1" s="1"/>
  <c r="N257" i="1" l="1"/>
  <c r="U264" i="1"/>
  <c r="T263" i="1"/>
  <c r="Q258" i="1"/>
  <c r="R258" i="1" s="1"/>
  <c r="V265" i="1"/>
  <c r="S262" i="1"/>
  <c r="X262" i="1" s="1"/>
  <c r="Z267" i="1" s="1"/>
  <c r="W266" i="1"/>
  <c r="AB258" i="1" l="1"/>
  <c r="AC257" i="1"/>
  <c r="O258" i="1"/>
  <c r="P258" i="1" s="1"/>
  <c r="N258" i="1" l="1"/>
  <c r="U265" i="1"/>
  <c r="V266" i="1"/>
  <c r="Q259" i="1"/>
  <c r="R259" i="1" s="1"/>
  <c r="S263" i="1"/>
  <c r="X263" i="1" s="1"/>
  <c r="Z268" i="1" s="1"/>
  <c r="W267" i="1"/>
  <c r="T264" i="1"/>
  <c r="AB259" i="1" l="1"/>
  <c r="O259" i="1"/>
  <c r="P259" i="1" s="1"/>
  <c r="AC258" i="1"/>
  <c r="N259" i="1" l="1"/>
  <c r="T265" i="1"/>
  <c r="W268" i="1"/>
  <c r="V267" i="1"/>
  <c r="S264" i="1"/>
  <c r="X264" i="1" s="1"/>
  <c r="Z269" i="1" s="1"/>
  <c r="Q260" i="1"/>
  <c r="R260" i="1" s="1"/>
  <c r="U266" i="1"/>
  <c r="AB260" i="1" l="1"/>
  <c r="O260" i="1"/>
  <c r="P260" i="1" s="1"/>
  <c r="AC259" i="1"/>
  <c r="N260" i="1" l="1"/>
  <c r="T266" i="1"/>
  <c r="S265" i="1"/>
  <c r="X265" i="1" s="1"/>
  <c r="Z270" i="1" s="1"/>
  <c r="Q261" i="1"/>
  <c r="R261" i="1" s="1"/>
  <c r="U267" i="1"/>
  <c r="V268" i="1"/>
  <c r="W269" i="1"/>
  <c r="AB261" i="1" l="1"/>
  <c r="O261" i="1"/>
  <c r="P261" i="1" s="1"/>
  <c r="AC260" i="1"/>
  <c r="N261" i="1" l="1"/>
  <c r="W270" i="1"/>
  <c r="Q262" i="1"/>
  <c r="R262" i="1" s="1"/>
  <c r="U268" i="1"/>
  <c r="T267" i="1"/>
  <c r="V269" i="1"/>
  <c r="S266" i="1"/>
  <c r="X266" i="1" s="1"/>
  <c r="Z271" i="1" s="1"/>
  <c r="AB262" i="1" l="1"/>
  <c r="AC261" i="1"/>
  <c r="O262" i="1"/>
  <c r="P262" i="1" s="1"/>
  <c r="N262" i="1" l="1"/>
  <c r="O263" i="1" s="1"/>
  <c r="U269" i="1"/>
  <c r="Q263" i="1"/>
  <c r="R263" i="1" s="1"/>
  <c r="W271" i="1"/>
  <c r="V270" i="1"/>
  <c r="T268" i="1"/>
  <c r="S267" i="1"/>
  <c r="X267" i="1" s="1"/>
  <c r="Z272" i="1" s="1"/>
  <c r="N263" i="1" l="1"/>
  <c r="P263" i="1"/>
  <c r="AC262" i="1"/>
  <c r="AB263" i="1"/>
  <c r="AC263" i="1" l="1"/>
  <c r="S268" i="1"/>
  <c r="X268" i="1" s="1"/>
  <c r="Z273" i="1" s="1"/>
  <c r="V271" i="1"/>
  <c r="W272" i="1"/>
  <c r="Q264" i="1"/>
  <c r="R264" i="1" s="1"/>
  <c r="AB264" i="1"/>
  <c r="O264" i="1"/>
  <c r="P264" i="1" s="1"/>
  <c r="U270" i="1"/>
  <c r="T269" i="1"/>
  <c r="N264" i="1" l="1"/>
  <c r="Q265" i="1"/>
  <c r="R265" i="1" s="1"/>
  <c r="U271" i="1"/>
  <c r="T270" i="1"/>
  <c r="W273" i="1" l="1"/>
  <c r="AB265" i="1"/>
  <c r="S269" i="1"/>
  <c r="X269" i="1" s="1"/>
  <c r="Z274" i="1" s="1"/>
  <c r="V272" i="1"/>
  <c r="O265" i="1"/>
  <c r="P265" i="1" s="1"/>
  <c r="AC264" i="1"/>
  <c r="N265" i="1" l="1"/>
  <c r="AC265" i="1" s="1"/>
  <c r="Q266" i="1"/>
  <c r="R266" i="1" s="1"/>
  <c r="T271" i="1"/>
  <c r="U272" i="1"/>
  <c r="V273" i="1"/>
  <c r="S270" i="1"/>
  <c r="X270" i="1" s="1"/>
  <c r="Z275" i="1" s="1"/>
  <c r="W274" i="1"/>
  <c r="O266" i="1" l="1"/>
  <c r="P266" i="1" s="1"/>
  <c r="AB266" i="1"/>
  <c r="N266" i="1" l="1"/>
  <c r="AC266" i="1" s="1"/>
  <c r="W275" i="1"/>
  <c r="V274" i="1"/>
  <c r="S271" i="1"/>
  <c r="X271" i="1" s="1"/>
  <c r="Z276" i="1" s="1"/>
  <c r="U273" i="1"/>
  <c r="Q267" i="1"/>
  <c r="R267" i="1" s="1"/>
  <c r="T272" i="1"/>
  <c r="O267" i="1" l="1"/>
  <c r="P267" i="1" s="1"/>
  <c r="Q268" i="1" s="1"/>
  <c r="R268" i="1" s="1"/>
  <c r="AB267" i="1"/>
  <c r="N267" i="1" l="1"/>
  <c r="O268" i="1" s="1"/>
  <c r="P268" i="1" s="1"/>
  <c r="W277" i="1" s="1"/>
  <c r="T273" i="1"/>
  <c r="U274" i="1"/>
  <c r="V275" i="1"/>
  <c r="W276" i="1"/>
  <c r="S272" i="1"/>
  <c r="X272" i="1" s="1"/>
  <c r="Z277" i="1" s="1"/>
  <c r="AB268" i="1"/>
  <c r="AC267" i="1" l="1"/>
  <c r="N268" i="1"/>
  <c r="AC268" i="1" s="1"/>
  <c r="U275" i="1"/>
  <c r="S273" i="1"/>
  <c r="X273" i="1" s="1"/>
  <c r="Z278" i="1" s="1"/>
  <c r="Q269" i="1"/>
  <c r="R269" i="1" s="1"/>
  <c r="V276" i="1"/>
  <c r="T274" i="1"/>
  <c r="O269" i="1" l="1"/>
  <c r="N269" i="1" s="1"/>
  <c r="AB269" i="1"/>
  <c r="P269" i="1" l="1"/>
  <c r="U276" i="1" s="1"/>
  <c r="W278" i="1"/>
  <c r="Q270" i="1"/>
  <c r="R270" i="1" s="1"/>
  <c r="O270" i="1"/>
  <c r="N270" i="1" s="1"/>
  <c r="AB270" i="1"/>
  <c r="S274" i="1" l="1"/>
  <c r="X274" i="1" s="1"/>
  <c r="Z279" i="1" s="1"/>
  <c r="V277" i="1"/>
  <c r="T275" i="1"/>
  <c r="P270" i="1"/>
  <c r="V278" i="1" s="1"/>
  <c r="AC269" i="1"/>
  <c r="Q271" i="1" l="1"/>
  <c r="R271" i="1" s="1"/>
  <c r="T276" i="1"/>
  <c r="W279" i="1"/>
  <c r="U277" i="1"/>
  <c r="S275" i="1"/>
  <c r="X275" i="1" s="1"/>
  <c r="Z280" i="1" s="1"/>
  <c r="AB271" i="1"/>
  <c r="AC270" i="1"/>
  <c r="O271" i="1"/>
  <c r="P271" i="1" l="1"/>
  <c r="U278" i="1" s="1"/>
  <c r="N271" i="1"/>
  <c r="O272" i="1" l="1"/>
  <c r="N272" i="1" s="1"/>
  <c r="S276" i="1"/>
  <c r="X276" i="1" s="1"/>
  <c r="Z281" i="1" s="1"/>
  <c r="W280" i="1"/>
  <c r="Q272" i="1"/>
  <c r="R272" i="1" s="1"/>
  <c r="T277" i="1"/>
  <c r="V279" i="1"/>
  <c r="AC271" i="1"/>
  <c r="AB272" i="1"/>
  <c r="P272" i="1" l="1"/>
  <c r="AC272" i="1" s="1"/>
  <c r="O273" i="1" l="1"/>
  <c r="N273" i="1" s="1"/>
  <c r="Q273" i="1"/>
  <c r="R273" i="1" s="1"/>
  <c r="T278" i="1"/>
  <c r="S277" i="1"/>
  <c r="X277" i="1" s="1"/>
  <c r="Z282" i="1" s="1"/>
  <c r="V280" i="1"/>
  <c r="U279" i="1"/>
  <c r="W281" i="1"/>
  <c r="P273" i="1" l="1"/>
  <c r="S278" i="1" s="1"/>
  <c r="X278" i="1" s="1"/>
  <c r="Z283" i="1" s="1"/>
  <c r="AB273" i="1"/>
  <c r="O274" i="1" l="1"/>
  <c r="N274" i="1" s="1"/>
  <c r="U280" i="1"/>
  <c r="AC273" i="1"/>
  <c r="W282" i="1"/>
  <c r="V281" i="1"/>
  <c r="T279" i="1"/>
  <c r="Q274" i="1"/>
  <c r="R274" i="1" s="1"/>
  <c r="P274" i="1" l="1"/>
  <c r="AC274" i="1" s="1"/>
  <c r="AB274" i="1"/>
  <c r="T280" i="1" l="1"/>
  <c r="Q275" i="1"/>
  <c r="R275" i="1" s="1"/>
  <c r="U281" i="1"/>
  <c r="S279" i="1"/>
  <c r="X279" i="1" s="1"/>
  <c r="Z284" i="1" s="1"/>
  <c r="O275" i="1"/>
  <c r="N275" i="1" s="1"/>
  <c r="V282" i="1"/>
  <c r="W283" i="1"/>
  <c r="AB275" i="1"/>
  <c r="P275" i="1" l="1"/>
  <c r="W284" i="1" s="1"/>
  <c r="O276" i="1" l="1"/>
  <c r="N276" i="1" s="1"/>
  <c r="V283" i="1"/>
  <c r="Q276" i="1"/>
  <c r="R276" i="1" s="1"/>
  <c r="T281" i="1"/>
  <c r="AC275" i="1"/>
  <c r="U282" i="1"/>
  <c r="S280" i="1"/>
  <c r="X280" i="1" s="1"/>
  <c r="Z285" i="1" s="1"/>
  <c r="AB276" i="1"/>
  <c r="P276" i="1" l="1"/>
  <c r="V284" i="1" s="1"/>
  <c r="AB277" i="1"/>
  <c r="AC276" i="1" l="1"/>
  <c r="Q277" i="1"/>
  <c r="R277" i="1" s="1"/>
  <c r="W285" i="1"/>
  <c r="S281" i="1"/>
  <c r="X281" i="1" s="1"/>
  <c r="Z286" i="1" s="1"/>
  <c r="U283" i="1"/>
  <c r="T282" i="1"/>
  <c r="O277" i="1"/>
  <c r="N277" i="1" s="1"/>
  <c r="P277" i="1" l="1"/>
  <c r="T283" i="1" s="1"/>
  <c r="AC277" i="1" l="1"/>
  <c r="W286" i="1"/>
  <c r="O278" i="1"/>
  <c r="N278" i="1" s="1"/>
  <c r="V285" i="1"/>
  <c r="S282" i="1"/>
  <c r="X282" i="1" s="1"/>
  <c r="Z287" i="1" s="1"/>
  <c r="U284" i="1"/>
  <c r="Q278" i="1"/>
  <c r="R278" i="1" s="1"/>
  <c r="P278" i="1" l="1"/>
  <c r="AC278" i="1" s="1"/>
  <c r="AB278" i="1"/>
  <c r="O279" i="1" l="1"/>
  <c r="N279" i="1" s="1"/>
  <c r="T284" i="1"/>
  <c r="U285" i="1"/>
  <c r="W287" i="1"/>
  <c r="V286" i="1"/>
  <c r="S283" i="1"/>
  <c r="X283" i="1" s="1"/>
  <c r="Z288" i="1" s="1"/>
  <c r="Q279" i="1"/>
  <c r="R279" i="1" s="1"/>
  <c r="P279" i="1" l="1"/>
  <c r="S284" i="1" s="1"/>
  <c r="X284" i="1" s="1"/>
  <c r="Z289" i="1" s="1"/>
  <c r="AB279" i="1"/>
  <c r="O280" i="1" l="1"/>
  <c r="N280" i="1" s="1"/>
  <c r="W288" i="1"/>
  <c r="U286" i="1"/>
  <c r="AC279" i="1"/>
  <c r="V287" i="1"/>
  <c r="T285" i="1"/>
  <c r="Q280" i="1"/>
  <c r="R280" i="1" s="1"/>
  <c r="AB280" i="1"/>
  <c r="P280" i="1" l="1"/>
  <c r="S285" i="1" s="1"/>
  <c r="X285" i="1" s="1"/>
  <c r="Z290" i="1" s="1"/>
  <c r="O281" i="1" l="1"/>
  <c r="N281" i="1" s="1"/>
  <c r="V288" i="1"/>
  <c r="T286" i="1"/>
  <c r="AC280" i="1"/>
  <c r="Q281" i="1"/>
  <c r="R281" i="1" s="1"/>
  <c r="AB281" i="1"/>
  <c r="W289" i="1"/>
  <c r="U287" i="1"/>
  <c r="P281" i="1" l="1"/>
  <c r="S286" i="1" s="1"/>
  <c r="X286" i="1" s="1"/>
  <c r="Z291" i="1" s="1"/>
  <c r="AB282" i="1"/>
  <c r="O282" i="1" l="1"/>
  <c r="N282" i="1" s="1"/>
  <c r="AC281" i="1"/>
  <c r="W290" i="1"/>
  <c r="T287" i="1"/>
  <c r="U288" i="1"/>
  <c r="Q282" i="1"/>
  <c r="R282" i="1" s="1"/>
  <c r="V289" i="1"/>
  <c r="P282" i="1" l="1"/>
  <c r="AB283" i="1"/>
  <c r="AC282" i="1" l="1"/>
  <c r="Q283" i="1"/>
  <c r="R283" i="1" s="1"/>
  <c r="T288" i="1"/>
  <c r="V290" i="1"/>
  <c r="S287" i="1"/>
  <c r="X287" i="1" s="1"/>
  <c r="Z292" i="1" s="1"/>
  <c r="W291" i="1"/>
  <c r="U289" i="1"/>
  <c r="O283" i="1"/>
  <c r="N283" i="1" s="1"/>
  <c r="AB284" i="1"/>
  <c r="P283" i="1" l="1"/>
  <c r="U290" i="1" l="1"/>
  <c r="Q284" i="1"/>
  <c r="R284" i="1" s="1"/>
  <c r="AC283" i="1"/>
  <c r="S288" i="1"/>
  <c r="X288" i="1" s="1"/>
  <c r="Z293" i="1" s="1"/>
  <c r="V291" i="1"/>
  <c r="T289" i="1"/>
  <c r="W292" i="1"/>
  <c r="O284" i="1"/>
  <c r="AB285" i="1"/>
  <c r="N284" i="1" l="1"/>
  <c r="P284" i="1"/>
  <c r="W293" i="1" l="1"/>
  <c r="V292" i="1"/>
  <c r="S289" i="1"/>
  <c r="X289" i="1" s="1"/>
  <c r="Z294" i="1" s="1"/>
  <c r="T290" i="1"/>
  <c r="U291" i="1"/>
  <c r="Q285" i="1"/>
  <c r="R285" i="1" s="1"/>
  <c r="O285" i="1"/>
  <c r="AC284" i="1"/>
  <c r="AB286" i="1"/>
  <c r="N285" i="1" l="1"/>
  <c r="P285" i="1"/>
  <c r="U292" i="1" l="1"/>
  <c r="V293" i="1"/>
  <c r="Q286" i="1"/>
  <c r="R286" i="1" s="1"/>
  <c r="S290" i="1"/>
  <c r="X290" i="1" s="1"/>
  <c r="Z295" i="1" s="1"/>
  <c r="T291" i="1"/>
  <c r="W294" i="1"/>
  <c r="O286" i="1"/>
  <c r="N286" i="1" s="1"/>
  <c r="AC285" i="1"/>
  <c r="AB287" i="1"/>
  <c r="P286" i="1" l="1"/>
  <c r="Q287" i="1" l="1"/>
  <c r="R287" i="1" s="1"/>
  <c r="U293" i="1"/>
  <c r="T292" i="1"/>
  <c r="S291" i="1"/>
  <c r="X291" i="1" s="1"/>
  <c r="Z296" i="1" s="1"/>
  <c r="W295" i="1"/>
  <c r="V294" i="1"/>
  <c r="AC286" i="1"/>
  <c r="O287" i="1"/>
  <c r="N287" i="1" s="1"/>
  <c r="AB288" i="1"/>
  <c r="P287" i="1" l="1"/>
  <c r="AC287" i="1" s="1"/>
  <c r="O288" i="1" l="1"/>
  <c r="N288" i="1" s="1"/>
  <c r="V295" i="1"/>
  <c r="U294" i="1"/>
  <c r="W296" i="1"/>
  <c r="Q288" i="1"/>
  <c r="R288" i="1" s="1"/>
  <c r="S292" i="1"/>
  <c r="X292" i="1" s="1"/>
  <c r="Z297" i="1" s="1"/>
  <c r="T293" i="1"/>
  <c r="P288" i="1" l="1"/>
  <c r="AB289" i="1"/>
  <c r="W297" i="1" l="1"/>
  <c r="S293" i="1"/>
  <c r="X293" i="1" s="1"/>
  <c r="Z298" i="1" s="1"/>
  <c r="U295" i="1"/>
  <c r="T294" i="1"/>
  <c r="Q289" i="1"/>
  <c r="R289" i="1" s="1"/>
  <c r="V296" i="1"/>
  <c r="AC288" i="1"/>
  <c r="O289" i="1"/>
  <c r="N289" i="1" s="1"/>
  <c r="AB290" i="1"/>
  <c r="P289" i="1" l="1"/>
  <c r="U296" i="1" s="1"/>
  <c r="O290" i="1" l="1"/>
  <c r="N290" i="1" s="1"/>
  <c r="AC289" i="1"/>
  <c r="T295" i="1"/>
  <c r="S294" i="1"/>
  <c r="X294" i="1" s="1"/>
  <c r="Z299" i="1" s="1"/>
  <c r="Q290" i="1"/>
  <c r="R290" i="1" s="1"/>
  <c r="W298" i="1"/>
  <c r="V297" i="1"/>
  <c r="AB291" i="1"/>
  <c r="P290" i="1" l="1"/>
  <c r="AC290" i="1" s="1"/>
  <c r="O291" i="1" l="1"/>
  <c r="N291" i="1" s="1"/>
  <c r="S295" i="1"/>
  <c r="X295" i="1" s="1"/>
  <c r="Z300" i="1" s="1"/>
  <c r="Q291" i="1"/>
  <c r="R291" i="1" s="1"/>
  <c r="W299" i="1"/>
  <c r="T296" i="1"/>
  <c r="U297" i="1"/>
  <c r="V298" i="1"/>
  <c r="AB292" i="1"/>
  <c r="P291" i="1" l="1"/>
  <c r="AC291" i="1" s="1"/>
  <c r="V299" i="1" l="1"/>
  <c r="Q292" i="1"/>
  <c r="R292" i="1" s="1"/>
  <c r="T297" i="1"/>
  <c r="U298" i="1"/>
  <c r="S296" i="1"/>
  <c r="X296" i="1" s="1"/>
  <c r="Z301" i="1" s="1"/>
  <c r="O292" i="1"/>
  <c r="N292" i="1" s="1"/>
  <c r="W300" i="1"/>
  <c r="AB293" i="1"/>
  <c r="P292" i="1" l="1"/>
  <c r="S297" i="1" s="1"/>
  <c r="X297" i="1" s="1"/>
  <c r="Z302" i="1" s="1"/>
  <c r="V300" i="1" l="1"/>
  <c r="W301" i="1"/>
  <c r="T298" i="1"/>
  <c r="U299" i="1"/>
  <c r="O293" i="1"/>
  <c r="N293" i="1" s="1"/>
  <c r="Q293" i="1"/>
  <c r="R293" i="1" s="1"/>
  <c r="AC292" i="1"/>
  <c r="AB294" i="1"/>
  <c r="P293" i="1" l="1"/>
  <c r="AC293" i="1" s="1"/>
  <c r="W302" i="1" l="1"/>
  <c r="S298" i="1"/>
  <c r="X298" i="1" s="1"/>
  <c r="Z303" i="1" s="1"/>
  <c r="U300" i="1"/>
  <c r="Q294" i="1"/>
  <c r="R294" i="1" s="1"/>
  <c r="T299" i="1"/>
  <c r="O294" i="1"/>
  <c r="N294" i="1" s="1"/>
  <c r="V301" i="1"/>
  <c r="AB295" i="1"/>
  <c r="P294" i="1" l="1"/>
  <c r="Q295" i="1" s="1"/>
  <c r="R295" i="1" s="1"/>
  <c r="AC294" i="1" l="1"/>
  <c r="O295" i="1"/>
  <c r="N295" i="1" s="1"/>
  <c r="U301" i="1"/>
  <c r="W303" i="1"/>
  <c r="V302" i="1"/>
  <c r="T300" i="1"/>
  <c r="S299" i="1"/>
  <c r="X299" i="1" s="1"/>
  <c r="Z304" i="1" s="1"/>
  <c r="AB296" i="1"/>
  <c r="P295" i="1" l="1"/>
  <c r="O296" i="1" s="1"/>
  <c r="N296" i="1" s="1"/>
  <c r="T301" i="1"/>
  <c r="W304" i="1"/>
  <c r="V303" i="1"/>
  <c r="S300" i="1"/>
  <c r="X300" i="1" s="1"/>
  <c r="Z305" i="1" s="1"/>
  <c r="AC295" i="1"/>
  <c r="Q296" i="1" l="1"/>
  <c r="R296" i="1" s="1"/>
  <c r="U302" i="1"/>
  <c r="P296" i="1"/>
  <c r="AB297" i="1"/>
  <c r="O297" i="1" l="1"/>
  <c r="AC296" i="1"/>
  <c r="U303" i="1"/>
  <c r="S301" i="1"/>
  <c r="X301" i="1" s="1"/>
  <c r="Z306" i="1" s="1"/>
  <c r="Q297" i="1"/>
  <c r="R297" i="1" s="1"/>
  <c r="T302" i="1"/>
  <c r="V304" i="1"/>
  <c r="W305" i="1"/>
  <c r="N297" i="1" l="1"/>
  <c r="P297" i="1"/>
  <c r="W306" i="1" l="1"/>
  <c r="Q298" i="1"/>
  <c r="R298" i="1" s="1"/>
  <c r="V305" i="1"/>
  <c r="T303" i="1"/>
  <c r="S302" i="1"/>
  <c r="X302" i="1" s="1"/>
  <c r="Z307" i="1" s="1"/>
  <c r="U304" i="1"/>
  <c r="AC297" i="1"/>
  <c r="O298" i="1"/>
  <c r="AB298" i="1"/>
  <c r="N298" i="1" l="1"/>
  <c r="P298" i="1"/>
  <c r="AB299" i="1"/>
  <c r="Q299" i="1" l="1"/>
  <c r="R299" i="1" s="1"/>
  <c r="U305" i="1"/>
  <c r="W307" i="1"/>
  <c r="V306" i="1"/>
  <c r="S303" i="1"/>
  <c r="X303" i="1" s="1"/>
  <c r="Z308" i="1" s="1"/>
  <c r="T304" i="1"/>
  <c r="O299" i="1"/>
  <c r="N299" i="1" s="1"/>
  <c r="AC298" i="1"/>
  <c r="P299" i="1" l="1"/>
  <c r="AB300" i="1"/>
  <c r="V307" i="1" l="1"/>
  <c r="W308" i="1"/>
  <c r="S304" i="1"/>
  <c r="X304" i="1" s="1"/>
  <c r="Z309" i="1" s="1"/>
  <c r="Q300" i="1"/>
  <c r="R300" i="1" s="1"/>
  <c r="U306" i="1"/>
  <c r="T305" i="1"/>
  <c r="O300" i="1"/>
  <c r="N300" i="1" s="1"/>
  <c r="AC299" i="1"/>
  <c r="P300" i="1" l="1"/>
  <c r="AB301" i="1"/>
  <c r="U307" i="1" l="1"/>
  <c r="V308" i="1"/>
  <c r="S305" i="1"/>
  <c r="X305" i="1" s="1"/>
  <c r="Z310" i="1" s="1"/>
  <c r="W309" i="1"/>
  <c r="T306" i="1"/>
  <c r="Q301" i="1"/>
  <c r="R301" i="1" s="1"/>
  <c r="AC300" i="1"/>
  <c r="O301" i="1"/>
  <c r="AB302" i="1"/>
  <c r="N301" i="1" l="1"/>
  <c r="P301" i="1"/>
  <c r="T307" i="1" l="1"/>
  <c r="Q302" i="1"/>
  <c r="R302" i="1" s="1"/>
  <c r="S306" i="1"/>
  <c r="X306" i="1" s="1"/>
  <c r="Z311" i="1" s="1"/>
  <c r="U308" i="1"/>
  <c r="V309" i="1"/>
  <c r="W310" i="1"/>
  <c r="O302" i="1"/>
  <c r="AC301" i="1"/>
  <c r="AB303" i="1"/>
  <c r="P302" i="1" l="1"/>
  <c r="N302" i="1"/>
  <c r="AC302" i="1" l="1"/>
  <c r="O303" i="1"/>
  <c r="V310" i="1"/>
  <c r="Q303" i="1"/>
  <c r="R303" i="1" s="1"/>
  <c r="W311" i="1"/>
  <c r="S307" i="1"/>
  <c r="X307" i="1" s="1"/>
  <c r="Z312" i="1" s="1"/>
  <c r="T308" i="1"/>
  <c r="U309" i="1"/>
  <c r="AB304" i="1"/>
  <c r="P303" i="1" l="1"/>
  <c r="V311" i="1" s="1"/>
  <c r="N303" i="1"/>
  <c r="O304" i="1" l="1"/>
  <c r="N304" i="1" s="1"/>
  <c r="S308" i="1"/>
  <c r="X308" i="1" s="1"/>
  <c r="Z313" i="1" s="1"/>
  <c r="W312" i="1"/>
  <c r="T309" i="1"/>
  <c r="Q304" i="1"/>
  <c r="R304" i="1" s="1"/>
  <c r="U310" i="1"/>
  <c r="AC303" i="1"/>
  <c r="AB305" i="1"/>
  <c r="P304" i="1" l="1"/>
  <c r="O305" i="1" s="1"/>
  <c r="N305" i="1" s="1"/>
  <c r="U311" i="1" l="1"/>
  <c r="Q305" i="1"/>
  <c r="R305" i="1" s="1"/>
  <c r="V312" i="1"/>
  <c r="AC304" i="1"/>
  <c r="W313" i="1"/>
  <c r="S309" i="1"/>
  <c r="X309" i="1" s="1"/>
  <c r="Z314" i="1" s="1"/>
  <c r="T310" i="1"/>
  <c r="AB306" i="1"/>
  <c r="P305" i="1" l="1"/>
  <c r="AC305" i="1" s="1"/>
  <c r="O306" i="1" l="1"/>
  <c r="N306" i="1" s="1"/>
  <c r="T311" i="1"/>
  <c r="U312" i="1"/>
  <c r="Q306" i="1"/>
  <c r="R306" i="1" s="1"/>
  <c r="S310" i="1"/>
  <c r="X310" i="1" s="1"/>
  <c r="Z315" i="1" s="1"/>
  <c r="V313" i="1"/>
  <c r="W314" i="1"/>
  <c r="AB307" i="1"/>
  <c r="P306" i="1" l="1"/>
  <c r="AC306" i="1" s="1"/>
  <c r="V314" i="1"/>
  <c r="Q307" i="1"/>
  <c r="R307" i="1" s="1"/>
  <c r="S311" i="1"/>
  <c r="X311" i="1" s="1"/>
  <c r="Z316" i="1" s="1"/>
  <c r="T312" i="1"/>
  <c r="W315" i="1"/>
  <c r="U313" i="1" l="1"/>
  <c r="O307" i="1"/>
  <c r="N307" i="1" s="1"/>
  <c r="P307" i="1" l="1"/>
  <c r="U314" i="1" s="1"/>
  <c r="S312" i="1"/>
  <c r="X312" i="1" s="1"/>
  <c r="Z317" i="1" s="1"/>
  <c r="Q308" i="1"/>
  <c r="R308" i="1" s="1"/>
  <c r="V315" i="1"/>
  <c r="O308" i="1"/>
  <c r="AB308" i="1"/>
  <c r="W316" i="1" l="1"/>
  <c r="T313" i="1"/>
  <c r="AC307" i="1"/>
  <c r="N308" i="1"/>
  <c r="P308" i="1"/>
  <c r="AB309" i="1"/>
  <c r="S313" i="1" l="1"/>
  <c r="X313" i="1" s="1"/>
  <c r="Z318" i="1" s="1"/>
  <c r="T314" i="1"/>
  <c r="W317" i="1"/>
  <c r="V316" i="1"/>
  <c r="U315" i="1"/>
  <c r="Q309" i="1"/>
  <c r="R309" i="1" s="1"/>
  <c r="AC308" i="1"/>
  <c r="O309" i="1"/>
  <c r="N309" i="1" s="1"/>
  <c r="P309" i="1" l="1"/>
  <c r="AC309" i="1" s="1"/>
  <c r="AB310" i="1"/>
  <c r="O310" i="1" l="1"/>
  <c r="N310" i="1" s="1"/>
  <c r="T315" i="1"/>
  <c r="S314" i="1"/>
  <c r="X314" i="1" s="1"/>
  <c r="Z319" i="1" s="1"/>
  <c r="Q310" i="1"/>
  <c r="R310" i="1" s="1"/>
  <c r="V317" i="1"/>
  <c r="W318" i="1"/>
  <c r="U316" i="1"/>
  <c r="P310" i="1" l="1"/>
  <c r="AB311" i="1"/>
  <c r="T316" i="1" l="1"/>
  <c r="Q311" i="1"/>
  <c r="R311" i="1" s="1"/>
  <c r="W319" i="1"/>
  <c r="O311" i="1"/>
  <c r="U317" i="1"/>
  <c r="V318" i="1"/>
  <c r="S315" i="1"/>
  <c r="X315" i="1" s="1"/>
  <c r="Z320" i="1" s="1"/>
  <c r="AC310" i="1"/>
  <c r="P311" i="1" l="1"/>
  <c r="N311" i="1"/>
  <c r="AB312" i="1"/>
  <c r="O312" i="1" l="1"/>
  <c r="AC311" i="1"/>
  <c r="Q312" i="1"/>
  <c r="R312" i="1" s="1"/>
  <c r="V319" i="1"/>
  <c r="S316" i="1"/>
  <c r="X316" i="1" s="1"/>
  <c r="Z321" i="1" s="1"/>
  <c r="T317" i="1"/>
  <c r="W320" i="1"/>
  <c r="U318" i="1"/>
  <c r="N312" i="1" l="1"/>
  <c r="P312" i="1"/>
  <c r="AB313" i="1"/>
  <c r="AC312" i="1" l="1"/>
  <c r="W321" i="1"/>
  <c r="T318" i="1"/>
  <c r="U319" i="1"/>
  <c r="V320" i="1"/>
  <c r="S317" i="1"/>
  <c r="X317" i="1" s="1"/>
  <c r="Z322" i="1" s="1"/>
  <c r="Q313" i="1"/>
  <c r="R313" i="1" s="1"/>
  <c r="O313" i="1"/>
  <c r="N313" i="1" l="1"/>
  <c r="P313" i="1"/>
  <c r="AB314" i="1"/>
  <c r="S318" i="1" l="1"/>
  <c r="X318" i="1" s="1"/>
  <c r="Z323" i="1" s="1"/>
  <c r="W322" i="1"/>
  <c r="T319" i="1"/>
  <c r="U320" i="1"/>
  <c r="Q314" i="1"/>
  <c r="R314" i="1" s="1"/>
  <c r="V321" i="1"/>
  <c r="AC313" i="1"/>
  <c r="O314" i="1"/>
  <c r="AB315" i="1"/>
  <c r="N314" i="1" l="1"/>
  <c r="P314" i="1"/>
  <c r="V322" i="1" l="1"/>
  <c r="S319" i="1"/>
  <c r="X319" i="1" s="1"/>
  <c r="Z324" i="1" s="1"/>
  <c r="U321" i="1"/>
  <c r="T320" i="1"/>
  <c r="Q315" i="1"/>
  <c r="R315" i="1" s="1"/>
  <c r="W323" i="1"/>
  <c r="AC314" i="1"/>
  <c r="O315" i="1"/>
  <c r="AB316" i="1"/>
  <c r="P315" i="1" l="1"/>
  <c r="N315" i="1"/>
  <c r="AB317" i="1"/>
  <c r="U322" i="1" l="1"/>
  <c r="Q316" i="1"/>
  <c r="R316" i="1" s="1"/>
  <c r="S320" i="1"/>
  <c r="X320" i="1" s="1"/>
  <c r="Z325" i="1" s="1"/>
  <c r="V323" i="1"/>
  <c r="T321" i="1"/>
  <c r="W324" i="1"/>
  <c r="O316" i="1"/>
  <c r="N316" i="1" s="1"/>
  <c r="AC315" i="1"/>
  <c r="P316" i="1" l="1"/>
  <c r="O317" i="1" s="1"/>
  <c r="N317" i="1" s="1"/>
  <c r="AB318" i="1"/>
  <c r="Q317" i="1" l="1"/>
  <c r="R317" i="1" s="1"/>
  <c r="S321" i="1"/>
  <c r="X321" i="1" s="1"/>
  <c r="Z326" i="1" s="1"/>
  <c r="T322" i="1"/>
  <c r="V324" i="1"/>
  <c r="U323" i="1"/>
  <c r="W325" i="1"/>
  <c r="AC316" i="1"/>
  <c r="P317" i="1" l="1"/>
  <c r="AC317" i="1" s="1"/>
  <c r="AB319" i="1"/>
  <c r="O318" i="1" l="1"/>
  <c r="N318" i="1" s="1"/>
  <c r="U324" i="1"/>
  <c r="W326" i="1"/>
  <c r="Q318" i="1"/>
  <c r="R318" i="1" s="1"/>
  <c r="S322" i="1"/>
  <c r="X322" i="1" s="1"/>
  <c r="Z327" i="1" s="1"/>
  <c r="T323" i="1"/>
  <c r="V325" i="1"/>
  <c r="P318" i="1" l="1"/>
  <c r="AC318" i="1" s="1"/>
  <c r="U325" i="1" l="1"/>
  <c r="Q319" i="1"/>
  <c r="R319" i="1" s="1"/>
  <c r="O319" i="1"/>
  <c r="N319" i="1" s="1"/>
  <c r="W327" i="1"/>
  <c r="V326" i="1"/>
  <c r="T324" i="1"/>
  <c r="S323" i="1"/>
  <c r="X323" i="1" s="1"/>
  <c r="Z328" i="1" s="1"/>
  <c r="AB320" i="1"/>
  <c r="P319" i="1" l="1"/>
  <c r="S324" i="1" s="1"/>
  <c r="X324" i="1" s="1"/>
  <c r="Z329" i="1" s="1"/>
  <c r="O320" i="1" l="1"/>
  <c r="N320" i="1" s="1"/>
  <c r="AC319" i="1"/>
  <c r="T325" i="1"/>
  <c r="U326" i="1"/>
  <c r="V327" i="1"/>
  <c r="Q320" i="1"/>
  <c r="R320" i="1" s="1"/>
  <c r="W328" i="1"/>
  <c r="AB321" i="1"/>
  <c r="P320" i="1" l="1"/>
  <c r="S325" i="1" s="1"/>
  <c r="X325" i="1" s="1"/>
  <c r="Z330" i="1" s="1"/>
  <c r="O321" i="1" l="1"/>
  <c r="N321" i="1" s="1"/>
  <c r="V328" i="1"/>
  <c r="T326" i="1"/>
  <c r="U327" i="1"/>
  <c r="W329" i="1"/>
  <c r="Q321" i="1"/>
  <c r="R321" i="1" s="1"/>
  <c r="AC320" i="1"/>
  <c r="AB322" i="1"/>
  <c r="P321" i="1" l="1"/>
  <c r="AC321" i="1" s="1"/>
  <c r="Q322" i="1" l="1"/>
  <c r="R322" i="1" s="1"/>
  <c r="W330" i="1"/>
  <c r="S326" i="1"/>
  <c r="X326" i="1" s="1"/>
  <c r="Z331" i="1" s="1"/>
  <c r="T327" i="1"/>
  <c r="V329" i="1"/>
  <c r="O322" i="1"/>
  <c r="N322" i="1" s="1"/>
  <c r="U328" i="1"/>
  <c r="AB323" i="1"/>
  <c r="P322" i="1" l="1"/>
  <c r="O323" i="1" s="1"/>
  <c r="N323" i="1" s="1"/>
  <c r="U329" i="1" l="1"/>
  <c r="Q323" i="1"/>
  <c r="R323" i="1" s="1"/>
  <c r="AC322" i="1"/>
  <c r="W331" i="1"/>
  <c r="T328" i="1"/>
  <c r="S327" i="1"/>
  <c r="X327" i="1" s="1"/>
  <c r="Z332" i="1" s="1"/>
  <c r="V330" i="1"/>
  <c r="AB324" i="1"/>
  <c r="P323" i="1" l="1"/>
  <c r="O324" i="1" s="1"/>
  <c r="N324" i="1" s="1"/>
  <c r="T329" i="1"/>
  <c r="U330" i="1"/>
  <c r="V331" i="1"/>
  <c r="S328" i="1"/>
  <c r="X328" i="1" s="1"/>
  <c r="Z333" i="1" s="1"/>
  <c r="W332" i="1"/>
  <c r="AB325" i="1"/>
  <c r="Q324" i="1" l="1"/>
  <c r="R324" i="1" s="1"/>
  <c r="AC323" i="1"/>
  <c r="P324" i="1"/>
  <c r="O325" i="1" s="1"/>
  <c r="N325" i="1" s="1"/>
  <c r="Q325" i="1" l="1"/>
  <c r="R325" i="1" s="1"/>
  <c r="W333" i="1"/>
  <c r="V332" i="1"/>
  <c r="U331" i="1"/>
  <c r="AC324" i="1"/>
  <c r="T330" i="1"/>
  <c r="S329" i="1"/>
  <c r="X329" i="1" s="1"/>
  <c r="Z334" i="1" s="1"/>
  <c r="AB326" i="1"/>
  <c r="P325" i="1" l="1"/>
  <c r="AC325" i="1" s="1"/>
  <c r="V333" i="1" l="1"/>
  <c r="U332" i="1"/>
  <c r="S330" i="1"/>
  <c r="X330" i="1" s="1"/>
  <c r="Z335" i="1" s="1"/>
  <c r="O326" i="1"/>
  <c r="N326" i="1" s="1"/>
  <c r="Q326" i="1"/>
  <c r="R326" i="1" s="1"/>
  <c r="T331" i="1"/>
  <c r="W334" i="1"/>
  <c r="AB327" i="1"/>
  <c r="P326" i="1" l="1"/>
  <c r="Q327" i="1" s="1"/>
  <c r="R327" i="1" s="1"/>
  <c r="O327" i="1"/>
  <c r="N327" i="1" s="1"/>
  <c r="V334" i="1"/>
  <c r="T332" i="1"/>
  <c r="S331" i="1"/>
  <c r="X331" i="1" s="1"/>
  <c r="Z336" i="1" s="1"/>
  <c r="W335" i="1"/>
  <c r="U333" i="1"/>
  <c r="AC326" i="1"/>
  <c r="AB328" i="1"/>
  <c r="P327" i="1" l="1"/>
  <c r="V335" i="1" s="1"/>
  <c r="O328" i="1"/>
  <c r="S332" i="1"/>
  <c r="X332" i="1" s="1"/>
  <c r="Z337" i="1" s="1"/>
  <c r="U334" i="1"/>
  <c r="W336" i="1" l="1"/>
  <c r="Q328" i="1"/>
  <c r="R328" i="1" s="1"/>
  <c r="T333" i="1"/>
  <c r="AC327" i="1"/>
  <c r="N328" i="1"/>
  <c r="P328" i="1"/>
  <c r="AB329" i="1"/>
  <c r="Q329" i="1" l="1"/>
  <c r="R329" i="1" s="1"/>
  <c r="V336" i="1"/>
  <c r="U335" i="1"/>
  <c r="T334" i="1"/>
  <c r="W337" i="1"/>
  <c r="S333" i="1"/>
  <c r="X333" i="1" s="1"/>
  <c r="Z338" i="1" s="1"/>
  <c r="O329" i="1"/>
  <c r="AC328" i="1"/>
  <c r="P329" i="1" l="1"/>
  <c r="N329" i="1"/>
  <c r="AB330" i="1"/>
  <c r="O330" i="1" l="1"/>
  <c r="AC329" i="1"/>
  <c r="U336" i="1"/>
  <c r="S334" i="1"/>
  <c r="X334" i="1" s="1"/>
  <c r="Z339" i="1" s="1"/>
  <c r="Q330" i="1"/>
  <c r="R330" i="1" s="1"/>
  <c r="T335" i="1"/>
  <c r="V337" i="1"/>
  <c r="W338" i="1"/>
  <c r="P330" i="1" l="1"/>
  <c r="N330" i="1"/>
  <c r="AB331" i="1"/>
  <c r="O331" i="1" l="1"/>
  <c r="AC330" i="1"/>
  <c r="U337" i="1"/>
  <c r="W339" i="1"/>
  <c r="Q331" i="1"/>
  <c r="R331" i="1" s="1"/>
  <c r="V338" i="1"/>
  <c r="S335" i="1"/>
  <c r="X335" i="1" s="1"/>
  <c r="Z340" i="1" s="1"/>
  <c r="T336" i="1"/>
  <c r="N331" i="1" l="1"/>
  <c r="P331" i="1"/>
  <c r="AB332" i="1"/>
  <c r="O332" i="1" l="1"/>
  <c r="W340" i="1"/>
  <c r="T337" i="1"/>
  <c r="Q332" i="1"/>
  <c r="R332" i="1" s="1"/>
  <c r="V339" i="1"/>
  <c r="U338" i="1"/>
  <c r="S336" i="1"/>
  <c r="X336" i="1" s="1"/>
  <c r="Z341" i="1" s="1"/>
  <c r="AC331" i="1"/>
  <c r="N332" i="1" l="1"/>
  <c r="P332" i="1"/>
  <c r="AB333" i="1"/>
  <c r="V340" i="1" l="1"/>
  <c r="U339" i="1"/>
  <c r="Q333" i="1"/>
  <c r="R333" i="1" s="1"/>
  <c r="W341" i="1"/>
  <c r="T338" i="1"/>
  <c r="S337" i="1"/>
  <c r="X337" i="1" s="1"/>
  <c r="Z342" i="1" s="1"/>
  <c r="AC332" i="1"/>
  <c r="O333" i="1"/>
  <c r="N333" i="1" s="1"/>
  <c r="P333" i="1" l="1"/>
  <c r="U340" i="1" s="1"/>
  <c r="AB334" i="1"/>
  <c r="AC333" i="1" l="1"/>
  <c r="O334" i="1"/>
  <c r="N334" i="1" s="1"/>
  <c r="T339" i="1"/>
  <c r="Q334" i="1"/>
  <c r="R334" i="1" s="1"/>
  <c r="S338" i="1"/>
  <c r="X338" i="1" s="1"/>
  <c r="Z343" i="1" s="1"/>
  <c r="V341" i="1"/>
  <c r="W342" i="1"/>
  <c r="P334" i="1" l="1"/>
  <c r="W343" i="1" s="1"/>
  <c r="AB335" i="1"/>
  <c r="O335" i="1" l="1"/>
  <c r="N335" i="1" s="1"/>
  <c r="AC334" i="1"/>
  <c r="T340" i="1"/>
  <c r="S339" i="1"/>
  <c r="X339" i="1" s="1"/>
  <c r="Z344" i="1" s="1"/>
  <c r="V342" i="1"/>
  <c r="Q335" i="1"/>
  <c r="R335" i="1" s="1"/>
  <c r="U341" i="1"/>
  <c r="P335" i="1" l="1"/>
  <c r="S340" i="1" s="1"/>
  <c r="X340" i="1" s="1"/>
  <c r="Z345" i="1" s="1"/>
  <c r="U342" i="1"/>
  <c r="W344" i="1"/>
  <c r="Q336" i="1"/>
  <c r="R336" i="1" s="1"/>
  <c r="O336" i="1"/>
  <c r="AC335" i="1"/>
  <c r="AB336" i="1"/>
  <c r="V343" i="1" l="1"/>
  <c r="T341" i="1"/>
  <c r="N336" i="1"/>
  <c r="P336" i="1"/>
  <c r="W345" i="1" l="1"/>
  <c r="S341" i="1"/>
  <c r="X341" i="1" s="1"/>
  <c r="Z346" i="1" s="1"/>
  <c r="U343" i="1"/>
  <c r="Q337" i="1"/>
  <c r="R337" i="1" s="1"/>
  <c r="T342" i="1"/>
  <c r="V344" i="1"/>
  <c r="O337" i="1"/>
  <c r="AC336" i="1"/>
  <c r="AB337" i="1"/>
  <c r="N337" i="1" l="1"/>
  <c r="P337" i="1"/>
  <c r="AB338" i="1"/>
  <c r="V345" i="1" l="1"/>
  <c r="T343" i="1"/>
  <c r="W346" i="1"/>
  <c r="S342" i="1"/>
  <c r="X342" i="1" s="1"/>
  <c r="Z347" i="1" s="1"/>
  <c r="U344" i="1"/>
  <c r="Q338" i="1"/>
  <c r="R338" i="1" s="1"/>
  <c r="AC337" i="1"/>
  <c r="O338" i="1"/>
  <c r="N338" i="1" l="1"/>
  <c r="P338" i="1"/>
  <c r="AB339" i="1"/>
  <c r="U345" i="1" l="1"/>
  <c r="S343" i="1"/>
  <c r="X343" i="1" s="1"/>
  <c r="Z348" i="1" s="1"/>
  <c r="V346" i="1"/>
  <c r="T344" i="1"/>
  <c r="W347" i="1"/>
  <c r="Q339" i="1"/>
  <c r="R339" i="1" s="1"/>
  <c r="AC338" i="1"/>
  <c r="O339" i="1"/>
  <c r="AB340" i="1"/>
  <c r="N339" i="1" l="1"/>
  <c r="P339" i="1"/>
  <c r="AB341" i="1"/>
  <c r="W348" i="1" l="1"/>
  <c r="U346" i="1"/>
  <c r="Q340" i="1"/>
  <c r="R340" i="1" s="1"/>
  <c r="T345" i="1"/>
  <c r="V347" i="1"/>
  <c r="S344" i="1"/>
  <c r="X344" i="1" s="1"/>
  <c r="Z349" i="1" s="1"/>
  <c r="O340" i="1"/>
  <c r="P340" i="1" s="1"/>
  <c r="AC339" i="1"/>
  <c r="N340" i="1" l="1"/>
  <c r="O341" i="1" s="1"/>
  <c r="N341" i="1" s="1"/>
  <c r="T346" i="1"/>
  <c r="Q341" i="1"/>
  <c r="R341" i="1" s="1"/>
  <c r="V348" i="1"/>
  <c r="S345" i="1"/>
  <c r="X345" i="1" s="1"/>
  <c r="Z350" i="1" s="1"/>
  <c r="U347" i="1"/>
  <c r="W349" i="1"/>
  <c r="AB342" i="1"/>
  <c r="P341" i="1" l="1"/>
  <c r="AC341" i="1" s="1"/>
  <c r="AC340" i="1"/>
  <c r="O342" i="1"/>
  <c r="N342" i="1" s="1"/>
  <c r="U348" i="1"/>
  <c r="Q342" i="1"/>
  <c r="R342" i="1" s="1"/>
  <c r="T347" i="1" l="1"/>
  <c r="V349" i="1"/>
  <c r="S346" i="1"/>
  <c r="X346" i="1" s="1"/>
  <c r="Z351" i="1" s="1"/>
  <c r="W350" i="1"/>
  <c r="P342" i="1"/>
  <c r="AC342" i="1" s="1"/>
  <c r="AB343" i="1"/>
  <c r="U349" i="1" l="1"/>
  <c r="V350" i="1"/>
  <c r="Q343" i="1"/>
  <c r="R343" i="1" s="1"/>
  <c r="W351" i="1"/>
  <c r="S347" i="1"/>
  <c r="X347" i="1" s="1"/>
  <c r="Z352" i="1" s="1"/>
  <c r="T348" i="1"/>
  <c r="O343" i="1"/>
  <c r="P343" i="1" s="1"/>
  <c r="T349" i="1" s="1"/>
  <c r="N343" i="1" l="1"/>
  <c r="O344" i="1" s="1"/>
  <c r="Q344" i="1"/>
  <c r="R344" i="1" s="1"/>
  <c r="U350" i="1"/>
  <c r="V351" i="1"/>
  <c r="S348" i="1"/>
  <c r="X348" i="1" s="1"/>
  <c r="Z353" i="1" s="1"/>
  <c r="W352" i="1"/>
  <c r="AB344" i="1"/>
  <c r="P344" i="1" l="1"/>
  <c r="S349" i="1" s="1"/>
  <c r="X349" i="1" s="1"/>
  <c r="Z354" i="1" s="1"/>
  <c r="AC343" i="1"/>
  <c r="N344" i="1"/>
  <c r="T350" i="1" l="1"/>
  <c r="Q345" i="1"/>
  <c r="R345" i="1" s="1"/>
  <c r="W353" i="1"/>
  <c r="U351" i="1"/>
  <c r="V352" i="1"/>
  <c r="AB345" i="1"/>
  <c r="AC344" i="1"/>
  <c r="O345" i="1"/>
  <c r="P345" i="1" s="1"/>
  <c r="N345" i="1" l="1"/>
  <c r="V353" i="1"/>
  <c r="T351" i="1"/>
  <c r="Q346" i="1"/>
  <c r="R346" i="1" s="1"/>
  <c r="U352" i="1"/>
  <c r="W354" i="1"/>
  <c r="S350" i="1"/>
  <c r="X350" i="1" s="1"/>
  <c r="Z355" i="1" s="1"/>
  <c r="AB346" i="1" l="1"/>
  <c r="AC345" i="1"/>
  <c r="O346" i="1"/>
  <c r="P346" i="1" s="1"/>
  <c r="N346" i="1" l="1"/>
  <c r="T352" i="1"/>
  <c r="S351" i="1"/>
  <c r="X351" i="1" s="1"/>
  <c r="Z356" i="1" s="1"/>
  <c r="Q347" i="1"/>
  <c r="R347" i="1" s="1"/>
  <c r="W355" i="1"/>
  <c r="U353" i="1"/>
  <c r="V354" i="1"/>
  <c r="AB347" i="1" l="1"/>
  <c r="AC346" i="1"/>
  <c r="O347" i="1"/>
  <c r="P347" i="1" s="1"/>
  <c r="N347" i="1" l="1"/>
  <c r="V355" i="1"/>
  <c r="T353" i="1"/>
  <c r="Q348" i="1"/>
  <c r="R348" i="1" s="1"/>
  <c r="S352" i="1"/>
  <c r="X352" i="1" s="1"/>
  <c r="Z357" i="1" s="1"/>
  <c r="U354" i="1"/>
  <c r="W356" i="1"/>
  <c r="AB348" i="1" l="1"/>
  <c r="O348" i="1"/>
  <c r="P348" i="1" s="1"/>
  <c r="AC347" i="1"/>
  <c r="N348" i="1" l="1"/>
  <c r="S353" i="1"/>
  <c r="X353" i="1" s="1"/>
  <c r="Z358" i="1" s="1"/>
  <c r="Q349" i="1"/>
  <c r="R349" i="1" s="1"/>
  <c r="U355" i="1"/>
  <c r="V356" i="1"/>
  <c r="W357" i="1"/>
  <c r="T354" i="1"/>
  <c r="AB349" i="1" l="1"/>
  <c r="AC348" i="1"/>
  <c r="O349" i="1"/>
  <c r="P349" i="1" s="1"/>
  <c r="N349" i="1" l="1"/>
  <c r="W358" i="1"/>
  <c r="Q350" i="1"/>
  <c r="R350" i="1" s="1"/>
  <c r="S354" i="1"/>
  <c r="X354" i="1" s="1"/>
  <c r="Z359" i="1" s="1"/>
  <c r="V357" i="1"/>
  <c r="T355" i="1"/>
  <c r="U356" i="1"/>
  <c r="AB350" i="1" l="1"/>
  <c r="AC349" i="1"/>
  <c r="O350" i="1"/>
  <c r="P350" i="1" s="1"/>
  <c r="N350" i="1" l="1"/>
  <c r="Q351" i="1"/>
  <c r="R351" i="1" s="1"/>
  <c r="U357" i="1"/>
  <c r="W359" i="1"/>
  <c r="V358" i="1"/>
  <c r="T356" i="1"/>
  <c r="S355" i="1"/>
  <c r="X355" i="1" s="1"/>
  <c r="Z360" i="1" s="1"/>
  <c r="AB351" i="1" l="1"/>
  <c r="AC350" i="1"/>
  <c r="O351" i="1"/>
  <c r="P351" i="1" s="1"/>
  <c r="N351" i="1" l="1"/>
  <c r="V359" i="1"/>
  <c r="S356" i="1"/>
  <c r="X356" i="1" s="1"/>
  <c r="Z361" i="1" s="1"/>
  <c r="W360" i="1"/>
  <c r="T357" i="1"/>
  <c r="Q352" i="1"/>
  <c r="R352" i="1" s="1"/>
  <c r="U358" i="1"/>
  <c r="AB352" i="1" l="1"/>
  <c r="O352" i="1"/>
  <c r="P352" i="1" s="1"/>
  <c r="AC351" i="1"/>
  <c r="N352" i="1" l="1"/>
  <c r="T358" i="1"/>
  <c r="V360" i="1"/>
  <c r="S357" i="1"/>
  <c r="X357" i="1" s="1"/>
  <c r="Z362" i="1" s="1"/>
  <c r="U359" i="1"/>
  <c r="W361" i="1"/>
  <c r="Q353" i="1"/>
  <c r="R353" i="1" s="1"/>
  <c r="AB353" i="1" l="1"/>
  <c r="AC352" i="1"/>
  <c r="O353" i="1"/>
  <c r="P353" i="1" s="1"/>
  <c r="N353" i="1" l="1"/>
  <c r="T359" i="1"/>
  <c r="V361" i="1"/>
  <c r="U360" i="1"/>
  <c r="S358" i="1"/>
  <c r="X358" i="1" s="1"/>
  <c r="W362" i="1"/>
  <c r="Q354" i="1"/>
  <c r="R354" i="1" s="1"/>
  <c r="AB354" i="1" l="1"/>
  <c r="AC353" i="1"/>
  <c r="O354" i="1"/>
  <c r="P354" i="1" s="1"/>
  <c r="N354" i="1" l="1"/>
  <c r="U361" i="1"/>
  <c r="V362" i="1"/>
  <c r="S359" i="1"/>
  <c r="X359" i="1" s="1"/>
  <c r="W363" i="1"/>
  <c r="T360" i="1"/>
  <c r="Q355" i="1"/>
  <c r="R355" i="1" s="1"/>
  <c r="AB355" i="1" l="1"/>
  <c r="O355" i="1"/>
  <c r="P355" i="1" s="1"/>
  <c r="AC354" i="1"/>
  <c r="N355" i="1" l="1"/>
  <c r="S360" i="1"/>
  <c r="X360" i="1" s="1"/>
  <c r="T361" i="1"/>
  <c r="Q356" i="1"/>
  <c r="V363" i="1"/>
  <c r="W364" i="1"/>
  <c r="U362" i="1"/>
  <c r="AB356" i="1" l="1"/>
  <c r="R356" i="1"/>
  <c r="O356" i="1"/>
  <c r="P356" i="1" s="1"/>
  <c r="AC355" i="1"/>
  <c r="N356" i="1" l="1"/>
  <c r="O357" i="1" l="1"/>
  <c r="N357" i="1" s="1"/>
  <c r="AC356" i="1"/>
  <c r="U363" i="1"/>
  <c r="V364" i="1"/>
  <c r="S361" i="1"/>
  <c r="X361" i="1" s="1"/>
  <c r="W365" i="1"/>
  <c r="T362" i="1"/>
  <c r="Q357" i="1"/>
  <c r="P357" i="1" l="1"/>
  <c r="Q358" i="1" s="1"/>
  <c r="AB357" i="1"/>
  <c r="R357" i="1"/>
  <c r="U364" i="1" l="1"/>
  <c r="W366" i="1"/>
  <c r="V365" i="1"/>
  <c r="T363" i="1"/>
  <c r="S362" i="1"/>
  <c r="X362" i="1" s="1"/>
  <c r="AC357" i="1"/>
  <c r="R358" i="1"/>
  <c r="O358" i="1"/>
  <c r="P358" i="1" l="1"/>
  <c r="N358" i="1"/>
  <c r="AB358" i="1"/>
  <c r="AC358" i="1" l="1"/>
  <c r="O359" i="1"/>
  <c r="N359" i="1" s="1"/>
  <c r="W367" i="1"/>
  <c r="S363" i="1"/>
  <c r="X363" i="1" s="1"/>
  <c r="V366" i="1"/>
  <c r="Q359" i="1"/>
  <c r="T364" i="1"/>
  <c r="U365" i="1"/>
  <c r="P359" i="1" l="1"/>
  <c r="AB359" i="1"/>
  <c r="R359" i="1"/>
  <c r="V367" i="1" l="1"/>
  <c r="U366" i="1"/>
  <c r="Q360" i="1"/>
  <c r="T365" i="1"/>
  <c r="W368" i="1"/>
  <c r="S364" i="1"/>
  <c r="X364" i="1" s="1"/>
  <c r="AC359" i="1"/>
  <c r="O360" i="1"/>
  <c r="N360" i="1" s="1"/>
  <c r="P360" i="1" l="1"/>
  <c r="AB360" i="1"/>
  <c r="R360" i="1"/>
  <c r="AC360" i="1" l="1"/>
  <c r="O361" i="1"/>
  <c r="T366" i="1"/>
  <c r="W369" i="1"/>
  <c r="Q361" i="1"/>
  <c r="S365" i="1"/>
  <c r="X365" i="1" s="1"/>
  <c r="U367" i="1"/>
  <c r="V368" i="1"/>
  <c r="P361" i="1" l="1"/>
  <c r="Q362" i="1" s="1"/>
  <c r="N361" i="1"/>
  <c r="AB361" i="1"/>
  <c r="R361" i="1"/>
  <c r="Q373" i="1"/>
  <c r="T367" i="1" l="1"/>
  <c r="V369" i="1"/>
  <c r="U368" i="1"/>
  <c r="W370" i="1"/>
  <c r="S366" i="1"/>
  <c r="X366" i="1" s="1"/>
  <c r="R362" i="1"/>
  <c r="O362" i="1"/>
  <c r="P362" i="1" s="1"/>
  <c r="AC361" i="1"/>
  <c r="N362" i="1" l="1"/>
  <c r="Z373" i="1"/>
  <c r="H47" i="1" s="1"/>
  <c r="B302" i="1" s="1"/>
  <c r="O373" i="1"/>
  <c r="AB362" i="1" l="1"/>
  <c r="AC362" i="1"/>
  <c r="U369" i="1"/>
  <c r="X369" i="1" s="1"/>
  <c r="V370" i="1"/>
  <c r="X370" i="1" s="1"/>
  <c r="W371" i="1"/>
  <c r="X371" i="1" s="1"/>
  <c r="S367" i="1"/>
  <c r="X367" i="1" s="1"/>
  <c r="T368" i="1"/>
  <c r="X368" i="1" s="1"/>
  <c r="X373" i="1" l="1"/>
  <c r="Y1" i="1"/>
  <c r="AA1" i="1" s="1"/>
  <c r="AA358" i="1" l="1"/>
  <c r="AA9" i="1"/>
  <c r="AA5" i="1"/>
  <c r="AA7" i="1"/>
  <c r="AA10" i="1"/>
  <c r="AA12" i="1"/>
  <c r="AA8" i="1"/>
  <c r="AA4" i="1"/>
  <c r="AA11" i="1"/>
  <c r="AA3" i="1"/>
  <c r="AA6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6" i="1"/>
  <c r="AA305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9" i="1"/>
  <c r="AA360" i="1"/>
  <c r="AA361" i="1"/>
  <c r="AA362" i="1"/>
  <c r="Y237" i="1"/>
  <c r="Y9" i="1"/>
  <c r="Y218" i="1"/>
  <c r="Y198" i="1"/>
  <c r="Y279" i="1"/>
  <c r="Y115" i="1"/>
  <c r="Y212" i="1"/>
  <c r="Y26" i="1"/>
  <c r="Y232" i="1"/>
  <c r="Y10" i="1"/>
  <c r="Y135" i="1"/>
  <c r="Y347" i="1"/>
  <c r="Y304" i="1"/>
  <c r="Y307" i="1"/>
  <c r="Y17" i="1"/>
  <c r="Y73" i="1"/>
  <c r="Y283" i="1"/>
  <c r="Y162" i="1"/>
  <c r="Y138" i="1"/>
  <c r="Y132" i="1"/>
  <c r="Y57" i="1"/>
  <c r="Y59" i="1"/>
  <c r="Y54" i="1"/>
  <c r="Y263" i="1"/>
  <c r="Y346" i="1"/>
  <c r="Y58" i="1"/>
  <c r="Y169" i="1"/>
  <c r="Y127" i="1"/>
  <c r="Y68" i="1"/>
  <c r="Y291" i="1"/>
  <c r="Y303" i="1"/>
  <c r="Y308" i="1"/>
  <c r="Y297" i="1"/>
  <c r="Y92" i="1"/>
  <c r="Y80" i="1"/>
  <c r="Y219" i="1"/>
  <c r="Y202" i="1"/>
  <c r="Y242" i="1"/>
  <c r="Y150" i="1"/>
  <c r="Y40" i="1"/>
  <c r="Y78" i="1"/>
  <c r="Y60" i="1"/>
  <c r="Y134" i="1"/>
  <c r="Y18" i="1"/>
  <c r="Y348" i="1"/>
  <c r="Y278" i="1"/>
  <c r="Y102" i="1"/>
  <c r="Y155" i="1"/>
  <c r="Y98" i="1"/>
  <c r="Y249" i="1"/>
  <c r="Y112" i="1"/>
  <c r="Y175" i="1"/>
  <c r="Y167" i="1"/>
  <c r="Y22" i="1"/>
  <c r="Y160" i="1"/>
  <c r="Y75" i="1"/>
  <c r="Y2" i="1"/>
  <c r="Y312" i="1"/>
  <c r="Y117" i="1"/>
  <c r="Y266" i="1"/>
  <c r="Y35" i="1"/>
  <c r="Y330" i="1"/>
  <c r="Y228" i="1"/>
  <c r="Y118" i="1"/>
  <c r="Y87" i="1"/>
  <c r="Y55" i="1"/>
  <c r="Y174" i="1"/>
  <c r="Y276" i="1"/>
  <c r="Y89" i="1"/>
  <c r="Y214" i="1"/>
  <c r="Y183" i="1"/>
  <c r="Y191" i="1"/>
  <c r="Y158" i="1"/>
  <c r="Y120" i="1"/>
  <c r="Y227" i="1"/>
  <c r="Y67" i="1"/>
  <c r="Y306" i="1"/>
  <c r="Y339" i="1"/>
  <c r="Y47" i="1"/>
  <c r="Y28" i="1"/>
  <c r="Y316" i="1"/>
  <c r="Y129" i="1"/>
  <c r="Y33" i="1"/>
  <c r="Y200" i="1"/>
  <c r="Y238" i="1"/>
  <c r="Y146" i="1"/>
  <c r="Y90" i="1"/>
  <c r="Y234" i="1"/>
  <c r="Y111" i="1"/>
  <c r="Y341" i="1"/>
  <c r="Y178" i="1"/>
  <c r="Y181" i="1"/>
  <c r="Y342" i="1"/>
  <c r="Y5" i="1"/>
  <c r="Y186" i="1"/>
  <c r="Y77" i="1"/>
  <c r="Y154" i="1"/>
  <c r="Y83" i="1"/>
  <c r="Y147" i="1"/>
  <c r="Y240" i="1"/>
  <c r="Y86" i="1"/>
  <c r="Y224" i="1"/>
  <c r="Y153" i="1"/>
  <c r="Y11" i="1"/>
  <c r="Y231" i="1"/>
  <c r="Y139" i="1"/>
  <c r="Y208" i="1"/>
  <c r="Y43" i="1"/>
  <c r="Y350" i="1"/>
  <c r="Y51" i="1"/>
  <c r="Y105" i="1"/>
  <c r="Y101" i="1"/>
  <c r="Y165" i="1"/>
  <c r="Y209" i="1"/>
  <c r="Y95" i="1"/>
  <c r="Y180" i="1"/>
  <c r="Y335" i="1"/>
  <c r="Y38" i="1"/>
  <c r="Y352" i="1"/>
  <c r="Y15" i="1"/>
  <c r="Y4" i="1"/>
  <c r="Y48" i="1"/>
  <c r="Y31" i="1"/>
  <c r="Y349" i="1"/>
  <c r="Y177" i="1"/>
  <c r="Y225" i="1"/>
  <c r="Y257" i="1"/>
  <c r="Y189" i="1"/>
  <c r="Y309" i="1"/>
  <c r="Y74" i="1"/>
  <c r="Y318" i="1"/>
  <c r="Y205" i="1"/>
  <c r="Y84" i="1"/>
  <c r="Y264" i="1"/>
  <c r="Y281" i="1"/>
  <c r="Y69" i="1"/>
  <c r="Y176" i="1"/>
  <c r="Y201" i="1"/>
  <c r="Y110" i="1"/>
  <c r="Y156" i="1"/>
  <c r="Y310" i="1"/>
  <c r="Y345" i="1"/>
  <c r="Y284" i="1"/>
  <c r="Y137" i="1"/>
  <c r="Y287" i="1"/>
  <c r="Y210" i="1"/>
  <c r="Y72" i="1"/>
  <c r="Y97" i="1"/>
  <c r="Y241" i="1"/>
  <c r="Y337" i="1"/>
  <c r="Y229" i="1"/>
  <c r="Y151" i="1"/>
  <c r="Y314" i="1"/>
  <c r="Y269" i="1"/>
  <c r="Y236" i="1"/>
  <c r="Y338" i="1"/>
  <c r="Y268" i="1"/>
  <c r="Y79" i="1"/>
  <c r="Y211" i="1"/>
  <c r="Y144" i="1"/>
  <c r="Y357" i="1"/>
  <c r="Y91" i="1"/>
  <c r="Y253" i="1"/>
  <c r="Y305" i="1"/>
  <c r="Y272" i="1"/>
  <c r="Y261" i="1"/>
  <c r="Y295" i="1"/>
  <c r="Y133" i="1"/>
  <c r="Y164" i="1"/>
  <c r="Y8" i="1"/>
  <c r="Y168" i="1"/>
  <c r="Y277" i="1"/>
  <c r="Y140" i="1"/>
  <c r="Y359" i="1"/>
  <c r="Y351" i="1"/>
  <c r="Y39" i="1"/>
  <c r="Y173" i="1"/>
  <c r="Y356" i="1"/>
  <c r="Y76" i="1"/>
  <c r="Y294" i="1"/>
  <c r="Y53" i="1"/>
  <c r="Y246" i="1"/>
  <c r="Y187" i="1"/>
  <c r="Y16" i="1"/>
  <c r="Y239" i="1"/>
  <c r="Y125" i="1"/>
  <c r="Y19" i="1"/>
  <c r="Y322" i="1"/>
  <c r="Y328" i="1"/>
  <c r="Y119" i="1"/>
  <c r="Y27" i="1"/>
  <c r="Y280" i="1"/>
  <c r="Y66" i="1"/>
  <c r="Y333" i="1"/>
  <c r="Y340" i="1"/>
  <c r="Y353" i="1"/>
  <c r="Y107" i="1"/>
  <c r="Y204" i="1"/>
  <c r="Y220" i="1"/>
  <c r="Y252" i="1"/>
  <c r="Y81" i="1"/>
  <c r="Y197" i="1"/>
  <c r="Y36" i="1"/>
  <c r="Y323" i="1"/>
  <c r="Y302" i="1"/>
  <c r="Y226" i="1"/>
  <c r="Y113" i="1"/>
  <c r="Y103" i="1"/>
  <c r="Y325" i="1"/>
  <c r="Y248" i="1"/>
  <c r="Y29" i="1"/>
  <c r="Y124" i="1"/>
  <c r="Y12" i="1"/>
  <c r="Y50" i="1"/>
  <c r="Y354" i="1"/>
  <c r="Y321" i="1"/>
  <c r="Y44" i="1"/>
  <c r="Y259" i="1"/>
  <c r="Y3" i="1"/>
  <c r="Y299" i="1"/>
  <c r="Y159" i="1"/>
  <c r="Y285" i="1"/>
  <c r="Y320" i="1"/>
  <c r="Y334" i="1"/>
  <c r="Y128" i="1"/>
  <c r="Y42" i="1"/>
  <c r="Y273" i="1"/>
  <c r="Y282" i="1"/>
  <c r="Y251" i="1"/>
  <c r="Y179" i="1"/>
  <c r="Y20" i="1"/>
  <c r="Y96" i="1"/>
  <c r="Y215" i="1"/>
  <c r="Y88" i="1"/>
  <c r="Y62" i="1"/>
  <c r="Y123" i="1"/>
  <c r="Y148" i="1"/>
  <c r="Y41" i="1"/>
  <c r="Y193" i="1"/>
  <c r="Y326" i="1"/>
  <c r="Y143" i="1"/>
  <c r="Y25" i="1"/>
  <c r="Y114" i="1"/>
  <c r="Y171" i="1"/>
  <c r="Y136" i="1"/>
  <c r="Y206" i="1"/>
  <c r="Y255" i="1"/>
  <c r="Y293" i="1"/>
  <c r="Y331" i="1"/>
  <c r="Y298" i="1"/>
  <c r="Y207" i="1"/>
  <c r="Y65" i="1"/>
  <c r="Y141" i="1"/>
  <c r="Y7" i="1"/>
  <c r="Y243" i="1"/>
  <c r="Y300" i="1"/>
  <c r="Y142" i="1"/>
  <c r="Y45" i="1"/>
  <c r="Y172" i="1"/>
  <c r="Y355" i="1"/>
  <c r="Y61" i="1"/>
  <c r="Y56" i="1"/>
  <c r="Y301" i="1"/>
  <c r="Y188" i="1"/>
  <c r="Y85" i="1"/>
  <c r="Y327" i="1"/>
  <c r="Y199" i="1"/>
  <c r="Y71" i="1"/>
  <c r="Y104" i="1"/>
  <c r="Y82" i="1"/>
  <c r="Y37" i="1"/>
  <c r="Y313" i="1"/>
  <c r="Y49" i="1"/>
  <c r="Y244" i="1"/>
  <c r="Y230" i="1"/>
  <c r="Y267" i="1"/>
  <c r="Y217" i="1"/>
  <c r="Y360" i="1"/>
  <c r="Y106" i="1"/>
  <c r="Y288" i="1"/>
  <c r="Y289" i="1"/>
  <c r="Y184" i="1"/>
  <c r="Y194" i="1"/>
  <c r="Y185" i="1"/>
  <c r="Y6" i="1"/>
  <c r="Y311" i="1"/>
  <c r="Y213" i="1"/>
  <c r="Y274" i="1"/>
  <c r="Y195" i="1"/>
  <c r="Y161" i="1"/>
  <c r="Y116" i="1"/>
  <c r="Y286" i="1"/>
  <c r="Y21" i="1"/>
  <c r="Y275" i="1"/>
  <c r="Y196" i="1"/>
  <c r="Y93" i="1"/>
  <c r="Y223" i="1"/>
  <c r="Y122" i="1"/>
  <c r="Y254" i="1"/>
  <c r="Y46" i="1"/>
  <c r="Y32" i="1"/>
  <c r="Y260" i="1"/>
  <c r="Y157" i="1"/>
  <c r="Y166" i="1"/>
  <c r="Y30" i="1"/>
  <c r="Y315" i="1"/>
  <c r="Y216" i="1"/>
  <c r="Y126" i="1"/>
  <c r="Y190" i="1"/>
  <c r="Y131" i="1"/>
  <c r="Y94" i="1"/>
  <c r="Y336" i="1"/>
  <c r="Y265" i="1"/>
  <c r="Y130" i="1"/>
  <c r="Y250" i="1"/>
  <c r="Y235" i="1"/>
  <c r="Y13" i="1"/>
  <c r="Y109" i="1"/>
  <c r="Y245" i="1"/>
  <c r="Y100" i="1"/>
  <c r="Y329" i="1"/>
  <c r="Y14" i="1"/>
  <c r="Y170" i="1"/>
  <c r="Y324" i="1"/>
  <c r="Y70" i="1"/>
  <c r="Y34" i="1"/>
  <c r="Y256" i="1"/>
  <c r="Y343" i="1"/>
  <c r="Y319" i="1"/>
  <c r="Y317" i="1"/>
  <c r="Y99" i="1"/>
  <c r="Y64" i="1"/>
  <c r="Y163" i="1"/>
  <c r="Y258" i="1"/>
  <c r="Y332" i="1"/>
  <c r="Y192" i="1"/>
  <c r="Y121" i="1"/>
  <c r="Y296" i="1"/>
  <c r="Y63" i="1"/>
  <c r="Y221" i="1"/>
  <c r="Y52" i="1"/>
  <c r="Y108" i="1"/>
  <c r="Y358" i="1"/>
  <c r="Y290" i="1"/>
  <c r="Y271" i="1"/>
  <c r="Y222" i="1"/>
  <c r="Y24" i="1"/>
  <c r="Y145" i="1"/>
  <c r="Y292" i="1"/>
  <c r="Y344" i="1"/>
  <c r="Y270" i="1"/>
  <c r="Y23" i="1"/>
  <c r="Y233" i="1"/>
  <c r="Y152" i="1"/>
  <c r="Y182" i="1"/>
  <c r="Y203" i="1"/>
  <c r="Y247" i="1"/>
  <c r="Y262" i="1"/>
  <c r="Y149" i="1"/>
  <c r="Y361" i="1"/>
  <c r="Y362" i="1"/>
</calcChain>
</file>

<file path=xl/sharedStrings.xml><?xml version="1.0" encoding="utf-8"?>
<sst xmlns="http://schemas.openxmlformats.org/spreadsheetml/2006/main" count="38" uniqueCount="27">
  <si>
    <t>R0</t>
  </si>
  <si>
    <t>D</t>
  </si>
  <si>
    <t>Day</t>
  </si>
  <si>
    <t>b: S&gt;I</t>
  </si>
  <si>
    <t>g: I&gt;R</t>
  </si>
  <si>
    <t xml:space="preserve">Deaths: </t>
  </si>
  <si>
    <t>Susceptible</t>
  </si>
  <si>
    <t>Infectious</t>
  </si>
  <si>
    <t>R0: Basic Reproduction Number (Resistant=0)</t>
  </si>
  <si>
    <t>Resistant</t>
  </si>
  <si>
    <t>SARS-CoV-2/COVID-19 Social Segregation Calculator (SIR Model)</t>
  </si>
  <si>
    <t xml:space="preserve">       R0=2.2: The epidemic lasts about 2 months.</t>
  </si>
  <si>
    <t xml:space="preserve">       R0=1.1: Half of the contacts are avoided.</t>
  </si>
  <si>
    <t>Default: R0 is cut in half through segregation</t>
  </si>
  <si>
    <t>starting at month 3, when the epidemic is detected</t>
  </si>
  <si>
    <t>ending after four months when no more cases are seen</t>
  </si>
  <si>
    <t>Case</t>
  </si>
  <si>
    <t>Shaded fields contain parameters that can be changed</t>
  </si>
  <si>
    <t>Until</t>
  </si>
  <si>
    <t>Date</t>
  </si>
  <si>
    <t>I&gt;C:</t>
  </si>
  <si>
    <t>C&gt;D:</t>
  </si>
  <si>
    <t>…</t>
  </si>
  <si>
    <t>:</t>
  </si>
  <si>
    <t>Dead</t>
  </si>
  <si>
    <t>Cases/Dead are displayed in arbitrary units to be visible.</t>
  </si>
  <si>
    <t>© 2020 Knut M. Wittkowski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</si>
</sst>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2" fontId="1" fillId="0" borderId="0" xfId="0" applyNumberFormat="1" applyFont="1" applyAlignment="1">
      <alignment vertical="center"/>
    </xf>
    <xf numFmtId="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2" borderId="0" xfId="0" applyFill="1" applyAlignment="1" applyProtection="1">
      <alignment vertical="center"/>
      <protection locked="0"/>
    </xf>
    <xf numFmtId="2" fontId="0" fillId="2" borderId="0" xfId="0" applyNumberFormat="1" applyFill="1" applyAlignment="1" applyProtection="1">
      <alignment vertical="center"/>
      <protection locked="0"/>
    </xf>
    <xf numFmtId="164" fontId="0" fillId="0" borderId="0" xfId="0" applyNumberFormat="1" applyAlignment="1">
      <alignment vertical="center"/>
    </xf>
    <xf numFmtId="0" fontId="0" fillId="2" borderId="0" xfId="0" applyFill="1"/>
    <xf numFmtId="14" fontId="0" fillId="0" borderId="0" xfId="0" applyNumberFormat="1" applyAlignment="1">
      <alignment vertical="center"/>
    </xf>
    <xf numFmtId="14" fontId="0" fillId="2" borderId="0" xfId="0" applyNumberFormat="1" applyFill="1" applyAlignment="1">
      <alignment horizontal="right"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1" fontId="1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64" fontId="0" fillId="2" borderId="0" xfId="0" applyNumberFormat="1" applyFill="1" applyAlignment="1" applyProtection="1">
      <alignment vertical="center"/>
      <protection locked="0"/>
    </xf>
    <xf numFmtId="0" fontId="0" fillId="0" borderId="0" xfId="0" quotePrefix="1" applyAlignment="1">
      <alignment vertical="center"/>
    </xf>
    <xf numFmtId="2" fontId="0" fillId="0" borderId="0" xfId="0" quotePrefix="1" applyNumberFormat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Worksheet!$B$302</c:f>
          <c:strCache>
            <c:ptCount val="1"/>
            <c:pt idx="0">
              <c:v>R0:  0...: 2.2 
Deaths: 597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4"/>
          <c:order val="4"/>
          <c:tx>
            <c:v>Dead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val>
            <c:numRef>
              <c:f>Worksheet!$AA$2:$AA$362</c:f>
              <c:numCache>
                <c:formatCode>0.00</c:formatCode>
                <c:ptCount val="3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4.8424511349040807E-2</c:v>
                </c:pt>
                <c:pt idx="11">
                  <c:v>0.25042390154789668</c:v>
                </c:pt>
                <c:pt idx="12">
                  <c:v>0.58390077012981589</c:v>
                </c:pt>
                <c:pt idx="13">
                  <c:v>0.87769601707534484</c:v>
                </c:pt>
                <c:pt idx="14">
                  <c:v>1.0765824670289943</c:v>
                </c:pt>
                <c:pt idx="15">
                  <c:v>1.261138934755204</c:v>
                </c:pt>
                <c:pt idx="16">
                  <c:v>1.4773332089211659</c:v>
                </c:pt>
                <c:pt idx="17">
                  <c:v>1.7305887050675564</c:v>
                </c:pt>
                <c:pt idx="18">
                  <c:v>2.0272584822098558</c:v>
                </c:pt>
                <c:pt idx="19">
                  <c:v>2.3747845774321985</c:v>
                </c:pt>
                <c:pt idx="20">
                  <c:v>2.7818846425370123</c:v>
                </c:pt>
                <c:pt idx="21">
                  <c:v>3.2587705584334747</c:v>
                </c:pt>
                <c:pt idx="22">
                  <c:v>3.8174045027494281</c:v>
                </c:pt>
                <c:pt idx="23">
                  <c:v>4.4717988824119921</c:v>
                </c:pt>
                <c:pt idx="24">
                  <c:v>5.2383676388120834</c:v>
                </c:pt>
                <c:pt idx="25">
                  <c:v>6.1363377156753973</c:v>
                </c:pt>
                <c:pt idx="26">
                  <c:v>7.1882309804474689</c:v>
                </c:pt>
                <c:pt idx="27">
                  <c:v>8.4204286456438737</c:v>
                </c:pt>
                <c:pt idx="28">
                  <c:v>9.8638322900660214</c:v>
                </c:pt>
                <c:pt idx="29">
                  <c:v>11.554637980908597</c:v>
                </c:pt>
                <c:pt idx="30">
                  <c:v>13.535242804574883</c:v>
                </c:pt>
                <c:pt idx="31">
                  <c:v>15.85530639380519</c:v>
                </c:pt>
                <c:pt idx="32">
                  <c:v>18.572993869560243</c:v>
                </c:pt>
                <c:pt idx="33">
                  <c:v>21.756431088284874</c:v>
                </c:pt>
                <c:pt idx="34">
                  <c:v>25.485408302944549</c:v>
                </c:pt>
                <c:pt idx="35">
                  <c:v>29.853374429568298</c:v>
                </c:pt>
                <c:pt idx="36">
                  <c:v>34.969771197604103</c:v>
                </c:pt>
                <c:pt idx="37">
                  <c:v>40.962764709481647</c:v>
                </c:pt>
                <c:pt idx="38">
                  <c:v>47.982441521190324</c:v>
                </c:pt>
                <c:pt idx="39">
                  <c:v>56.204547483434958</c:v>
                </c:pt>
                <c:pt idx="40">
                  <c:v>65.834860478494988</c:v>
                </c:pt>
                <c:pt idx="41">
                  <c:v>77.114303102650936</c:v>
                </c:pt>
                <c:pt idx="42">
                  <c:v>90.324918553392166</c:v>
                </c:pt>
                <c:pt idx="43">
                  <c:v>105.79685278126352</c:v>
                </c:pt>
                <c:pt idx="44">
                  <c:v>123.91650867025957</c:v>
                </c:pt>
                <c:pt idx="45">
                  <c:v>145.13606393547505</c:v>
                </c:pt>
                <c:pt idx="46">
                  <c:v>169.98457387830439</c:v>
                </c:pt>
                <c:pt idx="47">
                  <c:v>199.08091338705808</c:v>
                </c:pt>
                <c:pt idx="48">
                  <c:v>233.14884980863309</c:v>
                </c:pt>
                <c:pt idx="49">
                  <c:v>273.03457960832947</c:v>
                </c:pt>
                <c:pt idx="50">
                  <c:v>319.72710693289133</c:v>
                </c:pt>
                <c:pt idx="51">
                  <c:v>374.38189082568846</c:v>
                </c:pt>
                <c:pt idx="52">
                  <c:v>438.34823896096634</c:v>
                </c:pt>
                <c:pt idx="53">
                  <c:v>513.20097771651103</c:v>
                </c:pt>
                <c:pt idx="54">
                  <c:v>600.77697854708231</c:v>
                </c:pt>
                <c:pt idx="55">
                  <c:v>703.21716491779648</c:v>
                </c:pt>
                <c:pt idx="56">
                  <c:v>823.01465654615208</c:v>
                </c:pt>
                <c:pt idx="57">
                  <c:v>963.06971979991897</c:v>
                </c:pt>
                <c:pt idx="58">
                  <c:v>1126.7521726957232</c:v>
                </c:pt>
                <c:pt idx="59">
                  <c:v>1317.9718232566552</c:v>
                </c:pt>
                <c:pt idx="60">
                  <c:v>1541.2573781375022</c:v>
                </c:pt>
                <c:pt idx="61">
                  <c:v>1801.8440137307334</c:v>
                </c:pt>
                <c:pt idx="62">
                  <c:v>2105.7694139788168</c:v>
                </c:pt>
                <c:pt idx="63">
                  <c:v>2459.9774955321755</c:v>
                </c:pt>
                <c:pt idx="64">
                  <c:v>2872.4281955627844</c:v>
                </c:pt>
                <c:pt idx="65">
                  <c:v>3352.2105091175076</c:v>
                </c:pt>
                <c:pt idx="66">
                  <c:v>3909.6543348823939</c:v>
                </c:pt>
                <c:pt idx="67">
                  <c:v>4556.4345118772817</c:v>
                </c:pt>
                <c:pt idx="68">
                  <c:v>5305.6575916476086</c:v>
                </c:pt>
                <c:pt idx="69">
                  <c:v>6171.9182888187579</c:v>
                </c:pt>
                <c:pt idx="70">
                  <c:v>7171.3081239252288</c:v>
                </c:pt>
                <c:pt idx="71">
                  <c:v>8321.3535357891087</c:v>
                </c:pt>
                <c:pt idx="72">
                  <c:v>9640.8548656628063</c:v>
                </c:pt>
                <c:pt idx="73">
                  <c:v>11149.591513746775</c:v>
                </c:pt>
                <c:pt idx="74">
                  <c:v>12867.853014009219</c:v>
                </c:pt>
                <c:pt idx="75">
                  <c:v>14815.75203572763</c:v>
                </c:pt>
                <c:pt idx="76">
                  <c:v>17012.275291096179</c:v>
                </c:pt>
                <c:pt idx="77">
                  <c:v>19474.034578853261</c:v>
                </c:pt>
                <c:pt idx="78">
                  <c:v>22213.695879678988</c:v>
                </c:pt>
                <c:pt idx="79">
                  <c:v>25238.092904293488</c:v>
                </c:pt>
                <c:pt idx="80">
                  <c:v>28546.075556999018</c:v>
                </c:pt>
                <c:pt idx="81">
                  <c:v>32126.204290790211</c:v>
                </c:pt>
                <c:pt idx="82">
                  <c:v>35954.475477389453</c:v>
                </c:pt>
                <c:pt idx="83">
                  <c:v>39992.342251692673</c:v>
                </c:pt>
                <c:pt idx="84">
                  <c:v>44185.364406416651</c:v>
                </c:pt>
                <c:pt idx="85">
                  <c:v>48462.857844325248</c:v>
                </c:pt>
                <c:pt idx="86">
                  <c:v>52738.893723368201</c:v>
                </c:pt>
                <c:pt idx="87">
                  <c:v>56914.898542172348</c:v>
                </c:pt>
                <c:pt idx="88">
                  <c:v>60883.921551461252</c:v>
                </c:pt>
                <c:pt idx="89">
                  <c:v>64536.380872895563</c:v>
                </c:pt>
                <c:pt idx="90">
                  <c:v>67766.817956185012</c:v>
                </c:pt>
                <c:pt idx="91">
                  <c:v>70480.946691803212</c:v>
                </c:pt>
                <c:pt idx="92">
                  <c:v>72602.148341798893</c:v>
                </c:pt>
                <c:pt idx="93">
                  <c:v>74076.586473442105</c:v>
                </c:pt>
                <c:pt idx="94">
                  <c:v>74876.306248619527</c:v>
                </c:pt>
                <c:pt idx="95">
                  <c:v>75000</c:v>
                </c:pt>
                <c:pt idx="96">
                  <c:v>74471.48893162793</c:v>
                </c:pt>
                <c:pt idx="97">
                  <c:v>73336.300858422925</c:v>
                </c:pt>
                <c:pt idx="98">
                  <c:v>71656.946298391616</c:v>
                </c:pt>
                <c:pt idx="99">
                  <c:v>69507.578099828883</c:v>
                </c:pt>
                <c:pt idx="100">
                  <c:v>66968.672393171568</c:v>
                </c:pt>
                <c:pt idx="101">
                  <c:v>64122.22982019082</c:v>
                </c:pt>
                <c:pt idx="102">
                  <c:v>61047.815690724987</c:v>
                </c:pt>
                <c:pt idx="103">
                  <c:v>57819.580529979583</c:v>
                </c:pt>
                <c:pt idx="104">
                  <c:v>54504.258046398027</c:v>
                </c:pt>
                <c:pt idx="105">
                  <c:v>51160.038705164159</c:v>
                </c:pt>
                <c:pt idx="106">
                  <c:v>47836.163281320529</c:v>
                </c:pt>
                <c:pt idx="107">
                  <c:v>44573.063512923887</c:v>
                </c:pt>
                <c:pt idx="108">
                  <c:v>41402.884929258966</c:v>
                </c:pt>
                <c:pt idx="109">
                  <c:v>38350.249323554905</c:v>
                </c:pt>
                <c:pt idx="110">
                  <c:v>35433.1427179241</c:v>
                </c:pt>
                <c:pt idx="111">
                  <c:v>32663.843318733434</c:v>
                </c:pt>
                <c:pt idx="112">
                  <c:v>30049.829600490415</c:v>
                </c:pt>
                <c:pt idx="113">
                  <c:v>27594.629818547775</c:v>
                </c:pt>
                <c:pt idx="114">
                  <c:v>25298.590654005893</c:v>
                </c:pt>
                <c:pt idx="115">
                  <c:v>23159.554727002065</c:v>
                </c:pt>
                <c:pt idx="116">
                  <c:v>21173.445071571179</c:v>
                </c:pt>
                <c:pt idx="117">
                  <c:v>19334.760117310172</c:v>
                </c:pt>
                <c:pt idx="118">
                  <c:v>17636.985991021265</c:v>
                </c:pt>
                <c:pt idx="119">
                  <c:v>16072.934648744174</c:v>
                </c:pt>
                <c:pt idx="120">
                  <c:v>14635.01696538179</c:v>
                </c:pt>
                <c:pt idx="121">
                  <c:v>13315.459819316971</c:v>
                </c:pt>
                <c:pt idx="122">
                  <c:v>12106.475687158294</c:v>
                </c:pt>
                <c:pt idx="123">
                  <c:v>11000.392503012774</c:v>
                </c:pt>
                <c:pt idx="124">
                  <c:v>9989.7506698055731</c:v>
                </c:pt>
                <c:pt idx="125">
                  <c:v>9067.3732237689564</c:v>
                </c:pt>
                <c:pt idx="126">
                  <c:v>8226.4143010300904</c:v>
                </c:pt>
                <c:pt idx="127">
                  <c:v>7460.3902679738894</c:v>
                </c:pt>
                <c:pt idx="128">
                  <c:v>6763.1971698844854</c:v>
                </c:pt>
                <c:pt idx="129">
                  <c:v>6129.1175302057782</c:v>
                </c:pt>
                <c:pt idx="130">
                  <c:v>5552.8189941354804</c:v>
                </c:pt>
                <c:pt idx="131">
                  <c:v>5029.346849951341</c:v>
                </c:pt>
                <c:pt idx="132">
                  <c:v>4554.1120722640908</c:v>
                </c:pt>
                <c:pt idx="133">
                  <c:v>4122.8762053023565</c:v>
                </c:pt>
                <c:pt idx="134">
                  <c:v>3731.7341333043255</c:v>
                </c:pt>
                <c:pt idx="135">
                  <c:v>3377.0955614479044</c:v>
                </c:pt>
                <c:pt idx="136">
                  <c:v>3055.665847451517</c:v>
                </c:pt>
                <c:pt idx="137">
                  <c:v>2764.4266747159545</c:v>
                </c:pt>
                <c:pt idx="138">
                  <c:v>2500.616937114241</c:v>
                </c:pt>
                <c:pt idx="139">
                  <c:v>2261.7141084740442</c:v>
                </c:pt>
                <c:pt idx="140">
                  <c:v>2045.4162923281299</c:v>
                </c:pt>
                <c:pt idx="141">
                  <c:v>1849.6250861479318</c:v>
                </c:pt>
                <c:pt idx="142">
                  <c:v>1672.4293460897411</c:v>
                </c:pt>
                <c:pt idx="143">
                  <c:v>1512.0899008183951</c:v>
                </c:pt>
                <c:pt idx="144">
                  <c:v>1367.0252341888754</c:v>
                </c:pt>
                <c:pt idx="145">
                  <c:v>1235.7981347730956</c:v>
                </c:pt>
                <c:pt idx="146">
                  <c:v>1117.1032940264299</c:v>
                </c:pt>
                <c:pt idx="147">
                  <c:v>1009.7558231552321</c:v>
                </c:pt>
                <c:pt idx="148">
                  <c:v>912.68065054098531</c:v>
                </c:pt>
                <c:pt idx="149">
                  <c:v>824.90275614059726</c:v>
                </c:pt>
                <c:pt idx="150">
                  <c:v>745.53819600152178</c:v>
                </c:pt>
                <c:pt idx="151">
                  <c:v>673.7858684092007</c:v>
                </c:pt>
                <c:pt idx="152">
                  <c:v>608.91997282458465</c:v>
                </c:pt>
                <c:pt idx="153">
                  <c:v>550.2831133528681</c:v>
                </c:pt>
                <c:pt idx="154">
                  <c:v>497.27999975780574</c:v>
                </c:pt>
                <c:pt idx="155">
                  <c:v>449.37170079882748</c:v>
                </c:pt>
                <c:pt idx="156">
                  <c:v>406.07040676336163</c:v>
                </c:pt>
                <c:pt idx="157">
                  <c:v>366.93466037173965</c:v>
                </c:pt>
                <c:pt idx="158">
                  <c:v>331.56501765221208</c:v>
                </c:pt>
                <c:pt idx="159">
                  <c:v>299.60010284676605</c:v>
                </c:pt>
                <c:pt idx="160">
                  <c:v>270.71302386037252</c:v>
                </c:pt>
                <c:pt idx="161">
                  <c:v>244.6081171669841</c:v>
                </c:pt>
                <c:pt idx="162">
                  <c:v>221.01799340633139</c:v>
                </c:pt>
                <c:pt idx="163">
                  <c:v>199.70085712643899</c:v>
                </c:pt>
                <c:pt idx="164">
                  <c:v>180.43807623485128</c:v>
                </c:pt>
                <c:pt idx="165">
                  <c:v>163.03197870918285</c:v>
                </c:pt>
                <c:pt idx="166">
                  <c:v>147.30385598129661</c:v>
                </c:pt>
                <c:pt idx="167">
                  <c:v>133.09215414870289</c:v>
                </c:pt>
                <c:pt idx="168">
                  <c:v>120.25083578355887</c:v>
                </c:pt>
                <c:pt idx="169">
                  <c:v>108.64789660744465</c:v>
                </c:pt>
                <c:pt idx="170">
                  <c:v>98.164022683612274</c:v>
                </c:pt>
                <c:pt idx="171">
                  <c:v>88.6913750531332</c:v>
                </c:pt>
                <c:pt idx="172">
                  <c:v>80.132489913275933</c:v>
                </c:pt>
                <c:pt idx="173">
                  <c:v>72.399283511751449</c:v>
                </c:pt>
                <c:pt idx="174">
                  <c:v>65.412151915467476</c:v>
                </c:pt>
                <c:pt idx="175">
                  <c:v>59.099156713376232</c:v>
                </c:pt>
                <c:pt idx="176">
                  <c:v>53.395288535979212</c:v>
                </c:pt>
                <c:pt idx="177">
                  <c:v>48.241801024940209</c:v>
                </c:pt>
                <c:pt idx="178">
                  <c:v>43.585608570665954</c:v>
                </c:pt>
                <c:pt idx="179">
                  <c:v>39.37874175895751</c:v>
                </c:pt>
                <c:pt idx="180">
                  <c:v>35.577855034920404</c:v>
                </c:pt>
                <c:pt idx="181">
                  <c:v>32.143781607932574</c:v>
                </c:pt>
                <c:pt idx="182">
                  <c:v>29.041131089976545</c:v>
                </c:pt>
                <c:pt idx="183">
                  <c:v>26.237925785102583</c:v>
                </c:pt>
                <c:pt idx="184">
                  <c:v>23.705271933957189</c:v>
                </c:pt>
                <c:pt idx="185">
                  <c:v>21.417062567654749</c:v>
                </c:pt>
                <c:pt idx="186">
                  <c:v>19.349708942978275</c:v>
                </c:pt>
                <c:pt idx="187">
                  <c:v>17.481897818902468</c:v>
                </c:pt>
                <c:pt idx="188">
                  <c:v>15.794372095427599</c:v>
                </c:pt>
                <c:pt idx="189">
                  <c:v>14.269732572157556</c:v>
                </c:pt>
                <c:pt idx="190">
                  <c:v>12.892258798202667</c:v>
                </c:pt>
                <c:pt idx="191">
                  <c:v>11.647747178891754</c:v>
                </c:pt>
                <c:pt idx="192">
                  <c:v>10.523364680314915</c:v>
                </c:pt>
                <c:pt idx="193">
                  <c:v>9.5075166315960917</c:v>
                </c:pt>
                <c:pt idx="194">
                  <c:v>8.5897272685690602</c:v>
                </c:pt>
                <c:pt idx="195">
                  <c:v>7.760531792616435</c:v>
                </c:pt>
                <c:pt idx="196">
                  <c:v>7.0113788361152691</c:v>
                </c:pt>
                <c:pt idx="197">
                  <c:v>6.3345423323833998</c:v>
                </c:pt>
                <c:pt idx="198">
                  <c:v>5.7230418842987625</c:v>
                </c:pt>
                <c:pt idx="199">
                  <c:v>5.1705708128324872</c:v>
                </c:pt>
                <c:pt idx="200">
                  <c:v>4.6714311454692004</c:v>
                </c:pt>
                <c:pt idx="201">
                  <c:v>4.220474875676441</c:v>
                </c:pt>
                <c:pt idx="202">
                  <c:v>3.8130508889474615</c:v>
                </c:pt>
                <c:pt idx="203">
                  <c:v>3.444957009128486</c:v>
                </c:pt>
                <c:pt idx="204">
                  <c:v>3.1123966713417306</c:v>
                </c:pt>
                <c:pt idx="205">
                  <c:v>2.8119397753631148</c:v>
                </c:pt>
                <c:pt idx="206">
                  <c:v>2.5404873162915482</c:v>
                </c:pt>
                <c:pt idx="207">
                  <c:v>2.2952394281924136</c:v>
                </c:pt>
                <c:pt idx="208">
                  <c:v>2.0736665115072466</c:v>
                </c:pt>
                <c:pt idx="209">
                  <c:v>1.8734831467527557</c:v>
                </c:pt>
                <c:pt idx="210">
                  <c:v>1.6926245257093628</c:v>
                </c:pt>
                <c:pt idx="211">
                  <c:v>1.5292251572155395</c:v>
                </c:pt>
                <c:pt idx="212">
                  <c:v>1.3815996281044589</c:v>
                </c:pt>
                <c:pt idx="213">
                  <c:v>1.2482252209838363</c:v>
                </c:pt>
                <c:pt idx="214">
                  <c:v>1.1277262096850071</c:v>
                </c:pt>
                <c:pt idx="215">
                  <c:v>1.0188596704895545</c:v>
                </c:pt>
                <c:pt idx="216">
                  <c:v>0.92050266285831783</c:v>
                </c:pt>
                <c:pt idx="217">
                  <c:v>0.83164064749880151</c:v>
                </c:pt>
                <c:pt idx="218">
                  <c:v>0.75135702235771984</c:v>
                </c:pt>
                <c:pt idx="219">
                  <c:v>0.67882366864667931</c:v>
                </c:pt>
                <c:pt idx="220">
                  <c:v>0.6132924094192379</c:v>
                </c:pt>
                <c:pt idx="221">
                  <c:v>0.55408729262382961</c:v>
                </c:pt>
                <c:pt idx="222">
                  <c:v>0.50059761905602373</c:v>
                </c:pt>
                <c:pt idx="223">
                  <c:v>0.45227164331276759</c:v>
                </c:pt>
                <c:pt idx="224">
                  <c:v>0.40861088278964247</c:v>
                </c:pt>
                <c:pt idx="225">
                  <c:v>0.36916497603116993</c:v>
                </c:pt>
                <c:pt idx="226">
                  <c:v>0.33352703740837314</c:v>
                </c:pt>
                <c:pt idx="227">
                  <c:v>0.30132946021545637</c:v>
                </c:pt>
                <c:pt idx="228">
                  <c:v>0.27224012490131816</c:v>
                </c:pt>
                <c:pt idx="229">
                  <c:v>0.24595897332928246</c:v>
                </c:pt>
                <c:pt idx="230">
                  <c:v>0.22221491373296301</c:v>
                </c:pt>
                <c:pt idx="231">
                  <c:v>0.20076302444645255</c:v>
                </c:pt>
                <c:pt idx="232">
                  <c:v>0.18138202756819211</c:v>
                </c:pt>
                <c:pt idx="233">
                  <c:v>0.16387200650167949</c:v>
                </c:pt>
                <c:pt idx="234">
                  <c:v>0.14805234383130944</c:v>
                </c:pt>
                <c:pt idx="235">
                  <c:v>0.13375985826402656</c:v>
                </c:pt>
                <c:pt idx="236">
                  <c:v>0.12084712142053658</c:v>
                </c:pt>
                <c:pt idx="237">
                  <c:v>0.10918093711472887</c:v>
                </c:pt>
                <c:pt idx="238">
                  <c:v>9.8640967435833574E-2</c:v>
                </c:pt>
                <c:pt idx="239">
                  <c:v>8.9118491461950569E-2</c:v>
                </c:pt>
                <c:pt idx="240">
                  <c:v>8.0515283801552692E-2</c:v>
                </c:pt>
                <c:pt idx="241">
                  <c:v>7.2742601395490381E-2</c:v>
                </c:pt>
                <c:pt idx="242">
                  <c:v>6.5720268128649423E-2</c:v>
                </c:pt>
                <c:pt idx="243">
                  <c:v>5.9375847809255811E-2</c:v>
                </c:pt>
                <c:pt idx="244">
                  <c:v>5.3643896985281221E-2</c:v>
                </c:pt>
                <c:pt idx="245">
                  <c:v>4.8465289890880843E-2</c:v>
                </c:pt>
                <c:pt idx="246">
                  <c:v>4.3786608559783946E-2</c:v>
                </c:pt>
                <c:pt idx="247">
                  <c:v>3.9559591814728512E-2</c:v>
                </c:pt>
                <c:pt idx="248">
                  <c:v>3.5740637449317152E-2</c:v>
                </c:pt>
                <c:pt idx="249">
                  <c:v>3.229035246733547E-2</c:v>
                </c:pt>
                <c:pt idx="250">
                  <c:v>2.9173146740274276E-2</c:v>
                </c:pt>
                <c:pt idx="251">
                  <c:v>2.6356865891646368E-2</c:v>
                </c:pt>
                <c:pt idx="252">
                  <c:v>2.3812459621305449E-2</c:v>
                </c:pt>
                <c:pt idx="253">
                  <c:v>2.1513682048533253E-2</c:v>
                </c:pt>
                <c:pt idx="254">
                  <c:v>1.9436820982930109E-2</c:v>
                </c:pt>
                <c:pt idx="255">
                  <c:v>1.7560453330531852E-2</c:v>
                </c:pt>
                <c:pt idx="256">
                  <c:v>1.5865224112158655E-2</c:v>
                </c:pt>
                <c:pt idx="257">
                  <c:v>1.4333646814560124E-2</c:v>
                </c:pt>
                <c:pt idx="258">
                  <c:v>1.2949923014968178E-2</c:v>
                </c:pt>
                <c:pt idx="259">
                  <c:v>1.1699779418473711E-2</c:v>
                </c:pt>
                <c:pt idx="260">
                  <c:v>1.057032062725656E-2</c:v>
                </c:pt>
                <c:pt idx="261">
                  <c:v>9.5498961229721156E-3</c:v>
                </c:pt>
                <c:pt idx="262">
                  <c:v>8.627980090207191E-3</c:v>
                </c:pt>
                <c:pt idx="263">
                  <c:v>7.7950628413736723E-3</c:v>
                </c:pt>
                <c:pt idx="264">
                  <c:v>7.0425527230777597E-3</c:v>
                </c:pt>
                <c:pt idx="265">
                  <c:v>6.3626874921196459E-3</c:v>
                </c:pt>
                <c:pt idx="266">
                  <c:v>5.7484542469581805E-3</c:v>
                </c:pt>
                <c:pt idx="267">
                  <c:v>5.193517088725349E-3</c:v>
                </c:pt>
                <c:pt idx="268">
                  <c:v>4.6921517656061873E-3</c:v>
                </c:pt>
                <c:pt idx="269">
                  <c:v>4.2391866264337632E-3</c:v>
                </c:pt>
                <c:pt idx="270">
                  <c:v>3.8299492744289635E-3</c:v>
                </c:pt>
                <c:pt idx="271">
                  <c:v>3.4602183708122508E-3</c:v>
                </c:pt>
                <c:pt idx="272">
                  <c:v>3.1261800911360931E-3</c:v>
                </c:pt>
                <c:pt idx="273">
                  <c:v>2.8243887851799074E-3</c:v>
                </c:pt>
                <c:pt idx="274">
                  <c:v>2.5517314346096454E-3</c:v>
                </c:pt>
                <c:pt idx="275">
                  <c:v>2.3053955417784212E-3</c:v>
                </c:pt>
                <c:pt idx="276">
                  <c:v>2.0828401184372113E-3</c:v>
                </c:pt>
                <c:pt idx="277">
                  <c:v>1.8817694751005617E-3</c:v>
                </c:pt>
                <c:pt idx="278">
                  <c:v>1.7001095407012988E-3</c:v>
                </c:pt>
                <c:pt idx="279">
                  <c:v>1.5359864682685008E-3</c:v>
                </c:pt>
                <c:pt idx="280">
                  <c:v>1.3877073059435402E-3</c:v>
                </c:pt>
                <c:pt idx="281">
                  <c:v>1.2537425339532596E-3</c:v>
                </c:pt>
                <c:pt idx="282">
                  <c:v>1.1327102874068853E-3</c:v>
                </c:pt>
                <c:pt idx="283">
                  <c:v>1.0233621021727829E-3</c:v>
                </c:pt>
                <c:pt idx="284">
                  <c:v>9.2457003680190743E-4</c:v>
                </c:pt>
                <c:pt idx="285">
                  <c:v>8.3531503765889596E-4</c:v>
                </c:pt>
                <c:pt idx="286">
                  <c:v>7.5467642724559559E-4</c:v>
                </c:pt>
                <c:pt idx="287">
                  <c:v>6.8182240728769392E-4</c:v>
                </c:pt>
                <c:pt idx="288">
                  <c:v>6.1600147862252771E-4</c:v>
                </c:pt>
                <c:pt idx="289">
                  <c:v>5.5653468938307333E-4</c:v>
                </c:pt>
                <c:pt idx="290">
                  <c:v>5.0280863151709761E-4</c:v>
                </c:pt>
                <c:pt idx="291">
                  <c:v>4.5426911339963147E-4</c:v>
                </c:pt>
                <c:pt idx="292">
                  <c:v>4.1041544327091164E-4</c:v>
                </c:pt>
                <c:pt idx="293">
                  <c:v>3.7079526453268741E-4</c:v>
                </c:pt>
                <c:pt idx="294">
                  <c:v>3.3499988962827767E-4</c:v>
                </c:pt>
                <c:pt idx="295">
                  <c:v>3.0266008437472271E-4</c:v>
                </c:pt>
                <c:pt idx="296">
                  <c:v>2.7344225926184711E-4</c:v>
                </c:pt>
                <c:pt idx="297">
                  <c:v>2.4704502843096916E-4</c:v>
                </c:pt>
                <c:pt idx="298">
                  <c:v>2.2319610083865746E-4</c:v>
                </c:pt>
                <c:pt idx="299">
                  <c:v>2.0164947153746666E-4</c:v>
                </c:pt>
                <c:pt idx="300">
                  <c:v>1.8218288410133253E-4</c:v>
                </c:pt>
                <c:pt idx="301">
                  <c:v>1.6459553802020095E-4</c:v>
                </c:pt>
                <c:pt idx="302">
                  <c:v>1.4870601741535382E-4</c:v>
                </c:pt>
                <c:pt idx="303">
                  <c:v>1.343504197098506E-4</c:v>
                </c:pt>
                <c:pt idx="304">
                  <c:v>1.21380664951065E-4</c:v>
                </c:pt>
                <c:pt idx="305">
                  <c:v>1.0966296834575004E-4</c:v>
                </c:pt>
                <c:pt idx="306">
                  <c:v>9.9076460251622321E-5</c:v>
                </c:pt>
                <c:pt idx="307">
                  <c:v>8.9511939390490814E-5</c:v>
                </c:pt>
                <c:pt idx="308">
                  <c:v>8.0870746422154001E-5</c:v>
                </c:pt>
                <c:pt idx="309">
                  <c:v>7.3063746259826071E-5</c:v>
                </c:pt>
                <c:pt idx="310">
                  <c:v>6.60104086295378E-5</c:v>
                </c:pt>
                <c:pt idx="311">
                  <c:v>5.9637977389356527E-5</c:v>
                </c:pt>
                <c:pt idx="312">
                  <c:v>5.3880720039839655E-5</c:v>
                </c:pt>
                <c:pt idx="313">
                  <c:v>4.867924968431985E-5</c:v>
                </c:pt>
                <c:pt idx="314">
                  <c:v>4.3979912444949655E-5</c:v>
                </c:pt>
                <c:pt idx="315">
                  <c:v>3.9734234015618416E-5</c:v>
                </c:pt>
                <c:pt idx="316">
                  <c:v>3.5898419642859274E-5</c:v>
                </c:pt>
                <c:pt idx="317">
                  <c:v>3.2432902376981112E-5</c:v>
                </c:pt>
                <c:pt idx="318">
                  <c:v>2.9301934933574108E-5</c:v>
                </c:pt>
                <c:pt idx="319">
                  <c:v>2.6473220955384674E-5</c:v>
                </c:pt>
                <c:pt idx="320">
                  <c:v>2.3917581870975493E-5</c:v>
                </c:pt>
                <c:pt idx="321">
                  <c:v>2.1608655913772515E-5</c:v>
                </c:pt>
                <c:pt idx="322">
                  <c:v>1.9522626196838974E-5</c:v>
                </c:pt>
                <c:pt idx="323">
                  <c:v>1.7637975038430699E-5</c:v>
                </c:pt>
                <c:pt idx="324">
                  <c:v>1.5935262004167306E-5</c:v>
                </c:pt>
                <c:pt idx="325">
                  <c:v>1.439692337629384E-5</c:v>
                </c:pt>
                <c:pt idx="326">
                  <c:v>1.3007090981530946E-5</c:v>
                </c:pt>
                <c:pt idx="327">
                  <c:v>1.1751428508698087E-5</c:v>
                </c:pt>
                <c:pt idx="328">
                  <c:v>1.0616983627703722E-5</c:v>
                </c:pt>
                <c:pt idx="329">
                  <c:v>9.5920543844895661E-6</c:v>
                </c:pt>
                <c:pt idx="330">
                  <c:v>8.6660684937746522E-6</c:v>
                </c:pt>
                <c:pt idx="331">
                  <c:v>7.8294742844871647E-6</c:v>
                </c:pt>
                <c:pt idx="332">
                  <c:v>7.0736421729714422E-6</c:v>
                </c:pt>
                <c:pt idx="333">
                  <c:v>6.3907756476527093E-6</c:v>
                </c:pt>
                <c:pt idx="334">
                  <c:v>5.7738308469542182E-6</c:v>
                </c:pt>
                <c:pt idx="335">
                  <c:v>5.2164439009020174E-6</c:v>
                </c:pt>
                <c:pt idx="336">
                  <c:v>4.712865286936078E-6</c:v>
                </c:pt>
                <c:pt idx="337">
                  <c:v>4.2579005227989709E-6</c:v>
                </c:pt>
                <c:pt idx="338">
                  <c:v>3.8468565847411763E-6</c:v>
                </c:pt>
                <c:pt idx="339">
                  <c:v>3.4754934983394353E-6</c:v>
                </c:pt>
                <c:pt idx="340">
                  <c:v>3.1399806025808551E-6</c:v>
                </c:pt>
                <c:pt idx="341">
                  <c:v>2.8368570360708135E-6</c:v>
                </c:pt>
                <c:pt idx="342">
                  <c:v>2.5629960377744683E-6</c:v>
                </c:pt>
                <c:pt idx="343">
                  <c:v>2.3155726940491721E-6</c:v>
                </c:pt>
                <c:pt idx="344">
                  <c:v>2.092034799273998E-6</c:v>
                </c:pt>
                <c:pt idx="345">
                  <c:v>1.8900765294998049E-6</c:v>
                </c:pt>
                <c:pt idx="346">
                  <c:v>1.707614657559924E-6</c:v>
                </c:pt>
                <c:pt idx="347">
                  <c:v>1.5427670642971002E-6</c:v>
                </c:pt>
                <c:pt idx="348">
                  <c:v>1.3938333242470413E-6</c:v>
                </c:pt>
                <c:pt idx="349">
                  <c:v>1.259277165517257E-6</c:v>
                </c:pt>
                <c:pt idx="350">
                  <c:v>1.1377106229324324E-6</c:v>
                </c:pt>
                <c:pt idx="351">
                  <c:v>1.027879720983868E-6</c:v>
                </c:pt>
                <c:pt idx="352">
                  <c:v>9.2865153890065348E-7</c:v>
                </c:pt>
                <c:pt idx="353">
                  <c:v>8.3900252441700722E-7</c:v>
                </c:pt>
                <c:pt idx="354">
                  <c:v>7.5800793569070812E-7</c:v>
                </c:pt>
                <c:pt idx="355">
                  <c:v>6.8483230246454925E-7</c:v>
                </c:pt>
                <c:pt idx="356">
                  <c:v>6.1872080807640279E-7</c:v>
                </c:pt>
                <c:pt idx="357">
                  <c:v>5.5899150342214275E-7</c:v>
                </c:pt>
                <c:pt idx="358">
                  <c:v>5.0502827255739172E-7</c:v>
                </c:pt>
                <c:pt idx="359">
                  <c:v>4.5627447737731414E-7</c:v>
                </c:pt>
                <c:pt idx="360">
                  <c:v>4.1222721581845351E-7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8-4DD4-A00D-F0598E7FE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01040"/>
        <c:axId val="466696448"/>
      </c:areaChart>
      <c:lineChart>
        <c:grouping val="standard"/>
        <c:varyColors val="0"/>
        <c:ser>
          <c:idx val="0"/>
          <c:order val="0"/>
          <c:tx>
            <c:strRef>
              <c:f>Worksheet!$N$1</c:f>
              <c:strCache>
                <c:ptCount val="1"/>
                <c:pt idx="0">
                  <c:v>Susceptible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Worksheet!$L$2:$L$362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Worksheet!$N$2:$N$362</c:f>
              <c:numCache>
                <c:formatCode>0.0</c:formatCode>
                <c:ptCount val="361"/>
                <c:pt idx="0">
                  <c:v>10000000</c:v>
                </c:pt>
                <c:pt idx="1">
                  <c:v>9999993.7142857146</c:v>
                </c:pt>
                <c:pt idx="2">
                  <c:v>9999986.3510250375</c:v>
                </c:pt>
                <c:pt idx="3">
                  <c:v>9999977.7254989073</c:v>
                </c:pt>
                <c:pt idx="4">
                  <c:v>9999967.6213235687</c:v>
                </c:pt>
                <c:pt idx="5">
                  <c:v>9999955.78502292</c:v>
                </c:pt>
                <c:pt idx="6">
                  <c:v>9999941.9196706172</c:v>
                </c:pt>
                <c:pt idx="7">
                  <c:v>9999925.6774425637</c:v>
                </c:pt>
                <c:pt idx="8">
                  <c:v>9999906.6508931108</c:v>
                </c:pt>
                <c:pt idx="9">
                  <c:v>9999884.3627363164</c:v>
                </c:pt>
                <c:pt idx="10">
                  <c:v>9999858.2538762242</c:v>
                </c:pt>
                <c:pt idx="11">
                  <c:v>9999827.6693987865</c:v>
                </c:pt>
                <c:pt idx="12">
                  <c:v>9999791.8421639018</c:v>
                </c:pt>
                <c:pt idx="13">
                  <c:v>9999749.8735367339</c:v>
                </c:pt>
                <c:pt idx="14">
                  <c:v>9999700.7108186632</c:v>
                </c:pt>
                <c:pt idx="15">
                  <c:v>9999643.120888181</c:v>
                </c:pt>
                <c:pt idx="16">
                  <c:v>9999575.6593284197</c:v>
                </c:pt>
                <c:pt idx="17">
                  <c:v>9999496.6342196483</c:v>
                </c:pt>
                <c:pt idx="18">
                  <c:v>9999404.0637348704</c:v>
                </c:pt>
                <c:pt idx="19">
                  <c:v>9999295.6264924817</c:v>
                </c:pt>
                <c:pt idx="20">
                  <c:v>9999168.603417024</c:v>
                </c:pt>
                <c:pt idx="21">
                  <c:v>9999019.8096593712</c:v>
                </c:pt>
                <c:pt idx="22">
                  <c:v>9998845.5148820095</c:v>
                </c:pt>
                <c:pt idx="23">
                  <c:v>9998641.3499282189</c:v>
                </c:pt>
                <c:pt idx="24">
                  <c:v>9998402.1975593194</c:v>
                </c:pt>
                <c:pt idx="25">
                  <c:v>9998122.0645539686</c:v>
                </c:pt>
                <c:pt idx="26">
                  <c:v>9997793.9320089445</c:v>
                </c:pt>
                <c:pt idx="27">
                  <c:v>9997409.5801519025</c:v>
                </c:pt>
                <c:pt idx="28">
                  <c:v>9996959.3833616432</c:v>
                </c:pt>
                <c:pt idx="29">
                  <c:v>9996432.070377674</c:v>
                </c:pt>
                <c:pt idx="30">
                  <c:v>9995814.4438536149</c:v>
                </c:pt>
                <c:pt idx="31">
                  <c:v>9995091.052452147</c:v>
                </c:pt>
                <c:pt idx="32">
                  <c:v>9994243.8075751793</c:v>
                </c:pt>
                <c:pt idx="33">
                  <c:v>9993251.5355523694</c:v>
                </c:pt>
                <c:pt idx="34">
                  <c:v>9992089.4546542652</c:v>
                </c:pt>
                <c:pt idx="35">
                  <c:v>9990728.5646324009</c:v>
                </c:pt>
                <c:pt idx="36">
                  <c:v>9989134.9345980212</c:v>
                </c:pt>
                <c:pt idx="37">
                  <c:v>9987268.8729160763</c:v>
                </c:pt>
                <c:pt idx="38">
                  <c:v>9985083.9603988566</c:v>
                </c:pt>
                <c:pt idx="39">
                  <c:v>9982525.9254292622</c:v>
                </c:pt>
                <c:pt idx="40">
                  <c:v>9979531.3367357049</c:v>
                </c:pt>
                <c:pt idx="41">
                  <c:v>9976026.086407287</c:v>
                </c:pt>
                <c:pt idx="42">
                  <c:v>9971923.6324378867</c:v>
                </c:pt>
                <c:pt idx="43">
                  <c:v>9967122.9667225052</c:v>
                </c:pt>
                <c:pt idx="44">
                  <c:v>9961506.2711621374</c:v>
                </c:pt>
                <c:pt idx="45">
                  <c:v>9954936.2216132507</c:v>
                </c:pt>
                <c:pt idx="46">
                  <c:v>9947252.8972117305</c:v>
                </c:pt>
                <c:pt idx="47">
                  <c:v>9938270.2516351044</c:v>
                </c:pt>
                <c:pt idx="48">
                  <c:v>9927772.1038801838</c:v>
                </c:pt>
                <c:pt idx="49">
                  <c:v>9915507.610144211</c:v>
                </c:pt>
                <c:pt idx="50">
                  <c:v>9901186.1867832989</c:v>
                </c:pt>
                <c:pt idx="51">
                  <c:v>9884471.8689115942</c:v>
                </c:pt>
                <c:pt idx="52">
                  <c:v>9864977.1123794075</c:v>
                </c:pt>
                <c:pt idx="53">
                  <c:v>9842256.0816596318</c:v>
                </c:pt>
                <c:pt idx="54">
                  <c:v>9815797.5163327307</c:v>
                </c:pt>
                <c:pt idx="55">
                  <c:v>9785017.33887982</c:v>
                </c:pt>
                <c:pt idx="56">
                  <c:v>9749251.2614852134</c:v>
                </c:pt>
                <c:pt idx="57">
                  <c:v>9707747.7749336436</c:v>
                </c:pt>
                <c:pt idx="58">
                  <c:v>9659662.0635241643</c:v>
                </c:pt>
                <c:pt idx="59">
                  <c:v>9604051.5897310246</c:v>
                </c:pt>
                <c:pt idx="60">
                  <c:v>9539874.3311799411</c:v>
                </c:pt>
                <c:pt idx="61">
                  <c:v>9465990.924096223</c:v>
                </c:pt>
                <c:pt idx="62">
                  <c:v>9381172.255100403</c:v>
                </c:pt>
                <c:pt idx="63">
                  <c:v>9284114.315037081</c:v>
                </c:pt>
                <c:pt idx="64">
                  <c:v>9173462.3312728237</c:v>
                </c:pt>
                <c:pt idx="65">
                  <c:v>9047846.2492853981</c:v>
                </c:pt>
                <c:pt idx="66">
                  <c:v>8905929.4329567067</c:v>
                </c:pt>
                <c:pt idx="67">
                  <c:v>8746471.865201937</c:v>
                </c:pt>
                <c:pt idx="68">
                  <c:v>8568408.0198932812</c:v>
                </c:pt>
                <c:pt idx="69">
                  <c:v>8370937.8348830575</c:v>
                </c:pt>
                <c:pt idx="70">
                  <c:v>8153626.8212786941</c:v>
                </c:pt>
                <c:pt idx="71">
                  <c:v>7916508.4298137976</c:v>
                </c:pt>
                <c:pt idx="72">
                  <c:v>7660178.7238828596</c:v>
                </c:pt>
                <c:pt idx="73">
                  <c:v>7385870.8098749947</c:v>
                </c:pt>
                <c:pt idx="74">
                  <c:v>7095495.2009830298</c:v>
                </c:pt>
                <c:pt idx="75">
                  <c:v>6791633.2464906918</c:v>
                </c:pt>
                <c:pt idx="76">
                  <c:v>6477474.6021166639</c:v>
                </c:pt>
                <c:pt idx="77">
                  <c:v>6156696.4877360687</c:v>
                </c:pt>
                <c:pt idx="78">
                  <c:v>5833291.3117889399</c:v>
                </c:pt>
                <c:pt idx="79">
                  <c:v>5511358.3583487617</c:v>
                </c:pt>
                <c:pt idx="80">
                  <c:v>5194882.3373774588</c:v>
                </c:pt>
                <c:pt idx="81">
                  <c:v>4887524.622339759</c:v>
                </c:pt>
                <c:pt idx="82">
                  <c:v>4592450.907398114</c:v>
                </c:pt>
                <c:pt idx="83">
                  <c:v>4312212.2823006781</c:v>
                </c:pt>
                <c:pt idx="84">
                  <c:v>4048687.1952003883</c:v>
                </c:pt>
                <c:pt idx="85">
                  <c:v>3803081.9749775524</c:v>
                </c:pt>
                <c:pt idx="86">
                  <c:v>3575979.7921251319</c:v>
                </c:pt>
                <c:pt idx="87">
                  <c:v>3367423.479358308</c:v>
                </c:pt>
                <c:pt idx="88">
                  <c:v>3177016.6739857001</c:v>
                </c:pt>
                <c:pt idx="89">
                  <c:v>3004029.5344143226</c:v>
                </c:pt>
                <c:pt idx="90">
                  <c:v>2847498.6482261457</c:v>
                </c:pt>
                <c:pt idx="91">
                  <c:v>2706314.5522717689</c:v>
                </c:pt>
                <c:pt idx="92">
                  <c:v>2579293.7080000122</c:v>
                </c:pt>
                <c:pt idx="93">
                  <c:v>2465234.3934242059</c:v>
                </c:pt>
                <c:pt idx="94">
                  <c:v>2362957.6901895008</c:v>
                </c:pt>
                <c:pt idx="95">
                  <c:v>2271335.6691468633</c:v>
                </c:pt>
                <c:pt idx="96">
                  <c:v>2189309.2091253255</c:v>
                </c:pt>
                <c:pt idx="97">
                  <c:v>2115897.8282025927</c:v>
                </c:pt>
                <c:pt idx="98">
                  <c:v>2050203.637462375</c:v>
                </c:pt>
                <c:pt idx="99">
                  <c:v>1991411.1685634002</c:v>
                </c:pt>
                <c:pt idx="100">
                  <c:v>1938784.4575685507</c:v>
                </c:pt>
                <c:pt idx="101">
                  <c:v>1891662.4319772618</c:v>
                </c:pt>
                <c:pt idx="102">
                  <c:v>1849453.3648689769</c:v>
                </c:pt>
                <c:pt idx="103">
                  <c:v>1811628.9335361151</c:v>
                </c:pt>
                <c:pt idx="104">
                  <c:v>1777718.2458454915</c:v>
                </c:pt>
                <c:pt idx="105">
                  <c:v>1747302.0680932312</c:v>
                </c:pt>
                <c:pt idx="106">
                  <c:v>1720007.394680514</c:v>
                </c:pt>
                <c:pt idx="107">
                  <c:v>1695502.4344314507</c:v>
                </c:pt>
                <c:pt idx="108">
                  <c:v>1673492.0438486685</c:v>
                </c:pt>
                <c:pt idx="109">
                  <c:v>1653713.6084250382</c:v>
                </c:pt>
                <c:pt idx="110">
                  <c:v>1635933.3549172527</c:v>
                </c:pt>
                <c:pt idx="111">
                  <c:v>1619943.0669269825</c:v>
                </c:pt>
                <c:pt idx="112">
                  <c:v>1605557.1707864583</c:v>
                </c:pt>
                <c:pt idx="113">
                  <c:v>1592610.1568445014</c:v>
                </c:pt>
                <c:pt idx="114">
                  <c:v>1580954.3015471883</c:v>
                </c:pt>
                <c:pt idx="115">
                  <c:v>1570457.6573361421</c:v>
                </c:pt>
                <c:pt idx="116">
                  <c:v>1561002.2797552091</c:v>
                </c:pt>
                <c:pt idx="117">
                  <c:v>1552482.6638690999</c:v>
                </c:pt>
                <c:pt idx="118">
                  <c:v>1544804.3649008174</c:v>
                </c:pt>
                <c:pt idx="119">
                  <c:v>1537882.7807301986</c:v>
                </c:pt>
                <c:pt idx="120">
                  <c:v>1531642.076471339</c:v>
                </c:pt>
                <c:pt idx="121">
                  <c:v>1526014.2337136988</c:v>
                </c:pt>
                <c:pt idx="122">
                  <c:v>1520938.2091506766</c:v>
                </c:pt>
                <c:pt idx="123">
                  <c:v>1516359.1892289382</c:v>
                </c:pt>
                <c:pt idx="124">
                  <c:v>1512227.9291412425</c:v>
                </c:pt>
                <c:pt idx="125">
                  <c:v>1508500.1659705492</c:v>
                </c:pt>
                <c:pt idx="126">
                  <c:v>1505136.0970922816</c:v>
                </c:pt>
                <c:pt idx="127">
                  <c:v>1502099.9160741938</c:v>
                </c:pt>
                <c:pt idx="128">
                  <c:v>1499359.3992983352</c:v>
                </c:pt>
                <c:pt idx="129">
                  <c:v>1496885.5373850672</c:v>
                </c:pt>
                <c:pt idx="130">
                  <c:v>1494652.2062413839</c:v>
                </c:pt>
                <c:pt idx="131">
                  <c:v>1492635.8731997113</c:v>
                </c:pt>
                <c:pt idx="132">
                  <c:v>1490815.3342720522</c:v>
                </c:pt>
                <c:pt idx="133">
                  <c:v>1489171.4790293414</c:v>
                </c:pt>
                <c:pt idx="134">
                  <c:v>1487687.0800372569</c:v>
                </c:pt>
                <c:pt idx="135">
                  <c:v>1486346.6041462321</c:v>
                </c:pt>
                <c:pt idx="136">
                  <c:v>1485136.043252591</c:v>
                </c:pt>
                <c:pt idx="137">
                  <c:v>1484042.7624260837</c:v>
                </c:pt>
                <c:pt idx="138">
                  <c:v>1483055.3635422159</c:v>
                </c:pt>
                <c:pt idx="139">
                  <c:v>1482163.5627704612</c:v>
                </c:pt>
                <c:pt idx="140">
                  <c:v>1481358.0804558161</c:v>
                </c:pt>
                <c:pt idx="141">
                  <c:v>1480630.5420947468</c:v>
                </c:pt>
                <c:pt idx="142">
                  <c:v>1479973.389250404</c:v>
                </c:pt>
                <c:pt idx="143">
                  <c:v>1479379.7993786482</c:v>
                </c:pt>
                <c:pt idx="144">
                  <c:v>1478843.6136481599</c:v>
                </c:pt>
                <c:pt idx="145">
                  <c:v>1478359.2719366285</c:v>
                </c:pt>
                <c:pt idx="146">
                  <c:v>1477921.7542723641</c:v>
                </c:pt>
                <c:pt idx="147">
                  <c:v>1477526.5280680885</c:v>
                </c:pt>
                <c:pt idx="148">
                  <c:v>1477169.5005623621</c:v>
                </c:pt>
                <c:pt idx="149">
                  <c:v>1476846.9759451472</c:v>
                </c:pt>
                <c:pt idx="150">
                  <c:v>1476555.6166983265</c:v>
                </c:pt>
                <c:pt idx="151">
                  <c:v>1476292.4087303896</c:v>
                </c:pt>
                <c:pt idx="152">
                  <c:v>1476054.6299276473</c:v>
                </c:pt>
                <c:pt idx="153">
                  <c:v>1475839.8217828725</c:v>
                </c:pt>
                <c:pt idx="154">
                  <c:v>1475645.7637966899</c:v>
                </c:pt>
                <c:pt idx="155">
                  <c:v>1475470.4503778405</c:v>
                </c:pt>
                <c:pt idx="156">
                  <c:v>1475312.0699960198</c:v>
                </c:pt>
                <c:pt idx="157">
                  <c:v>1475168.986365692</c:v>
                </c:pt>
                <c:pt idx="158">
                  <c:v>1475039.7214614325</c:v>
                </c:pt>
                <c:pt idx="159">
                  <c:v>1474922.9401852265</c:v>
                </c:pt>
                <c:pt idx="160">
                  <c:v>1474817.4365239893</c:v>
                </c:pt>
                <c:pt idx="161">
                  <c:v>1474722.1210516058</c:v>
                </c:pt>
                <c:pt idx="162">
                  <c:v>1474636.009644185</c:v>
                </c:pt>
                <c:pt idx="163">
                  <c:v>1474558.2132901817</c:v>
                </c:pt>
                <c:pt idx="164">
                  <c:v>1474487.9288886855</c:v>
                </c:pt>
                <c:pt idx="165">
                  <c:v>1474424.4309396611</c:v>
                </c:pt>
                <c:pt idx="166">
                  <c:v>1474367.0640393666</c:v>
                </c:pt>
                <c:pt idx="167">
                  <c:v>1474315.2361026709</c:v>
                </c:pt>
                <c:pt idx="168">
                  <c:v>1474268.4122416528</c:v>
                </c:pt>
                <c:pt idx="169">
                  <c:v>1474226.1092367622</c:v>
                </c:pt>
                <c:pt idx="170">
                  <c:v>1474187.8905430392</c:v>
                </c:pt>
                <c:pt idx="171">
                  <c:v>1474153.3617794996</c:v>
                </c:pt>
                <c:pt idx="172">
                  <c:v>1474122.1666548403</c:v>
                </c:pt>
                <c:pt idx="173">
                  <c:v>1474093.9832871857</c:v>
                </c:pt>
                <c:pt idx="174">
                  <c:v>1474068.5208796998</c:v>
                </c:pt>
                <c:pt idx="175">
                  <c:v>1474045.5167176062</c:v>
                </c:pt>
                <c:pt idx="176">
                  <c:v>1474024.7334554952</c:v>
                </c:pt>
                <c:pt idx="177">
                  <c:v>1474005.9566668272</c:v>
                </c:pt>
                <c:pt idx="178">
                  <c:v>1473988.9926302594</c:v>
                </c:pt>
                <c:pt idx="179">
                  <c:v>1473973.6663298861</c:v>
                </c:pt>
                <c:pt idx="180">
                  <c:v>1473959.819648704</c:v>
                </c:pt>
                <c:pt idx="181">
                  <c:v>1473947.3097366157</c:v>
                </c:pt>
                <c:pt idx="182">
                  <c:v>1473936.0075360977</c:v>
                </c:pt>
                <c:pt idx="183">
                  <c:v>1473925.7964502887</c:v>
                </c:pt>
                <c:pt idx="184">
                  <c:v>1473916.5711397354</c:v>
                </c:pt>
                <c:pt idx="185">
                  <c:v>1473908.2364353584</c:v>
                </c:pt>
                <c:pt idx="186">
                  <c:v>1473900.7063564085</c:v>
                </c:pt>
                <c:pt idx="187">
                  <c:v>1473893.9032232692</c:v>
                </c:pt>
                <c:pt idx="188">
                  <c:v>1473887.7568559386</c:v>
                </c:pt>
                <c:pt idx="189">
                  <c:v>1473882.203849918</c:v>
                </c:pt>
                <c:pt idx="190">
                  <c:v>1473877.1869220238</c:v>
                </c:pt>
                <c:pt idx="191">
                  <c:v>1473872.6543193741</c:v>
                </c:pt>
                <c:pt idx="192">
                  <c:v>1473868.5592854433</c:v>
                </c:pt>
                <c:pt idx="193">
                  <c:v>1473864.859577674</c:v>
                </c:pt>
                <c:pt idx="194">
                  <c:v>1473861.5170316692</c:v>
                </c:pt>
                <c:pt idx="195">
                  <c:v>1473858.497167462</c:v>
                </c:pt>
                <c:pt idx="196">
                  <c:v>1473855.7688338039</c:v>
                </c:pt>
                <c:pt idx="197">
                  <c:v>1473853.3038867959</c:v>
                </c:pt>
                <c:pt idx="198">
                  <c:v>1473851.0768995483</c:v>
                </c:pt>
                <c:pt idx="199">
                  <c:v>1473849.0648998737</c:v>
                </c:pt>
                <c:pt idx="200">
                  <c:v>1473847.2471333048</c:v>
                </c:pt>
                <c:pt idx="201">
                  <c:v>1473845.6048489911</c:v>
                </c:pt>
                <c:pt idx="202">
                  <c:v>1473844.1211062688</c:v>
                </c:pt>
                <c:pt idx="203">
                  <c:v>1473842.7805999028</c:v>
                </c:pt>
                <c:pt idx="204">
                  <c:v>1473841.5695022019</c:v>
                </c:pt>
                <c:pt idx="205">
                  <c:v>1473840.4753203769</c:v>
                </c:pt>
                <c:pt idx="206">
                  <c:v>1473839.4867676701</c:v>
                </c:pt>
                <c:pt idx="207">
                  <c:v>1473838.5936469245</c:v>
                </c:pt>
                <c:pt idx="208">
                  <c:v>1473837.7867453957</c:v>
                </c:pt>
                <c:pt idx="209">
                  <c:v>1473837.0577397172</c:v>
                </c:pt>
                <c:pt idx="210">
                  <c:v>1473836.3991100413</c:v>
                </c:pt>
                <c:pt idx="211">
                  <c:v>1473835.804062468</c:v>
                </c:pt>
                <c:pt idx="212">
                  <c:v>1473835.266458964</c:v>
                </c:pt>
                <c:pt idx="213">
                  <c:v>1473834.780754046</c:v>
                </c:pt>
                <c:pt idx="214">
                  <c:v>1473834.3419375771</c:v>
                </c:pt>
                <c:pt idx="215">
                  <c:v>1473833.9454830857</c:v>
                </c:pt>
                <c:pt idx="216">
                  <c:v>1473833.5873010734</c:v>
                </c:pt>
                <c:pt idx="217">
                  <c:v>1473833.2636968305</c:v>
                </c:pt>
                <c:pt idx="218">
                  <c:v>1473832.9713323242</c:v>
                </c:pt>
                <c:pt idx="219">
                  <c:v>1473832.7071917658</c:v>
                </c:pt>
                <c:pt idx="220">
                  <c:v>1473832.4685505023</c:v>
                </c:pt>
                <c:pt idx="221">
                  <c:v>1473832.2529469107</c:v>
                </c:pt>
                <c:pt idx="222">
                  <c:v>1473832.0581570053</c:v>
                </c:pt>
                <c:pt idx="223">
                  <c:v>1473831.8821714984</c:v>
                </c:pt>
                <c:pt idx="224">
                  <c:v>1473831.7231750716</c:v>
                </c:pt>
                <c:pt idx="225">
                  <c:v>1473831.5795276526</c:v>
                </c:pt>
                <c:pt idx="226">
                  <c:v>1473831.4497474965</c:v>
                </c:pt>
                <c:pt idx="227">
                  <c:v>1473831.3324959015</c:v>
                </c:pt>
                <c:pt idx="228">
                  <c:v>1473831.2265634001</c:v>
                </c:pt>
                <c:pt idx="229">
                  <c:v>1473831.1308572828</c:v>
                </c:pt>
                <c:pt idx="230">
                  <c:v>1473831.0443903271</c:v>
                </c:pt>
                <c:pt idx="231">
                  <c:v>1473830.9662706135</c:v>
                </c:pt>
                <c:pt idx="232">
                  <c:v>1473830.8956923261</c:v>
                </c:pt>
                <c:pt idx="233">
                  <c:v>1473830.8319274397</c:v>
                </c:pt>
                <c:pt idx="234">
                  <c:v>1473830.7743182101</c:v>
                </c:pt>
                <c:pt idx="235">
                  <c:v>1473830.72227039</c:v>
                </c:pt>
                <c:pt idx="236">
                  <c:v>1473830.6752470988</c:v>
                </c:pt>
                <c:pt idx="237">
                  <c:v>1473830.6327632847</c:v>
                </c:pt>
                <c:pt idx="238">
                  <c:v>1473830.594380721</c:v>
                </c:pt>
                <c:pt idx="239">
                  <c:v>1473830.5597034863</c:v>
                </c:pt>
                <c:pt idx="240">
                  <c:v>1473830.5283738801</c:v>
                </c:pt>
                <c:pt idx="241">
                  <c:v>1473830.5000687328</c:v>
                </c:pt>
                <c:pt idx="242">
                  <c:v>1473830.4744960731</c:v>
                </c:pt>
                <c:pt idx="243">
                  <c:v>1473830.4513921153</c:v>
                </c:pt>
                <c:pt idx="244">
                  <c:v>1473830.4305185392</c:v>
                </c:pt>
                <c:pt idx="245">
                  <c:v>1473830.4116600307</c:v>
                </c:pt>
                <c:pt idx="246">
                  <c:v>1473830.3946220616</c:v>
                </c:pt>
                <c:pt idx="247">
                  <c:v>1473830.379228883</c:v>
                </c:pt>
                <c:pt idx="248">
                  <c:v>1473830.3653217121</c:v>
                </c:pt>
                <c:pt idx="249">
                  <c:v>1473830.3527570947</c:v>
                </c:pt>
                <c:pt idx="250">
                  <c:v>1473830.3414054248</c:v>
                </c:pt>
                <c:pt idx="251">
                  <c:v>1473830.3311496084</c:v>
                </c:pt>
                <c:pt idx="252">
                  <c:v>1473830.3218838552</c:v>
                </c:pt>
                <c:pt idx="253">
                  <c:v>1473830.3135125879</c:v>
                </c:pt>
                <c:pt idx="254">
                  <c:v>1473830.3059494558</c:v>
                </c:pt>
                <c:pt idx="255">
                  <c:v>1473830.2991164438</c:v>
                </c:pt>
                <c:pt idx="256">
                  <c:v>1473830.2929430688</c:v>
                </c:pt>
                <c:pt idx="257">
                  <c:v>1473830.2873656515</c:v>
                </c:pt>
                <c:pt idx="258">
                  <c:v>1473830.2823266599</c:v>
                </c:pt>
                <c:pt idx="259">
                  <c:v>1473830.2777741163</c:v>
                </c:pt>
                <c:pt idx="260">
                  <c:v>1473830.2736610605</c:v>
                </c:pt>
                <c:pt idx="261">
                  <c:v>1473830.2699450657</c:v>
                </c:pt>
                <c:pt idx="262">
                  <c:v>1473830.2665878013</c:v>
                </c:pt>
                <c:pt idx="263">
                  <c:v>1473830.2635546364</c:v>
                </c:pt>
                <c:pt idx="264">
                  <c:v>1473830.2608142833</c:v>
                </c:pt>
                <c:pt idx="265">
                  <c:v>1473830.2583384749</c:v>
                </c:pt>
                <c:pt idx="266">
                  <c:v>1473830.256101673</c:v>
                </c:pt>
                <c:pt idx="267">
                  <c:v>1473830.2540808048</c:v>
                </c:pt>
                <c:pt idx="268">
                  <c:v>1473830.2522550246</c:v>
                </c:pt>
                <c:pt idx="269">
                  <c:v>1473830.2506054994</c:v>
                </c:pt>
                <c:pt idx="270">
                  <c:v>1473830.249115214</c:v>
                </c:pt>
                <c:pt idx="271">
                  <c:v>1473830.2477687958</c:v>
                </c:pt>
                <c:pt idx="272">
                  <c:v>1473830.2465523565</c:v>
                </c:pt>
                <c:pt idx="273">
                  <c:v>1473830.2454533484</c:v>
                </c:pt>
                <c:pt idx="274">
                  <c:v>1473830.2444604349</c:v>
                </c:pt>
                <c:pt idx="275">
                  <c:v>1473830.243563374</c:v>
                </c:pt>
                <c:pt idx="276">
                  <c:v>1473830.2427529127</c:v>
                </c:pt>
                <c:pt idx="277">
                  <c:v>1473830.2420206906</c:v>
                </c:pt>
                <c:pt idx="278">
                  <c:v>1473830.2413591547</c:v>
                </c:pt>
                <c:pt idx="279">
                  <c:v>1473830.2407614815</c:v>
                </c:pt>
                <c:pt idx="280">
                  <c:v>1473830.2402215058</c:v>
                </c:pt>
                <c:pt idx="281">
                  <c:v>1473830.2397336576</c:v>
                </c:pt>
                <c:pt idx="282">
                  <c:v>1473830.2392929045</c:v>
                </c:pt>
                <c:pt idx="283">
                  <c:v>1473830.2388947005</c:v>
                </c:pt>
                <c:pt idx="284">
                  <c:v>1473830.2385349378</c:v>
                </c:pt>
                <c:pt idx="285">
                  <c:v>1473830.2382099053</c:v>
                </c:pt>
                <c:pt idx="286">
                  <c:v>1473830.2379162505</c:v>
                </c:pt>
                <c:pt idx="287">
                  <c:v>1473830.2376509442</c:v>
                </c:pt>
                <c:pt idx="288">
                  <c:v>1473830.2374112497</c:v>
                </c:pt>
                <c:pt idx="289">
                  <c:v>1473830.2371946943</c:v>
                </c:pt>
                <c:pt idx="290">
                  <c:v>1473830.2369990447</c:v>
                </c:pt>
                <c:pt idx="291">
                  <c:v>1473830.2368222822</c:v>
                </c:pt>
                <c:pt idx="292">
                  <c:v>1473830.2366625841</c:v>
                </c:pt>
                <c:pt idx="293">
                  <c:v>1473830.2365183027</c:v>
                </c:pt>
                <c:pt idx="294">
                  <c:v>1473830.2363879497</c:v>
                </c:pt>
                <c:pt idx="295">
                  <c:v>1473830.2362701804</c:v>
                </c:pt>
                <c:pt idx="296">
                  <c:v>1473830.2361637803</c:v>
                </c:pt>
                <c:pt idx="297">
                  <c:v>1473830.2360676518</c:v>
                </c:pt>
                <c:pt idx="298">
                  <c:v>1473830.2359808031</c:v>
                </c:pt>
                <c:pt idx="299">
                  <c:v>1473830.2359023385</c:v>
                </c:pt>
                <c:pt idx="300">
                  <c:v>1473830.2358314488</c:v>
                </c:pt>
                <c:pt idx="301">
                  <c:v>1473830.2357674025</c:v>
                </c:pt>
                <c:pt idx="302">
                  <c:v>1473830.2357095389</c:v>
                </c:pt>
                <c:pt idx="303">
                  <c:v>1473830.2356572615</c:v>
                </c:pt>
                <c:pt idx="304">
                  <c:v>1473830.2356100306</c:v>
                </c:pt>
                <c:pt idx="305">
                  <c:v>1473830.2355673593</c:v>
                </c:pt>
                <c:pt idx="306">
                  <c:v>1473830.2355288074</c:v>
                </c:pt>
                <c:pt idx="307">
                  <c:v>1473830.2354939771</c:v>
                </c:pt>
                <c:pt idx="308">
                  <c:v>1473830.2354625091</c:v>
                </c:pt>
                <c:pt idx="309">
                  <c:v>1473830.2354340791</c:v>
                </c:pt>
                <c:pt idx="310">
                  <c:v>1473830.2354083934</c:v>
                </c:pt>
                <c:pt idx="311">
                  <c:v>1473830.2353851874</c:v>
                </c:pt>
                <c:pt idx="312">
                  <c:v>1473830.2353642217</c:v>
                </c:pt>
                <c:pt idx="313">
                  <c:v>1473830.23534528</c:v>
                </c:pt>
                <c:pt idx="314">
                  <c:v>1473830.2353281667</c:v>
                </c:pt>
                <c:pt idx="315">
                  <c:v>1473830.2353127056</c:v>
                </c:pt>
                <c:pt idx="316">
                  <c:v>1473830.235298737</c:v>
                </c:pt>
                <c:pt idx="317">
                  <c:v>1473830.2352861168</c:v>
                </c:pt>
                <c:pt idx="318">
                  <c:v>1473830.2352747151</c:v>
                </c:pt>
                <c:pt idx="319">
                  <c:v>1473830.235264414</c:v>
                </c:pt>
                <c:pt idx="320">
                  <c:v>1473830.2352551073</c:v>
                </c:pt>
                <c:pt idx="321">
                  <c:v>1473830.2352466991</c:v>
                </c:pt>
                <c:pt idx="322">
                  <c:v>1473830.2352391025</c:v>
                </c:pt>
                <c:pt idx="323">
                  <c:v>1473830.2352322394</c:v>
                </c:pt>
                <c:pt idx="324">
                  <c:v>1473830.2352260388</c:v>
                </c:pt>
                <c:pt idx="325">
                  <c:v>1473830.2352204369</c:v>
                </c:pt>
                <c:pt idx="326">
                  <c:v>1473830.2352153757</c:v>
                </c:pt>
                <c:pt idx="327">
                  <c:v>1473830.2352108029</c:v>
                </c:pt>
                <c:pt idx="328">
                  <c:v>1473830.2352066718</c:v>
                </c:pt>
                <c:pt idx="329">
                  <c:v>1473830.2352029395</c:v>
                </c:pt>
                <c:pt idx="330">
                  <c:v>1473830.2351995674</c:v>
                </c:pt>
                <c:pt idx="331">
                  <c:v>1473830.235196521</c:v>
                </c:pt>
                <c:pt idx="332">
                  <c:v>1473830.2351937687</c:v>
                </c:pt>
                <c:pt idx="333">
                  <c:v>1473830.2351912821</c:v>
                </c:pt>
                <c:pt idx="334">
                  <c:v>1473830.2351890355</c:v>
                </c:pt>
                <c:pt idx="335">
                  <c:v>1473830.2351870057</c:v>
                </c:pt>
                <c:pt idx="336">
                  <c:v>1473830.2351851719</c:v>
                </c:pt>
                <c:pt idx="337">
                  <c:v>1473830.2351835151</c:v>
                </c:pt>
                <c:pt idx="338">
                  <c:v>1473830.2351820183</c:v>
                </c:pt>
                <c:pt idx="339">
                  <c:v>1473830.2351806657</c:v>
                </c:pt>
                <c:pt idx="340">
                  <c:v>1473830.2351794441</c:v>
                </c:pt>
                <c:pt idx="341">
                  <c:v>1473830.23517834</c:v>
                </c:pt>
                <c:pt idx="342">
                  <c:v>1473830.2351773425</c:v>
                </c:pt>
                <c:pt idx="343">
                  <c:v>1473830.2351764415</c:v>
                </c:pt>
                <c:pt idx="344">
                  <c:v>1473830.2351756275</c:v>
                </c:pt>
                <c:pt idx="345">
                  <c:v>1473830.235174892</c:v>
                </c:pt>
                <c:pt idx="346">
                  <c:v>1473830.2351742275</c:v>
                </c:pt>
                <c:pt idx="347">
                  <c:v>1473830.2351736273</c:v>
                </c:pt>
                <c:pt idx="348">
                  <c:v>1473830.235173085</c:v>
                </c:pt>
                <c:pt idx="349">
                  <c:v>1473830.2351725951</c:v>
                </c:pt>
                <c:pt idx="350">
                  <c:v>1473830.2351721523</c:v>
                </c:pt>
                <c:pt idx="351">
                  <c:v>1473830.2351717523</c:v>
                </c:pt>
                <c:pt idx="352">
                  <c:v>1473830.2351713909</c:v>
                </c:pt>
                <c:pt idx="353">
                  <c:v>1473830.2351710645</c:v>
                </c:pt>
                <c:pt idx="354">
                  <c:v>1473830.2351707695</c:v>
                </c:pt>
                <c:pt idx="355">
                  <c:v>1473830.2351705031</c:v>
                </c:pt>
                <c:pt idx="356">
                  <c:v>1473830.2351702624</c:v>
                </c:pt>
                <c:pt idx="357">
                  <c:v>1473830.2351700449</c:v>
                </c:pt>
                <c:pt idx="358">
                  <c:v>1473830.2351698484</c:v>
                </c:pt>
                <c:pt idx="359">
                  <c:v>1473830.235169671</c:v>
                </c:pt>
                <c:pt idx="360">
                  <c:v>1473830.2351695108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5-424D-855D-C68360BA456F}"/>
            </c:ext>
          </c:extLst>
        </c:ser>
        <c:ser>
          <c:idx val="2"/>
          <c:order val="2"/>
          <c:tx>
            <c:strRef>
              <c:f>Worksheet!$R$1</c:f>
              <c:strCache>
                <c:ptCount val="1"/>
                <c:pt idx="0">
                  <c:v>Resistant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Worksheet!$L$2:$L$362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Worksheet!$R$2:$R$362</c:f>
              <c:numCache>
                <c:formatCode>0.00</c:formatCode>
                <c:ptCount val="361"/>
                <c:pt idx="0">
                  <c:v>0</c:v>
                </c:pt>
                <c:pt idx="1">
                  <c:v>2.8571428571428568</c:v>
                </c:pt>
                <c:pt idx="2">
                  <c:v>6.204081632653061</c:v>
                </c:pt>
                <c:pt idx="3">
                  <c:v>10.1247806799167</c:v>
                </c:pt>
                <c:pt idx="4">
                  <c:v>14.717597882000524</c:v>
                </c:pt>
                <c:pt idx="5">
                  <c:v>20.097751960642061</c:v>
                </c:pt>
                <c:pt idx="6">
                  <c:v>26.400212692122295</c:v>
                </c:pt>
                <c:pt idx="7">
                  <c:v>33.783086505299927</c:v>
                </c:pt>
                <c:pt idx="8">
                  <c:v>42.431582352744663</c:v>
                </c:pt>
                <c:pt idx="9">
                  <c:v>52.562657286718149</c:v>
                </c:pt>
                <c:pt idx="10">
                  <c:v>64.430458200816332</c:v>
                </c:pt>
                <c:pt idx="11">
                  <c:v>78.332683640302037</c:v>
                </c:pt>
                <c:pt idx="12">
                  <c:v>94.618035793780322</c:v>
                </c:pt>
                <c:pt idx="13">
                  <c:v>113.69499939862251</c:v>
                </c:pt>
                <c:pt idx="14">
                  <c:v>136.04212481700168</c:v>
                </c:pt>
                <c:pt idx="15">
                  <c:v>162.21999784629168</c:v>
                </c:pt>
                <c:pt idx="16">
                  <c:v>192.88526001442168</c:v>
                </c:pt>
                <c:pt idx="17">
                  <c:v>228.80708031738266</c:v>
                </c:pt>
                <c:pt idx="18">
                  <c:v>270.88644788480536</c:v>
                </c:pt>
                <c:pt idx="19">
                  <c:v>320.17875561609554</c:v>
                </c:pt>
                <c:pt idx="20">
                  <c:v>377.92025001878756</c:v>
                </c:pt>
                <c:pt idx="21">
                  <c:v>445.55900805740276</c:v>
                </c:pt>
                <c:pt idx="22">
                  <c:v>524.79121436907712</c:v>
                </c:pt>
                <c:pt idx="23">
                  <c:v>617.60364377126007</c:v>
                </c:pt>
                <c:pt idx="24">
                  <c:v>726.32340773622445</c:v>
                </c:pt>
                <c:pt idx="25">
                  <c:v>853.67620310024392</c:v>
                </c:pt>
                <c:pt idx="26">
                  <c:v>1002.8545109517778</c:v>
                </c:pt>
                <c:pt idx="27">
                  <c:v>1177.5974382986442</c:v>
                </c:pt>
                <c:pt idx="28">
                  <c:v>1382.2841803871922</c:v>
                </c:pt>
                <c:pt idx="29">
                  <c:v>1622.043413909098</c:v>
                </c:pt>
                <c:pt idx="30">
                  <c:v>1902.8813181837691</c:v>
                </c:pt>
                <c:pt idx="31">
                  <c:v>2231.8313711668798</c:v>
                </c:pt>
                <c:pt idx="32">
                  <c:v>2617.1295893324909</c:v>
                </c:pt>
                <c:pt idx="33">
                  <c:v>3068.4194858002097</c:v>
                </c:pt>
                <c:pt idx="34">
                  <c:v>3596.9917214215461</c:v>
                </c:pt>
                <c:pt idx="35">
                  <c:v>4216.0642319656945</c:v>
                </c:pt>
                <c:pt idx="36">
                  <c:v>4941.1095451789552</c:v>
                </c:pt>
                <c:pt idx="37">
                  <c:v>5790.2370692727482</c:v>
                </c:pt>
                <c:pt idx="38">
                  <c:v>6784.6393546370564</c:v>
                </c:pt>
                <c:pt idx="39">
                  <c:v>7949.1127182511491</c:v>
                </c:pt>
                <c:pt idx="40">
                  <c:v>9312.6641888879112</c:v>
                </c:pt>
                <c:pt idx="41">
                  <c:v>10909.218491176052</c:v>
                </c:pt>
                <c:pt idx="42">
                  <c:v>12778.440742735245</c:v>
                </c:pt>
                <c:pt idx="43">
                  <c:v>14966.692686737864</c:v>
                </c:pt>
                <c:pt idx="44">
                  <c:v>17528.14260425204</c:v>
                </c:pt>
                <c:pt idx="45">
                  <c:v>20526.051507736389</c:v>
                </c:pt>
                <c:pt idx="46">
                  <c:v>24034.260740223704</c:v>
                </c:pt>
                <c:pt idx="47">
                  <c:v>28138.908582619817</c:v>
                </c:pt>
                <c:pt idx="48">
                  <c:v>32940.405733444903</c:v>
                </c:pt>
                <c:pt idx="49">
                  <c:v>38555.701319342807</c:v>
                </c:pt>
                <c:pt idx="50">
                  <c:v>45120.872059399007</c:v>
                </c:pt>
                <c:pt idx="51">
                  <c:v>52794.066835232341</c:v>
                </c:pt>
                <c:pt idx="52">
                  <c:v>61758.836516517993</c:v>
                </c:pt>
                <c:pt idx="53">
                  <c:v>72227.873521774207</c:v>
                </c:pt>
                <c:pt idx="54">
                  <c:v>84447.176021373205</c:v>
                </c:pt>
                <c:pt idx="55">
                  <c:v>98700.636318552468</c:v>
                </c:pt>
                <c:pt idx="56">
                  <c:v>115315.02976613978</c:v>
                </c:pt>
                <c:pt idx="57">
                  <c:v>134665.34713952732</c:v>
                </c:pt>
                <c:pt idx="58">
                  <c:v>157180.3668140044</c:v>
                </c:pt>
                <c:pt idx="59">
                  <c:v>183348.3001986618</c:v>
                </c:pt>
                <c:pt idx="60">
                  <c:v>213722.2614242883</c:v>
                </c:pt>
                <c:pt idx="61">
                  <c:v>248925.20748744567</c:v>
                </c:pt>
                <c:pt idx="62">
                  <c:v>289653.86643019586</c:v>
                </c:pt>
                <c:pt idx="63">
                  <c:v>336681.01978427148</c:v>
                </c:pt>
                <c:pt idx="64">
                  <c:v>390855.33694947005</c:v>
                </c:pt>
                <c:pt idx="65">
                  <c:v>453097.78573280841</c:v>
                </c:pt>
                <c:pt idx="66">
                  <c:v>524393.48684015847</c:v>
                </c:pt>
                <c:pt idx="67">
                  <c:v>605777.77479835739</c:v>
                </c:pt>
                <c:pt idx="68">
                  <c:v>698315.22148599755</c:v>
                </c:pt>
                <c:pt idx="69">
                  <c:v>803070.53171974502</c:v>
                </c:pt>
                <c:pt idx="70">
                  <c:v>921070.60045330808</c:v>
                </c:pt>
                <c:pt idx="71">
                  <c:v>1053257.6890493257</c:v>
                </c:pt>
                <c:pt idx="72">
                  <c:v>1200434.6669039507</c:v>
                </c:pt>
                <c:pt idx="73">
                  <c:v>1363204.5510188134</c:v>
                </c:pt>
                <c:pt idx="74">
                  <c:v>1541908.0499482781</c:v>
                </c:pt>
                <c:pt idx="75">
                  <c:v>1736564.2639025548</c:v>
                </c:pt>
                <c:pt idx="76">
                  <c:v>1946820.7951152467</c:v>
                </c:pt>
                <c:pt idx="77">
                  <c:v>2171919.9183542333</c:v>
                </c:pt>
                <c:pt idx="78">
                  <c:v>2410686.8334360439</c:v>
                </c:pt>
                <c:pt idx="79">
                  <c:v>2661544.2214424657</c:v>
                </c:pt>
                <c:pt idx="80">
                  <c:v>2922554.4809548086</c:v>
                </c:pt>
                <c:pt idx="81">
                  <c:v>3191487.5667736554</c:v>
                </c:pt>
                <c:pt idx="82">
                  <c:v>3465908.9611860495</c:v>
                </c:pt>
                <c:pt idx="83">
                  <c:v>3743279.6988966805</c:v>
                </c:pt>
                <c:pt idx="84">
                  <c:v>4021059.092495793</c:v>
                </c:pt>
                <c:pt idx="85">
                  <c:v>4296801.074234603</c:v>
                </c:pt>
                <c:pt idx="86">
                  <c:v>4568236.7001629146</c:v>
                </c:pt>
                <c:pt idx="87">
                  <c:v>4833337.8732912699</c:v>
                </c:pt>
                <c:pt idx="88">
                  <c:v>5090360.1312573981</c:v>
                </c:pt>
                <c:pt idx="89">
                  <c:v>5337864.8714571446</c:v>
                </c:pt>
                <c:pt idx="90">
                  <c:v>5574723.2973155854</c:v>
                </c:pt>
                <c:pt idx="91">
                  <c:v>5800105.5264791967</c:v>
                </c:pt>
                <c:pt idx="92">
                  <c:v>6013458.7502904423</c:v>
                </c:pt>
                <c:pt idx="93">
                  <c:v>6214478.2294709133</c:v>
                </c:pt>
                <c:pt idx="94">
                  <c:v>6403074.4473913517</c:v>
                </c:pt>
                <c:pt idx="95">
                  <c:v>6579339.0996363191</c:v>
                </c:pt>
                <c:pt idx="96">
                  <c:v>6743511.9154942809</c:v>
                </c:pt>
                <c:pt idx="97">
                  <c:v>6895949.6740878616</c:v>
                </c:pt>
                <c:pt idx="98">
                  <c:v>7037098.2431873726</c:v>
                </c:pt>
                <c:pt idx="99">
                  <c:v>7167468.0488764793</c:v>
                </c:pt>
                <c:pt idx="100">
                  <c:v>7287613.0755628655</c:v>
                </c:pt>
                <c:pt idx="101">
                  <c:v>7398113.2839562465</c:v>
                </c:pt>
                <c:pt idx="102">
                  <c:v>7499560.2009978965</c:v>
                </c:pt>
                <c:pt idx="103">
                  <c:v>7592545.3616590695</c:v>
                </c:pt>
                <c:pt idx="104">
                  <c:v>7677651.2514468841</c:v>
                </c:pt>
                <c:pt idx="105">
                  <c:v>7755444.3967316765</c:v>
                </c:pt>
                <c:pt idx="106">
                  <c:v>7826470.2670533666</c:v>
                </c:pt>
                <c:pt idx="107">
                  <c:v>7891249.6815352971</c:v>
                </c:pt>
                <c:pt idx="108">
                  <c:v>7950276.4448715216</c:v>
                </c:pt>
                <c:pt idx="109">
                  <c:v>8004015.9732872937</c:v>
                </c:pt>
                <c:pt idx="110">
                  <c:v>8052904.7049781345</c:v>
                </c:pt>
                <c:pt idx="111">
                  <c:v>8097350.121360735</c:v>
                </c:pt>
                <c:pt idx="112">
                  <c:v>8137731.2342511732</c:v>
                </c:pt>
                <c:pt idx="113">
                  <c:v>8174399.4195138915</c:v>
                </c:pt>
                <c:pt idx="114">
                  <c:v>8207679.4997863919</c:v>
                </c:pt>
                <c:pt idx="115">
                  <c:v>8237870.9977476029</c:v>
                </c:pt>
                <c:pt idx="116">
                  <c:v>8265249.4973304104</c:v>
                </c:pt>
                <c:pt idx="117">
                  <c:v>8290068.0635948544</c:v>
                </c:pt>
                <c:pt idx="118">
                  <c:v>8312558.6830032943</c:v>
                </c:pt>
                <c:pt idx="119">
                  <c:v>8332933.6948873457</c:v>
                </c:pt>
                <c:pt idx="120">
                  <c:v>8351387.1922610365</c:v>
                </c:pt>
                <c:pt idx="121">
                  <c:v>8368096.3760791002</c:v>
                </c:pt>
                <c:pt idx="122">
                  <c:v>8383222.8517964622</c:v>
                </c:pt>
                <c:pt idx="123">
                  <c:v>8396913.8608570788</c:v>
                </c:pt>
                <c:pt idx="124">
                  <c:v>8409303.4427009542</c:v>
                </c:pt>
                <c:pt idx="125">
                  <c:v>8420513.5251746997</c:v>
                </c:pt>
                <c:pt idx="126">
                  <c:v>8430654.9429876003</c:v>
                </c:pt>
                <c:pt idx="127">
                  <c:v>8439828.3851754218</c:v>
                </c:pt>
                <c:pt idx="128">
                  <c:v>8448125.2735042125</c:v>
                </c:pt>
                <c:pt idx="129">
                  <c:v>8455628.5744373575</c:v>
                </c:pt>
                <c:pt idx="130">
                  <c:v>8462413.5477592945</c:v>
                </c:pt>
                <c:pt idx="131">
                  <c:v>8468548.4352464322</c:v>
                </c:pt>
                <c:pt idx="132">
                  <c:v>8474095.0929386094</c:v>
                </c:pt>
                <c:pt idx="133">
                  <c:v>8479109.5706242695</c:v>
                </c:pt>
                <c:pt idx="134">
                  <c:v>8483642.6421346031</c:v>
                </c:pt>
                <c:pt idx="135">
                  <c:v>8487740.289966438</c:v>
                </c:pt>
                <c:pt idx="136">
                  <c:v>8491444.1476366222</c:v>
                </c:pt>
                <c:pt idx="137">
                  <c:v>8494791.9030248672</c:v>
                </c:pt>
                <c:pt idx="138">
                  <c:v>8497817.6657972336</c:v>
                </c:pt>
                <c:pt idx="139">
                  <c:v>8500552.3018265795</c:v>
                </c:pt>
                <c:pt idx="140">
                  <c:v>8503023.7373451497</c:v>
                </c:pt>
                <c:pt idx="141">
                  <c:v>8505257.2353826351</c:v>
                </c:pt>
                <c:pt idx="142">
                  <c:v>8507275.6468638051</c:v>
                </c:pt>
                <c:pt idx="143">
                  <c:v>8509099.638565626</c:v>
                </c:pt>
                <c:pt idx="144">
                  <c:v>8510747.8999664579</c:v>
                </c:pt>
                <c:pt idx="145">
                  <c:v>8512237.3308604695</c:v>
                </c:pt>
                <c:pt idx="146">
                  <c:v>8513583.2114596963</c:v>
                </c:pt>
                <c:pt idx="147">
                  <c:v>8514799.3565644994</c:v>
                </c:pt>
                <c:pt idx="148">
                  <c:v>8515898.2552506588</c:v>
                </c:pt>
                <c:pt idx="149">
                  <c:v>8516891.1973979902</c:v>
                </c:pt>
                <c:pt idx="150">
                  <c:v>8517788.3882708848</c:v>
                </c:pt>
                <c:pt idx="151">
                  <c:v>8518599.0522552952</c:v>
                </c:pt>
                <c:pt idx="152">
                  <c:v>8519331.5267590489</c:v>
                </c:pt>
                <c:pt idx="153">
                  <c:v>8519993.3471924495</c:v>
                </c:pt>
                <c:pt idx="154">
                  <c:v>8520591.3238636255</c:v>
                </c:pt>
                <c:pt idx="155">
                  <c:v>8521131.6115474086</c:v>
                </c:pt>
                <c:pt idx="156">
                  <c:v>8521619.7724172343</c:v>
                </c:pt>
                <c:pt idx="157">
                  <c:v>8522060.8329662979</c:v>
                </c:pt>
                <c:pt idx="158">
                  <c:v>8522459.3354863711</c:v>
                </c:pt>
                <c:pt idx="159">
                  <c:v>8522819.3846199978</c:v>
                </c:pt>
                <c:pt idx="160">
                  <c:v>8523144.6894537862</c:v>
                </c:pt>
                <c:pt idx="161">
                  <c:v>8523438.6015767977</c:v>
                </c:pt>
                <c:pt idx="162">
                  <c:v>8523704.1494882759</c:v>
                </c:pt>
                <c:pt idx="163">
                  <c:v>8523944.0697028674</c:v>
                </c:pt>
                <c:pt idx="164">
                  <c:v>8524160.8348686192</c:v>
                </c:pt>
                <c:pt idx="165">
                  <c:v>8524356.6791832801</c:v>
                </c:pt>
                <c:pt idx="166">
                  <c:v>8524533.6213673782</c:v>
                </c:pt>
                <c:pt idx="167">
                  <c:v>8524693.4854280353</c:v>
                </c:pt>
                <c:pt idx="168">
                  <c:v>8524837.9194252174</c:v>
                </c:pt>
                <c:pt idx="169">
                  <c:v>8524968.4124320112</c:v>
                </c:pt>
                <c:pt idx="170">
                  <c:v>8525086.3098622132</c:v>
                </c:pt>
                <c:pt idx="171">
                  <c:v>8525192.8273220193</c:v>
                </c:pt>
                <c:pt idx="172">
                  <c:v>8525289.063127568</c:v>
                </c:pt>
                <c:pt idx="173">
                  <c:v>8525376.0096166115</c:v>
                </c:pt>
                <c:pt idx="174">
                  <c:v>8525454.5633702297</c:v>
                </c:pt>
                <c:pt idx="175">
                  <c:v>8525525.5344494432</c:v>
                </c:pt>
                <c:pt idx="176">
                  <c:v>8525589.6547415219</c:v>
                </c:pt>
                <c:pt idx="177">
                  <c:v>8525647.5855016802</c:v>
                </c:pt>
                <c:pt idx="178">
                  <c:v>8525699.9241676293</c:v>
                </c:pt>
                <c:pt idx="179">
                  <c:v>8525747.2105170153</c:v>
                </c:pt>
                <c:pt idx="180">
                  <c:v>8525789.9322310481</c:v>
                </c:pt>
                <c:pt idx="181">
                  <c:v>8525828.5299215261</c:v>
                </c:pt>
                <c:pt idx="182">
                  <c:v>8525863.4016729686</c:v>
                </c:pt>
                <c:pt idx="183">
                  <c:v>8525894.9071466085</c:v>
                </c:pt>
                <c:pt idx="184">
                  <c:v>8525923.3712884448</c:v>
                </c:pt>
                <c:pt idx="185">
                  <c:v>8525949.0876795761</c:v>
                </c:pt>
                <c:pt idx="186">
                  <c:v>8525972.3215632625</c:v>
                </c:pt>
                <c:pt idx="187">
                  <c:v>8525993.3125799261</c:v>
                </c:pt>
                <c:pt idx="188">
                  <c:v>8526012.2772382312</c:v>
                </c:pt>
                <c:pt idx="189">
                  <c:v>8526029.4111477192</c:v>
                </c:pt>
                <c:pt idx="190">
                  <c:v>8526044.8910359871</c:v>
                </c:pt>
                <c:pt idx="191">
                  <c:v>8526058.8765712027</c:v>
                </c:pt>
                <c:pt idx="192">
                  <c:v>8526071.5120087303</c:v>
                </c:pt>
                <c:pt idx="193">
                  <c:v>8526082.9276788421</c:v>
                </c:pt>
                <c:pt idx="194">
                  <c:v>8526093.2413308453</c:v>
                </c:pt>
                <c:pt idx="195">
                  <c:v>8526102.5593474749</c:v>
                </c:pt>
                <c:pt idx="196">
                  <c:v>8526110.9778420869</c:v>
                </c:pt>
                <c:pt idx="197">
                  <c:v>8526118.5836499445</c:v>
                </c:pt>
                <c:pt idx="198">
                  <c:v>8526125.4552238248</c:v>
                </c:pt>
                <c:pt idx="199">
                  <c:v>8526131.6634431761</c:v>
                </c:pt>
                <c:pt idx="200">
                  <c:v>8526137.2723451853</c:v>
                </c:pt>
                <c:pt idx="201">
                  <c:v>8526142.3397852629</c:v>
                </c:pt>
                <c:pt idx="202">
                  <c:v>8526146.9180337824</c:v>
                </c:pt>
                <c:pt idx="203">
                  <c:v>8526151.0543152131</c:v>
                </c:pt>
                <c:pt idx="204">
                  <c:v>8526154.7912952229</c:v>
                </c:pt>
                <c:pt idx="205">
                  <c:v>8526158.1675207485</c:v>
                </c:pt>
                <c:pt idx="206">
                  <c:v>8526161.2178175896</c:v>
                </c:pt>
                <c:pt idx="207">
                  <c:v>8526163.9736496247</c:v>
                </c:pt>
                <c:pt idx="208">
                  <c:v>8526166.4634433538</c:v>
                </c:pt>
                <c:pt idx="209">
                  <c:v>8526168.7128811069</c:v>
                </c:pt>
                <c:pt idx="210">
                  <c:v>8526170.7451659516</c:v>
                </c:pt>
                <c:pt idx="211">
                  <c:v>8526172.5812610295</c:v>
                </c:pt>
                <c:pt idx="212">
                  <c:v>8526174.2401057854</c:v>
                </c:pt>
                <c:pt idx="213">
                  <c:v>8526175.7388113271</c:v>
                </c:pt>
                <c:pt idx="214">
                  <c:v>8526177.092836922</c:v>
                </c:pt>
                <c:pt idx="215">
                  <c:v>8526178.316149462</c:v>
                </c:pt>
                <c:pt idx="216">
                  <c:v>8526179.4213675261</c:v>
                </c:pt>
                <c:pt idx="217">
                  <c:v>8526180.4198915437</c:v>
                </c:pt>
                <c:pt idx="218">
                  <c:v>8526181.3220213894</c:v>
                </c:pt>
                <c:pt idx="219">
                  <c:v>8526182.1370626241</c:v>
                </c:pt>
                <c:pt idx="220">
                  <c:v>8526182.8734224867</c:v>
                </c:pt>
                <c:pt idx="221">
                  <c:v>8526183.5386966057</c:v>
                </c:pt>
                <c:pt idx="222">
                  <c:v>8526184.1397473607</c:v>
                </c:pt>
                <c:pt idx="223">
                  <c:v>8526184.6827746592</c:v>
                </c:pt>
                <c:pt idx="224">
                  <c:v>8526185.1733798906</c:v>
                </c:pt>
                <c:pt idx="225">
                  <c:v>8526185.6166237071</c:v>
                </c:pt>
                <c:pt idx="226">
                  <c:v>8526186.017078219</c:v>
                </c:pt>
                <c:pt idx="227">
                  <c:v>8526186.3788741659</c:v>
                </c:pt>
                <c:pt idx="228">
                  <c:v>8526186.7057435159</c:v>
                </c:pt>
                <c:pt idx="229">
                  <c:v>8526187.0010579694</c:v>
                </c:pt>
                <c:pt idx="230">
                  <c:v>8526187.26786373</c:v>
                </c:pt>
                <c:pt idx="231">
                  <c:v>8526187.5089129321</c:v>
                </c:pt>
                <c:pt idx="232">
                  <c:v>8526187.7266920302</c:v>
                </c:pt>
                <c:pt idx="233">
                  <c:v>8526187.923447445</c:v>
                </c:pt>
                <c:pt idx="234">
                  <c:v>8526188.1012087334</c:v>
                </c:pt>
                <c:pt idx="235">
                  <c:v>8526188.2618095241</c:v>
                </c:pt>
                <c:pt idx="236">
                  <c:v>8526188.4069064371</c:v>
                </c:pt>
                <c:pt idx="237">
                  <c:v>8526188.5379961655</c:v>
                </c:pt>
                <c:pt idx="238">
                  <c:v>8526188.6564309187</c:v>
                </c:pt>
                <c:pt idx="239">
                  <c:v>8526188.7634323649</c:v>
                </c:pt>
                <c:pt idx="240">
                  <c:v>8526188.8601042405</c:v>
                </c:pt>
                <c:pt idx="241">
                  <c:v>8526188.9474437255</c:v>
                </c:pt>
                <c:pt idx="242">
                  <c:v>8526189.0263517406</c:v>
                </c:pt>
                <c:pt idx="243">
                  <c:v>8526189.0976422317</c:v>
                </c:pt>
                <c:pt idx="244">
                  <c:v>8526189.1620505694</c:v>
                </c:pt>
                <c:pt idx="245">
                  <c:v>8526189.2202411368</c:v>
                </c:pt>
                <c:pt idx="246">
                  <c:v>8526189.2728141733</c:v>
                </c:pt>
                <c:pt idx="247">
                  <c:v>8526189.3203119803</c:v>
                </c:pt>
                <c:pt idx="248">
                  <c:v>8526189.3632245045</c:v>
                </c:pt>
                <c:pt idx="249">
                  <c:v>8526189.4019943923</c:v>
                </c:pt>
                <c:pt idx="250">
                  <c:v>8526189.4370215591</c:v>
                </c:pt>
                <c:pt idx="251">
                  <c:v>8526189.4686673172</c:v>
                </c:pt>
                <c:pt idx="252">
                  <c:v>8526189.4972580951</c:v>
                </c:pt>
                <c:pt idx="253">
                  <c:v>8526189.5230888128</c:v>
                </c:pt>
                <c:pt idx="254">
                  <c:v>8526189.5464259181</c:v>
                </c:pt>
                <c:pt idx="255">
                  <c:v>8526189.5675101336</c:v>
                </c:pt>
                <c:pt idx="256">
                  <c:v>8526189.5865589473</c:v>
                </c:pt>
                <c:pt idx="257">
                  <c:v>8526189.6037688497</c:v>
                </c:pt>
                <c:pt idx="258">
                  <c:v>8526189.6193173658</c:v>
                </c:pt>
                <c:pt idx="259">
                  <c:v>8526189.6333648767</c:v>
                </c:pt>
                <c:pt idx="260">
                  <c:v>8526189.646056287</c:v>
                </c:pt>
                <c:pt idx="261">
                  <c:v>8526189.6575225089</c:v>
                </c:pt>
                <c:pt idx="262">
                  <c:v>8526189.6678818204</c:v>
                </c:pt>
                <c:pt idx="263">
                  <c:v>8526189.6772410758</c:v>
                </c:pt>
                <c:pt idx="264">
                  <c:v>8526189.6856968198</c:v>
                </c:pt>
                <c:pt idx="265">
                  <c:v>8526189.6933362726</c:v>
                </c:pt>
                <c:pt idx="266">
                  <c:v>8526189.7002382372</c:v>
                </c:pt>
                <c:pt idx="267">
                  <c:v>8526189.7064739093</c:v>
                </c:pt>
                <c:pt idx="268">
                  <c:v>8526189.71210761</c:v>
                </c:pt>
                <c:pt idx="269">
                  <c:v>8526189.7171974517</c:v>
                </c:pt>
                <c:pt idx="270">
                  <c:v>8526189.721795937</c:v>
                </c:pt>
                <c:pt idx="271">
                  <c:v>8526189.7259504981</c:v>
                </c:pt>
                <c:pt idx="272">
                  <c:v>8526189.7297039907</c:v>
                </c:pt>
                <c:pt idx="273">
                  <c:v>8526189.7330951355</c:v>
                </c:pt>
                <c:pt idx="274">
                  <c:v>8526189.7361589093</c:v>
                </c:pt>
                <c:pt idx="275">
                  <c:v>8526189.7389269155</c:v>
                </c:pt>
                <c:pt idx="276">
                  <c:v>8526189.7414277084</c:v>
                </c:pt>
                <c:pt idx="277">
                  <c:v>8526189.7436870821</c:v>
                </c:pt>
                <c:pt idx="278">
                  <c:v>8526189.7457283437</c:v>
                </c:pt>
                <c:pt idx="279">
                  <c:v>8526189.7475725468</c:v>
                </c:pt>
                <c:pt idx="280">
                  <c:v>8526189.7492387183</c:v>
                </c:pt>
                <c:pt idx="281">
                  <c:v>8526189.7507440429</c:v>
                </c:pt>
                <c:pt idx="282">
                  <c:v>8526189.7521040477</c:v>
                </c:pt>
                <c:pt idx="283">
                  <c:v>8526189.753332762</c:v>
                </c:pt>
                <c:pt idx="284">
                  <c:v>8526189.7544428594</c:v>
                </c:pt>
                <c:pt idx="285">
                  <c:v>8526189.7554457933</c:v>
                </c:pt>
                <c:pt idx="286">
                  <c:v>8526189.7563519068</c:v>
                </c:pt>
                <c:pt idx="287">
                  <c:v>8526189.7571705468</c:v>
                </c:pt>
                <c:pt idx="288">
                  <c:v>8526189.7579101585</c:v>
                </c:pt>
                <c:pt idx="289">
                  <c:v>8526189.7585783713</c:v>
                </c:pt>
                <c:pt idx="290">
                  <c:v>8526189.7591820769</c:v>
                </c:pt>
                <c:pt idx="291">
                  <c:v>8526189.7597275004</c:v>
                </c:pt>
                <c:pt idx="292">
                  <c:v>8526189.7602202725</c:v>
                </c:pt>
                <c:pt idx="293">
                  <c:v>8526189.7606654726</c:v>
                </c:pt>
                <c:pt idx="294">
                  <c:v>8526189.7610676959</c:v>
                </c:pt>
                <c:pt idx="295">
                  <c:v>8526189.7614310905</c:v>
                </c:pt>
                <c:pt idx="296">
                  <c:v>8526189.7617594022</c:v>
                </c:pt>
                <c:pt idx="297">
                  <c:v>8526189.762056021</c:v>
                </c:pt>
                <c:pt idx="298">
                  <c:v>8526189.7623240054</c:v>
                </c:pt>
                <c:pt idx="299">
                  <c:v>8526189.7625661194</c:v>
                </c:pt>
                <c:pt idx="300">
                  <c:v>8526189.7627848592</c:v>
                </c:pt>
                <c:pt idx="301">
                  <c:v>8526189.762982484</c:v>
                </c:pt>
                <c:pt idx="302">
                  <c:v>8526189.7631610297</c:v>
                </c:pt>
                <c:pt idx="303">
                  <c:v>8526189.7633223385</c:v>
                </c:pt>
                <c:pt idx="304">
                  <c:v>8526189.7634680755</c:v>
                </c:pt>
                <c:pt idx="305">
                  <c:v>8526189.7635997441</c:v>
                </c:pt>
                <c:pt idx="306">
                  <c:v>8526189.7637187019</c:v>
                </c:pt>
                <c:pt idx="307">
                  <c:v>8526189.7638261747</c:v>
                </c:pt>
                <c:pt idx="308">
                  <c:v>8526189.7639232744</c:v>
                </c:pt>
                <c:pt idx="309">
                  <c:v>8526189.7640109994</c:v>
                </c:pt>
                <c:pt idx="310">
                  <c:v>8526189.7640902568</c:v>
                </c:pt>
                <c:pt idx="311">
                  <c:v>8526189.7641618624</c:v>
                </c:pt>
                <c:pt idx="312">
                  <c:v>8526189.7642265558</c:v>
                </c:pt>
                <c:pt idx="313">
                  <c:v>8526189.7642850038</c:v>
                </c:pt>
                <c:pt idx="314">
                  <c:v>8526189.7643378079</c:v>
                </c:pt>
                <c:pt idx="315">
                  <c:v>8526189.7643855158</c:v>
                </c:pt>
                <c:pt idx="316">
                  <c:v>8526189.7644286174</c:v>
                </c:pt>
                <c:pt idx="317">
                  <c:v>8526189.7644675579</c:v>
                </c:pt>
                <c:pt idx="318">
                  <c:v>8526189.7645027414</c:v>
                </c:pt>
                <c:pt idx="319">
                  <c:v>8526189.7645345274</c:v>
                </c:pt>
                <c:pt idx="320">
                  <c:v>8526189.7645632438</c:v>
                </c:pt>
                <c:pt idx="321">
                  <c:v>8526189.7645891886</c:v>
                </c:pt>
                <c:pt idx="322">
                  <c:v>8526189.7646126281</c:v>
                </c:pt>
                <c:pt idx="323">
                  <c:v>8526189.7646338046</c:v>
                </c:pt>
                <c:pt idx="324">
                  <c:v>8526189.7646529377</c:v>
                </c:pt>
                <c:pt idx="325">
                  <c:v>8526189.764670223</c:v>
                </c:pt>
                <c:pt idx="326">
                  <c:v>8526189.7646858394</c:v>
                </c:pt>
                <c:pt idx="327">
                  <c:v>8526189.764699949</c:v>
                </c:pt>
                <c:pt idx="328">
                  <c:v>8526189.764712695</c:v>
                </c:pt>
                <c:pt idx="329">
                  <c:v>8526189.7647242136</c:v>
                </c:pt>
                <c:pt idx="330">
                  <c:v>8526189.7647346184</c:v>
                </c:pt>
                <c:pt idx="331">
                  <c:v>8526189.7647440191</c:v>
                </c:pt>
                <c:pt idx="332">
                  <c:v>8526189.7647525128</c:v>
                </c:pt>
                <c:pt idx="333">
                  <c:v>8526189.764760185</c:v>
                </c:pt>
                <c:pt idx="334">
                  <c:v>8526189.7647671178</c:v>
                </c:pt>
                <c:pt idx="335">
                  <c:v>8526189.76477338</c:v>
                </c:pt>
                <c:pt idx="336">
                  <c:v>8526189.7647790387</c:v>
                </c:pt>
                <c:pt idx="337">
                  <c:v>8526189.7647841498</c:v>
                </c:pt>
                <c:pt idx="338">
                  <c:v>8526189.7647887673</c:v>
                </c:pt>
                <c:pt idx="339">
                  <c:v>8526189.7647929396</c:v>
                </c:pt>
                <c:pt idx="340">
                  <c:v>8526189.7647967115</c:v>
                </c:pt>
                <c:pt idx="341">
                  <c:v>8526189.7648001183</c:v>
                </c:pt>
                <c:pt idx="342">
                  <c:v>8526189.7648031972</c:v>
                </c:pt>
                <c:pt idx="343">
                  <c:v>8526189.7648059782</c:v>
                </c:pt>
                <c:pt idx="344">
                  <c:v>8526189.7648084909</c:v>
                </c:pt>
                <c:pt idx="345">
                  <c:v>8526189.7648107614</c:v>
                </c:pt>
                <c:pt idx="346">
                  <c:v>8526189.7648128122</c:v>
                </c:pt>
                <c:pt idx="347">
                  <c:v>8526189.7648146655</c:v>
                </c:pt>
                <c:pt idx="348">
                  <c:v>8526189.7648163401</c:v>
                </c:pt>
                <c:pt idx="349">
                  <c:v>8526189.7648178525</c:v>
                </c:pt>
                <c:pt idx="350">
                  <c:v>8526189.7648192197</c:v>
                </c:pt>
                <c:pt idx="351">
                  <c:v>8526189.7648204546</c:v>
                </c:pt>
                <c:pt idx="352">
                  <c:v>8526189.7648215704</c:v>
                </c:pt>
                <c:pt idx="353">
                  <c:v>8526189.7648225781</c:v>
                </c:pt>
                <c:pt idx="354">
                  <c:v>8526189.7648234889</c:v>
                </c:pt>
                <c:pt idx="355">
                  <c:v>8526189.7648243122</c:v>
                </c:pt>
                <c:pt idx="356">
                  <c:v>8526189.7648250554</c:v>
                </c:pt>
                <c:pt idx="357">
                  <c:v>8526189.7648257259</c:v>
                </c:pt>
                <c:pt idx="358">
                  <c:v>8526189.7648263332</c:v>
                </c:pt>
                <c:pt idx="359">
                  <c:v>8526189.7648268808</c:v>
                </c:pt>
                <c:pt idx="360">
                  <c:v>8526189.7648273762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5-424D-855D-C68360BA4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653424"/>
        <c:axId val="700653752"/>
      </c:lineChart>
      <c:lineChart>
        <c:grouping val="standard"/>
        <c:varyColors val="0"/>
        <c:ser>
          <c:idx val="1"/>
          <c:order val="1"/>
          <c:tx>
            <c:strRef>
              <c:f>Worksheet!$P$1</c:f>
              <c:strCache>
                <c:ptCount val="1"/>
                <c:pt idx="0">
                  <c:v>Infectious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Worksheet!$L$2:$L$362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Worksheet!$P$2:$P$362</c:f>
              <c:numCache>
                <c:formatCode>0.00</c:formatCode>
                <c:ptCount val="361"/>
                <c:pt idx="0">
                  <c:v>20</c:v>
                </c:pt>
                <c:pt idx="1">
                  <c:v>23.428571428571427</c:v>
                </c:pt>
                <c:pt idx="2">
                  <c:v>27.444893330845481</c:v>
                </c:pt>
                <c:pt idx="3">
                  <c:v>32.149720414586767</c:v>
                </c:pt>
                <c:pt idx="4">
                  <c:v>37.661078550490764</c:v>
                </c:pt>
                <c:pt idx="5">
                  <c:v>44.117225120361638</c:v>
                </c:pt>
                <c:pt idx="6">
                  <c:v>51.680116692243431</c:v>
                </c:pt>
                <c:pt idx="7">
                  <c:v>60.539470932113169</c:v>
                </c:pt>
                <c:pt idx="8">
                  <c:v>70.917524537814401</c:v>
                </c:pt>
                <c:pt idx="9">
                  <c:v>83.07460639868728</c:v>
                </c:pt>
                <c:pt idx="10">
                  <c:v>97.315665576399908</c:v>
                </c:pt>
                <c:pt idx="11">
                  <c:v>113.99791757434801</c:v>
                </c:pt>
                <c:pt idx="12">
                  <c:v>133.53980030530369</c:v>
                </c:pt>
                <c:pt idx="13">
                  <c:v>156.43146386931429</c:v>
                </c:pt>
                <c:pt idx="14">
                  <c:v>183.24705652080584</c:v>
                </c:pt>
                <c:pt idx="15">
                  <c:v>214.65911397443881</c:v>
                </c:pt>
                <c:pt idx="16">
                  <c:v>251.45541156750454</c:v>
                </c:pt>
                <c:pt idx="17">
                  <c:v>294.55870003524711</c:v>
                </c:pt>
                <c:pt idx="18">
                  <c:v>345.04981724566397</c:v>
                </c:pt>
                <c:pt idx="19">
                  <c:v>404.19475190294042</c:v>
                </c:pt>
                <c:pt idx="20">
                  <c:v>473.47633295822652</c:v>
                </c:pt>
                <c:pt idx="21">
                  <c:v>554.63133257204038</c:v>
                </c:pt>
                <c:pt idx="22">
                  <c:v>649.69390362146794</c:v>
                </c:pt>
                <c:pt idx="23">
                  <c:v>761.04642800979741</c:v>
                </c:pt>
                <c:pt idx="24">
                  <c:v>891.4790329439785</c:v>
                </c:pt>
                <c:pt idx="25">
                  <c:v>1044.2592429311712</c:v>
                </c:pt>
                <c:pt idx="26">
                  <c:v>1223.2134801024617</c:v>
                </c:pt>
                <c:pt idx="27">
                  <c:v>1432.8224097967368</c:v>
                </c:pt>
                <c:pt idx="28">
                  <c:v>1678.3324579684618</c:v>
                </c:pt>
                <c:pt idx="29">
                  <c:v>1965.8862084157402</c:v>
                </c:pt>
                <c:pt idx="30">
                  <c:v>2302.6748282012718</c:v>
                </c:pt>
                <c:pt idx="31">
                  <c:v>2697.1161766855375</c:v>
                </c:pt>
                <c:pt idx="32">
                  <c:v>3159.06283548803</c:v>
                </c:pt>
                <c:pt idx="33">
                  <c:v>3700.0449618311359</c:v>
                </c:pt>
                <c:pt idx="34">
                  <c:v>4333.5536243145452</c:v>
                </c:pt>
                <c:pt idx="35">
                  <c:v>5075.3711356342201</c:v>
                </c:pt>
                <c:pt idx="36">
                  <c:v>5943.9558568002103</c:v>
                </c:pt>
                <c:pt idx="37">
                  <c:v>6960.8900146504275</c:v>
                </c:pt>
                <c:pt idx="38">
                  <c:v>8151.4002465066969</c:v>
                </c:pt>
                <c:pt idx="39">
                  <c:v>9544.9618524858506</c:v>
                </c:pt>
                <c:pt idx="40">
                  <c:v>11175.999075406176</c:v>
                </c:pt>
                <c:pt idx="41">
                  <c:v>13084.695101536145</c:v>
                </c:pt>
                <c:pt idx="42">
                  <c:v>15317.926819378732</c:v>
                </c:pt>
                <c:pt idx="43">
                  <c:v>17930.340590756874</c:v>
                </c:pt>
                <c:pt idx="44">
                  <c:v>20985.586233609283</c:v>
                </c:pt>
                <c:pt idx="45">
                  <c:v>24557.726879011498</c:v>
                </c:pt>
                <c:pt idx="46">
                  <c:v>28732.842048043927</c:v>
                </c:pt>
                <c:pt idx="47">
                  <c:v>33610.839782274372</c:v>
                </c:pt>
                <c:pt idx="48">
                  <c:v>39307.490386369922</c:v>
                </c:pt>
                <c:pt idx="49">
                  <c:v>45956.688536444963</c:v>
                </c:pt>
                <c:pt idx="50">
                  <c:v>53712.941157300316</c:v>
                </c:pt>
                <c:pt idx="51">
                  <c:v>62754.064253171207</c:v>
                </c:pt>
                <c:pt idx="52">
                  <c:v>73284.051104071783</c:v>
                </c:pt>
                <c:pt idx="53">
                  <c:v>85536.044818590744</c:v>
                </c:pt>
                <c:pt idx="54">
                  <c:v>99775.307645894194</c:v>
                </c:pt>
                <c:pt idx="55">
                  <c:v>116302.02480162625</c:v>
                </c:pt>
                <c:pt idx="56">
                  <c:v>135453.70874864588</c:v>
                </c:pt>
                <c:pt idx="57">
                  <c:v>157606.87792682918</c:v>
                </c:pt>
                <c:pt idx="58">
                  <c:v>183177.56966183233</c:v>
                </c:pt>
                <c:pt idx="59">
                  <c:v>212620.11007031493</c:v>
                </c:pt>
                <c:pt idx="60">
                  <c:v>246423.40739577147</c:v>
                </c:pt>
                <c:pt idx="61">
                  <c:v>285103.8684163327</c:v>
                </c:pt>
                <c:pt idx="62">
                  <c:v>329193.87846940244</c:v>
                </c:pt>
                <c:pt idx="63">
                  <c:v>379224.66517864948</c:v>
                </c:pt>
                <c:pt idx="64">
                  <c:v>435702.33177770721</c:v>
                </c:pt>
                <c:pt idx="65">
                  <c:v>499075.9649817943</c:v>
                </c:pt>
                <c:pt idx="66">
                  <c:v>569697.08020313573</c:v>
                </c:pt>
                <c:pt idx="67">
                  <c:v>647770.35999970674</c:v>
                </c:pt>
                <c:pt idx="68">
                  <c:v>733296.75862072245</c:v>
                </c:pt>
                <c:pt idx="69">
                  <c:v>826011.63339719933</c:v>
                </c:pt>
                <c:pt idx="70">
                  <c:v>925322.57826799911</c:v>
                </c:pt>
                <c:pt idx="71">
                  <c:v>1030253.8811368789</c:v>
                </c:pt>
                <c:pt idx="72">
                  <c:v>1139406.6092131913</c:v>
                </c:pt>
                <c:pt idx="73">
                  <c:v>1250944.6391061938</c:v>
                </c:pt>
                <c:pt idx="74">
                  <c:v>1362616.7490686933</c:v>
                </c:pt>
                <c:pt idx="75">
                  <c:v>1471822.4896067546</c:v>
                </c:pt>
                <c:pt idx="76">
                  <c:v>1575724.6027680906</c:v>
                </c:pt>
                <c:pt idx="77">
                  <c:v>1671403.593909699</c:v>
                </c:pt>
                <c:pt idx="78">
                  <c:v>1756041.8547750169</c:v>
                </c:pt>
                <c:pt idx="79">
                  <c:v>1827117.4202087724</c:v>
                </c:pt>
                <c:pt idx="80">
                  <c:v>1882583.1816677325</c:v>
                </c:pt>
                <c:pt idx="81">
                  <c:v>1921007.8108865859</c:v>
                </c:pt>
                <c:pt idx="82">
                  <c:v>1941660.1314158367</c:v>
                </c:pt>
                <c:pt idx="83">
                  <c:v>1944528.0188026412</c:v>
                </c:pt>
                <c:pt idx="84">
                  <c:v>1930273.7123038187</c:v>
                </c:pt>
                <c:pt idx="85">
                  <c:v>1900136.9507878453</c:v>
                </c:pt>
                <c:pt idx="86">
                  <c:v>1855803.5077119553</c:v>
                </c:pt>
                <c:pt idx="87">
                  <c:v>1799258.647350424</c:v>
                </c:pt>
                <c:pt idx="88">
                  <c:v>1732643.1947569039</c:v>
                </c:pt>
                <c:pt idx="89">
                  <c:v>1658125.5941285347</c:v>
                </c:pt>
                <c:pt idx="90">
                  <c:v>1577798.0544582712</c:v>
                </c:pt>
                <c:pt idx="91">
                  <c:v>1493599.9212490367</c:v>
                </c:pt>
                <c:pt idx="92">
                  <c:v>1407267.5417095474</c:v>
                </c:pt>
                <c:pt idx="93">
                  <c:v>1320307.3771048831</c:v>
                </c:pt>
                <c:pt idx="94">
                  <c:v>1233987.8624191491</c:v>
                </c:pt>
                <c:pt idx="95">
                  <c:v>1149345.23121682</c:v>
                </c:pt>
                <c:pt idx="96">
                  <c:v>1067198.8753803964</c:v>
                </c:pt>
                <c:pt idx="97">
                  <c:v>988172.4977095495</c:v>
                </c:pt>
                <c:pt idx="98">
                  <c:v>912718.11935025628</c:v>
                </c:pt>
                <c:pt idx="99">
                  <c:v>841140.78256012499</c:v>
                </c:pt>
                <c:pt idx="100">
                  <c:v>773622.466868588</c:v>
                </c:pt>
                <c:pt idx="101">
                  <c:v>710244.28406649618</c:v>
                </c:pt>
                <c:pt idx="102">
                  <c:v>651006.43413313082</c:v>
                </c:pt>
                <c:pt idx="103">
                  <c:v>595845.70480481954</c:v>
                </c:pt>
                <c:pt idx="104">
                  <c:v>544650.50270762795</c:v>
                </c:pt>
                <c:pt idx="105">
                  <c:v>497273.53517509525</c:v>
                </c:pt>
                <c:pt idx="106">
                  <c:v>453542.33826612227</c:v>
                </c:pt>
                <c:pt idx="107">
                  <c:v>413267.88403325522</c:v>
                </c:pt>
                <c:pt idx="108">
                  <c:v>376251.51127981278</c:v>
                </c:pt>
                <c:pt idx="109">
                  <c:v>342290.41828767053</c:v>
                </c:pt>
                <c:pt idx="110">
                  <c:v>311181.94010461483</c:v>
                </c:pt>
                <c:pt idx="111">
                  <c:v>282726.81171228422</c:v>
                </c:pt>
                <c:pt idx="112">
                  <c:v>256731.59496237087</c:v>
                </c:pt>
                <c:pt idx="113">
                  <c:v>233010.42364160952</c:v>
                </c:pt>
                <c:pt idx="114">
                  <c:v>211386.19866642228</c:v>
                </c:pt>
                <c:pt idx="115">
                  <c:v>191691.34491625702</c:v>
                </c:pt>
                <c:pt idx="116">
                  <c:v>173768.22291438258</c:v>
                </c:pt>
                <c:pt idx="117">
                  <c:v>157469.27253604788</c:v>
                </c:pt>
                <c:pt idx="118">
                  <c:v>142656.95209589024</c:v>
                </c:pt>
                <c:pt idx="119">
                  <c:v>129203.52438245725</c:v>
                </c:pt>
                <c:pt idx="120">
                  <c:v>116990.73126762561</c:v>
                </c:pt>
                <c:pt idx="121">
                  <c:v>105909.39020720226</c:v>
                </c:pt>
                <c:pt idx="122">
                  <c:v>95858.939052863134</c:v>
                </c:pt>
                <c:pt idx="123">
                  <c:v>86746.949913984397</c:v>
                </c:pt>
                <c:pt idx="124">
                  <c:v>78488.628157804284</c:v>
                </c:pt>
                <c:pt idx="125">
                  <c:v>71006.308854753239</c:v>
                </c:pt>
                <c:pt idx="126">
                  <c:v>64228.959920119538</c:v>
                </c:pt>
                <c:pt idx="127">
                  <c:v>58091.698750385658</c:v>
                </c:pt>
                <c:pt idx="128">
                  <c:v>52535.327197453931</c:v>
                </c:pt>
                <c:pt idx="129">
                  <c:v>47505.888177577304</c:v>
                </c:pt>
                <c:pt idx="130">
                  <c:v>42954.245999323757</c:v>
                </c:pt>
                <c:pt idx="131">
                  <c:v>38835.691553859127</c:v>
                </c:pt>
                <c:pt idx="132">
                  <c:v>35109.572789341822</c:v>
                </c:pt>
                <c:pt idx="133">
                  <c:v>31738.950346393016</c:v>
                </c:pt>
                <c:pt idx="134">
                  <c:v>28690.277828142429</c:v>
                </c:pt>
                <c:pt idx="135">
                  <c:v>25933.105887332586</c:v>
                </c:pt>
                <c:pt idx="136">
                  <c:v>23439.809110789691</c:v>
                </c:pt>
                <c:pt idx="137">
                  <c:v>21185.334549052124</c:v>
                </c:pt>
                <c:pt idx="138">
                  <c:v>19146.970660553408</c:v>
                </c:pt>
                <c:pt idx="139">
                  <c:v>17304.135402962667</c:v>
                </c:pt>
                <c:pt idx="140">
                  <c:v>15638.182199038556</c:v>
                </c:pt>
                <c:pt idx="141">
                  <c:v>14132.222522621752</c:v>
                </c:pt>
                <c:pt idx="142">
                  <c:v>12770.963885794084</c:v>
                </c:pt>
                <c:pt idx="143">
                  <c:v>11540.562055728029</c:v>
                </c:pt>
                <c:pt idx="144">
                  <c:v>10428.486385383789</c:v>
                </c:pt>
                <c:pt idx="145">
                  <c:v>9423.3972029045544</c:v>
                </c:pt>
                <c:pt idx="146">
                  <c:v>8515.034267942794</c:v>
                </c:pt>
                <c:pt idx="147">
                  <c:v>7694.115367415654</c:v>
                </c:pt>
                <c:pt idx="148">
                  <c:v>6952.2441869822824</c:v>
                </c:pt>
                <c:pt idx="149">
                  <c:v>6281.8266568653689</c:v>
                </c:pt>
                <c:pt idx="150">
                  <c:v>5675.9950307921326</c:v>
                </c:pt>
                <c:pt idx="151">
                  <c:v>5128.5390143182476</c:v>
                </c:pt>
                <c:pt idx="152">
                  <c:v>4633.8433133067047</c:v>
                </c:pt>
                <c:pt idx="153">
                  <c:v>4186.8310246818091</c:v>
                </c:pt>
                <c:pt idx="154">
                  <c:v>3782.912339688166</c:v>
                </c:pt>
                <c:pt idx="155">
                  <c:v>3417.9380747545015</c:v>
                </c:pt>
                <c:pt idx="156">
                  <c:v>3088.1575867488227</c:v>
                </c:pt>
                <c:pt idx="157">
                  <c:v>2790.1806680120867</c:v>
                </c:pt>
                <c:pt idx="158">
                  <c:v>2520.9430521986283</c:v>
                </c:pt>
                <c:pt idx="159">
                  <c:v>2277.6751947785019</c:v>
                </c:pt>
                <c:pt idx="160">
                  <c:v>2057.8740222266201</c:v>
                </c:pt>
                <c:pt idx="161">
                  <c:v>1859.2773715989465</c:v>
                </c:pt>
                <c:pt idx="162">
                  <c:v>1679.8408675412234</c:v>
                </c:pt>
                <c:pt idx="163">
                  <c:v>1517.7170069531353</c:v>
                </c:pt>
                <c:pt idx="164">
                  <c:v>1371.2362426986369</c:v>
                </c:pt>
                <c:pt idx="165">
                  <c:v>1238.8898770635517</c:v>
                </c:pt>
                <c:pt idx="166">
                  <c:v>1119.3145932597577</c:v>
                </c:pt>
                <c:pt idx="167">
                  <c:v>1011.2784692986747</c:v>
                </c:pt>
                <c:pt idx="168">
                  <c:v>913.66833313465224</c:v>
                </c:pt>
                <c:pt idx="169">
                  <c:v>825.4783312321731</c:v>
                </c:pt>
                <c:pt idx="170">
                  <c:v>745.79959475222927</c:v>
                </c:pt>
                <c:pt idx="171">
                  <c:v>673.81089848737383</c:v>
                </c:pt>
                <c:pt idx="172">
                  <c:v>608.77021759859792</c:v>
                </c:pt>
                <c:pt idx="173">
                  <c:v>550.00709620958457</c:v>
                </c:pt>
                <c:pt idx="174">
                  <c:v>496.91575007726067</c:v>
                </c:pt>
                <c:pt idx="175">
                  <c:v>448.9488329573673</c:v>
                </c:pt>
                <c:pt idx="176">
                  <c:v>405.61180298923051</c:v>
                </c:pt>
                <c:pt idx="177">
                  <c:v>366.45783149837939</c:v>
                </c:pt>
                <c:pt idx="178">
                  <c:v>331.08320211705097</c:v>
                </c:pt>
                <c:pt idx="179">
                  <c:v>299.12315310381064</c:v>
                </c:pt>
                <c:pt idx="180">
                  <c:v>270.24812025272445</c:v>
                </c:pt>
                <c:pt idx="181">
                  <c:v>244.16034186367574</c:v>
                </c:pt>
                <c:pt idx="182">
                  <c:v>220.59079093851551</c:v>
                </c:pt>
                <c:pt idx="183">
                  <c:v>199.29640310914644</c:v>
                </c:pt>
                <c:pt idx="184">
                  <c:v>180.05757182642719</c:v>
                </c:pt>
                <c:pt idx="185">
                  <c:v>162.67588507298245</c:v>
                </c:pt>
                <c:pt idx="186">
                  <c:v>146.97208033588007</c:v>
                </c:pt>
                <c:pt idx="187">
                  <c:v>132.78419681143711</c:v>
                </c:pt>
                <c:pt idx="188">
                  <c:v>119.96590583658191</c:v>
                </c:pt>
                <c:pt idx="189">
                  <c:v>108.38500236958271</c:v>
                </c:pt>
                <c:pt idx="190">
                  <c:v>97.922041995997603</c:v>
                </c:pt>
                <c:pt idx="191">
                  <c:v>88.469109430117754</c:v>
                </c:pt>
                <c:pt idx="192">
                  <c:v>79.928705833105013</c:v>
                </c:pt>
                <c:pt idx="193">
                  <c:v>72.212743490174802</c:v>
                </c:pt>
                <c:pt idx="194">
                  <c:v>65.241637492957011</c:v>
                </c:pt>
                <c:pt idx="195">
                  <c:v>58.943485070817431</c:v>
                </c:pt>
                <c:pt idx="196">
                  <c:v>53.253324116606841</c:v>
                </c:pt>
                <c:pt idx="197">
                  <c:v>48.112463267226467</c:v>
                </c:pt>
                <c:pt idx="198">
                  <c:v>43.467876635879463</c:v>
                </c:pt>
                <c:pt idx="199">
                  <c:v>39.271656958449839</c:v>
                </c:pt>
                <c:pt idx="200">
                  <c:v>35.480521517922952</c:v>
                </c:pt>
                <c:pt idx="201">
                  <c:v>32.055365754295366</c:v>
                </c:pt>
                <c:pt idx="202">
                  <c:v>28.960859958586731</c:v>
                </c:pt>
                <c:pt idx="203">
                  <c:v>26.165084893398898</c:v>
                </c:pt>
                <c:pt idx="204">
                  <c:v>23.639202583522241</c:v>
                </c:pt>
                <c:pt idx="205">
                  <c:v>21.35715888248269</c:v>
                </c:pt>
                <c:pt idx="206">
                  <c:v>19.295414748377627</c:v>
                </c:pt>
                <c:pt idx="207">
                  <c:v>17.43270345822911</c:v>
                </c:pt>
                <c:pt idx="208">
                  <c:v>15.749811257429933</c:v>
                </c:pt>
                <c:pt idx="209">
                  <c:v>14.229379182421058</c:v>
                </c:pt>
                <c:pt idx="210">
                  <c:v>12.855724013002348</c:v>
                </c:pt>
                <c:pt idx="211">
                  <c:v>11.614676507887825</c:v>
                </c:pt>
                <c:pt idx="212">
                  <c:v>10.493435255301597</c:v>
                </c:pt>
                <c:pt idx="213">
                  <c:v>9.480434631404913</c:v>
                </c:pt>
                <c:pt idx="214">
                  <c:v>8.5652255048062891</c:v>
                </c:pt>
                <c:pt idx="215">
                  <c:v>7.7383674568329752</c:v>
                </c:pt>
                <c:pt idx="216">
                  <c:v>6.9913314059868998</c:v>
                </c:pt>
                <c:pt idx="217">
                  <c:v>6.3164116322946562</c:v>
                </c:pt>
                <c:pt idx="218">
                  <c:v>5.7066462941944254</c:v>
                </c:pt>
                <c:pt idx="219">
                  <c:v>5.1557456181816992</c:v>
                </c:pt>
                <c:pt idx="220">
                  <c:v>4.6580270205626135</c:v>
                </c:pt>
                <c:pt idx="221">
                  <c:v>4.2083564921542349</c:v>
                </c:pt>
                <c:pt idx="222">
                  <c:v>3.8020956413618863</c:v>
                </c:pt>
                <c:pt idx="223">
                  <c:v>3.4350538494204734</c:v>
                </c:pt>
                <c:pt idx="224">
                  <c:v>3.1034450443111772</c:v>
                </c:pt>
                <c:pt idx="225">
                  <c:v>2.8038486475004349</c:v>
                </c:pt>
                <c:pt idx="226">
                  <c:v>2.5331742906858659</c:v>
                </c:pt>
                <c:pt idx="227">
                  <c:v>2.2886299386174596</c:v>
                </c:pt>
                <c:pt idx="228">
                  <c:v>2.0676930891928178</c:v>
                </c:pt>
                <c:pt idx="229">
                  <c:v>1.8680847537647549</c:v>
                </c:pt>
                <c:pt idx="230">
                  <c:v>1.6877459492753955</c:v>
                </c:pt>
                <c:pt idx="231">
                  <c:v>1.5248164597387595</c:v>
                </c:pt>
                <c:pt idx="232">
                  <c:v>1.3776156480008317</c:v>
                </c:pt>
                <c:pt idx="233">
                  <c:v>1.2446251198536875</c:v>
                </c:pt>
                <c:pt idx="234">
                  <c:v>1.1244730616864445</c:v>
                </c:pt>
                <c:pt idx="235">
                  <c:v>1.0159200901176904</c:v>
                </c:pt>
                <c:pt idx="236">
                  <c:v>0.91784646764961653</c:v>
                </c:pt>
                <c:pt idx="237">
                  <c:v>0.82924055247418893</c:v>
                </c:pt>
                <c:pt idx="238">
                  <c:v>0.74918836329166505</c:v>
                </c:pt>
                <c:pt idx="239">
                  <c:v>0.67686415150287293</c:v>
                </c:pt>
                <c:pt idx="240">
                  <c:v>0.61152188352754755</c:v>
                </c:pt>
                <c:pt idx="241">
                  <c:v>0.55248754538883382</c:v>
                </c:pt>
                <c:pt idx="242">
                  <c:v>0.49915219018564017</c:v>
                </c:pt>
                <c:pt idx="243">
                  <c:v>0.45096565673734196</c:v>
                </c:pt>
                <c:pt idx="244">
                  <c:v>0.40743089460842719</c:v>
                </c:pt>
                <c:pt idx="245">
                  <c:v>0.36809883697545248</c:v>
                </c:pt>
                <c:pt idx="246">
                  <c:v>0.3325637684496513</c:v>
                </c:pt>
                <c:pt idx="247">
                  <c:v>0.30045914007399438</c:v>
                </c:pt>
                <c:pt idx="248">
                  <c:v>0.27145378832610501</c:v>
                </c:pt>
                <c:pt idx="249">
                  <c:v>0.24524851912575538</c:v>
                </c:pt>
                <c:pt idx="250">
                  <c:v>0.22157302161070158</c:v>
                </c:pt>
                <c:pt idx="251">
                  <c:v>0.20018307984618436</c:v>
                </c:pt>
                <c:pt idx="252">
                  <c:v>0.18085805370662303</c:v>
                </c:pt>
                <c:pt idx="253">
                  <c:v>0.16339860294455377</c:v>
                </c:pt>
                <c:pt idx="254">
                  <c:v>0.14762463097035522</c:v>
                </c:pt>
                <c:pt idx="255">
                  <c:v>0.13337342713263547</c:v>
                </c:pt>
                <c:pt idx="256">
                  <c:v>0.12049798833670428</c:v>
                </c:pt>
                <c:pt idx="257">
                  <c:v>0.10886550268843992</c:v>
                </c:pt>
                <c:pt idx="258">
                  <c:v>9.8355979522167375E-2</c:v>
                </c:pt>
                <c:pt idx="259">
                  <c:v>8.8861011681127422E-2</c:v>
                </c:pt>
                <c:pt idx="260">
                  <c:v>8.0282657283315323E-2</c:v>
                </c:pt>
                <c:pt idx="261">
                  <c:v>7.2532429437970752E-2</c:v>
                </c:pt>
                <c:pt idx="262">
                  <c:v>6.553038349152264E-2</c:v>
                </c:pt>
                <c:pt idx="263">
                  <c:v>5.920429238781949E-2</c:v>
                </c:pt>
                <c:pt idx="264">
                  <c:v>5.3488901636384034E-2</c:v>
                </c:pt>
                <c:pt idx="265">
                  <c:v>4.8325256203596706E-2</c:v>
                </c:pt>
                <c:pt idx="266">
                  <c:v>4.3660092383605797E-2</c:v>
                </c:pt>
                <c:pt idx="267">
                  <c:v>3.9445288376035476E-2</c:v>
                </c:pt>
                <c:pt idx="268">
                  <c:v>3.5637367903130331E-2</c:v>
                </c:pt>
                <c:pt idx="269">
                  <c:v>3.2197051746083519E-2</c:v>
                </c:pt>
                <c:pt idx="270">
                  <c:v>2.9088852574587515E-2</c:v>
                </c:pt>
                <c:pt idx="271">
                  <c:v>2.6280708890221528E-2</c:v>
                </c:pt>
                <c:pt idx="272">
                  <c:v>2.3743654307753773E-2</c:v>
                </c:pt>
                <c:pt idx="273">
                  <c:v>2.1451518762951684E-2</c:v>
                </c:pt>
                <c:pt idx="274">
                  <c:v>1.9380658564819242E-2</c:v>
                </c:pt>
                <c:pt idx="275">
                  <c:v>1.750971250771452E-2</c:v>
                </c:pt>
                <c:pt idx="276">
                  <c:v>1.581938152761149E-2</c:v>
                </c:pt>
                <c:pt idx="277">
                  <c:v>1.4292229629631123E-2</c:v>
                </c:pt>
                <c:pt idx="278">
                  <c:v>1.2912504033382677E-2</c:v>
                </c:pt>
                <c:pt idx="279">
                  <c:v>1.1665972680890254E-2</c:v>
                </c:pt>
                <c:pt idx="280">
                  <c:v>1.0539777430977152E-2</c:v>
                </c:pt>
                <c:pt idx="281">
                  <c:v>9.5223014257883043E-3</c:v>
                </c:pt>
                <c:pt idx="282">
                  <c:v>8.6030492613186696E-3</c:v>
                </c:pt>
                <c:pt idx="283">
                  <c:v>7.7725387258903945E-3</c:v>
                </c:pt>
                <c:pt idx="284">
                  <c:v>7.0222029898465415E-3</c:v>
                </c:pt>
                <c:pt idx="285">
                  <c:v>6.3443022375348334E-3</c:v>
                </c:pt>
                <c:pt idx="286">
                  <c:v>5.7318438300533927E-3</c:v>
                </c:pt>
                <c:pt idx="287">
                  <c:v>5.1785101752263663E-3</c:v>
                </c:pt>
                <c:pt idx="288">
                  <c:v>4.678593560778454E-3</c:v>
                </c:pt>
                <c:pt idx="289">
                  <c:v>4.2269372785037071E-3</c:v>
                </c:pt>
                <c:pt idx="290">
                  <c:v>3.8188824321163961E-3</c:v>
                </c:pt>
                <c:pt idx="291">
                  <c:v>3.4502198800996928E-3</c:v>
                </c:pt>
                <c:pt idx="292">
                  <c:v>3.1171468178361338E-3</c:v>
                </c:pt>
                <c:pt idx="293">
                  <c:v>2.8162275511586232E-3</c:v>
                </c:pt>
                <c:pt idx="294">
                  <c:v>2.5443580566958147E-3</c:v>
                </c:pt>
                <c:pt idx="295">
                  <c:v>2.2987339634470165E-3</c:v>
                </c:pt>
                <c:pt idx="296">
                  <c:v>2.0768216253121956E-3</c:v>
                </c:pt>
                <c:pt idx="297">
                  <c:v>1.876331986186291E-3</c:v>
                </c:pt>
                <c:pt idx="298">
                  <c:v>1.6951969680327195E-3</c:v>
                </c:pt>
                <c:pt idx="299">
                  <c:v>1.5315481383758327E-3</c:v>
                </c:pt>
                <c:pt idx="300">
                  <c:v>1.3836974371646013E-3</c:v>
                </c:pt>
                <c:pt idx="301">
                  <c:v>1.2501197642024939E-3</c:v>
                </c:pt>
                <c:pt idx="302">
                  <c:v>1.1294372475305163E-3</c:v>
                </c:pt>
                <c:pt idx="303">
                  <c:v>1.0204050304896352E-3</c:v>
                </c:pt>
                <c:pt idx="304">
                  <c:v>9.2189843085419107E-4</c:v>
                </c:pt>
                <c:pt idx="305">
                  <c:v>8.3290133958101472E-4</c:v>
                </c:pt>
                <c:pt idx="306">
                  <c:v>7.5249573950575443E-4</c:v>
                </c:pt>
                <c:pt idx="307">
                  <c:v>6.7985223587033834E-4</c:v>
                </c:pt>
                <c:pt idx="308">
                  <c:v>6.1422150100266934E-4</c:v>
                </c:pt>
                <c:pt idx="309">
                  <c:v>5.549265448992534E-4</c:v>
                </c:pt>
                <c:pt idx="310">
                  <c:v>5.0135573198076678E-4</c:v>
                </c:pt>
                <c:pt idx="311">
                  <c:v>4.5295647198744063E-4</c:v>
                </c:pt>
                <c:pt idx="312">
                  <c:v>4.0922951993498747E-4</c:v>
                </c:pt>
                <c:pt idx="313">
                  <c:v>3.6972382633433632E-4</c:v>
                </c:pt>
                <c:pt idx="314">
                  <c:v>3.3403188455448835E-4</c:v>
                </c:pt>
                <c:pt idx="315">
                  <c:v>3.0178552733590595E-4</c:v>
                </c:pt>
                <c:pt idx="316">
                  <c:v>2.726521290948963E-4</c:v>
                </c:pt>
                <c:pt idx="317">
                  <c:v>2.4633117484523955E-4</c:v>
                </c:pt>
                <c:pt idx="318">
                  <c:v>2.2255116034501995E-4</c:v>
                </c:pt>
                <c:pt idx="319">
                  <c:v>2.0106679149325019E-4</c:v>
                </c:pt>
                <c:pt idx="320">
                  <c:v>1.8165645408768283E-4</c:v>
                </c:pt>
                <c:pt idx="321">
                  <c:v>1.6411992784401454E-4</c:v>
                </c:pt>
                <c:pt idx="322">
                  <c:v>1.4827632109627866E-4</c:v>
                </c:pt>
                <c:pt idx="323">
                  <c:v>1.3396220487457854E-4</c:v>
                </c:pt>
                <c:pt idx="324">
                  <c:v>1.2102992711291824E-4</c:v>
                </c:pt>
                <c:pt idx="325">
                  <c:v>1.0934608959795408E-4</c:v>
                </c:pt>
                <c:pt idx="326">
                  <c:v>9.8790171948184824E-5</c:v>
                </c:pt>
                <c:pt idx="327">
                  <c:v>8.9253288429738326E-5</c:v>
                </c:pt>
                <c:pt idx="328">
                  <c:v>8.0637064785138931E-5</c:v>
                </c:pt>
                <c:pt idx="329">
                  <c:v>7.2852623489391152E-5</c:v>
                </c:pt>
                <c:pt idx="330">
                  <c:v>6.5819666966157353E-5</c:v>
                </c:pt>
                <c:pt idx="331">
                  <c:v>5.9465649307278809E-5</c:v>
                </c:pt>
                <c:pt idx="332">
                  <c:v>5.3725027951814025E-5</c:v>
                </c:pt>
                <c:pt idx="333">
                  <c:v>4.8538587605561033E-5</c:v>
                </c:pt>
                <c:pt idx="334">
                  <c:v>4.3852829427201237E-5</c:v>
                </c:pt>
                <c:pt idx="335">
                  <c:v>3.9619419180436389E-5</c:v>
                </c:pt>
                <c:pt idx="336">
                  <c:v>3.5794688659732413E-5</c:v>
                </c:pt>
                <c:pt idx="337">
                  <c:v>3.2339185246808605E-5</c:v>
                </c:pt>
                <c:pt idx="338">
                  <c:v>2.921726495148572E-5</c:v>
                </c:pt>
                <c:pt idx="339">
                  <c:v>2.6396724739053641E-5</c:v>
                </c:pt>
                <c:pt idx="340">
                  <c:v>2.3848470351565251E-5</c:v>
                </c:pt>
                <c:pt idx="341">
                  <c:v>2.154621619658762E-5</c:v>
                </c:pt>
                <c:pt idx="342">
                  <c:v>1.9466214207722022E-5</c:v>
                </c:pt>
                <c:pt idx="343">
                  <c:v>1.7587008880051943E-5</c:v>
                </c:pt>
                <c:pt idx="344">
                  <c:v>1.588921595367626E-5</c:v>
                </c:pt>
                <c:pt idx="345">
                  <c:v>1.435532246241792E-5</c:v>
                </c:pt>
                <c:pt idx="346">
                  <c:v>1.2969506085183261E-5</c:v>
                </c:pt>
                <c:pt idx="347">
                  <c:v>1.1717471936556542E-5</c:v>
                </c:pt>
                <c:pt idx="348">
                  <c:v>1.0586305113102325E-5</c:v>
                </c:pt>
                <c:pt idx="349">
                  <c:v>9.5643374743706619E-6</c:v>
                </c:pt>
                <c:pt idx="350">
                  <c:v>8.6410272844329671E-6</c:v>
                </c:pt>
                <c:pt idx="351">
                  <c:v>7.8068504724345233E-6</c:v>
                </c:pt>
                <c:pt idx="352">
                  <c:v>7.0532023905013851E-6</c:v>
                </c:pt>
                <c:pt idx="353">
                  <c:v>6.3723090556210296E-6</c:v>
                </c:pt>
                <c:pt idx="354">
                  <c:v>5.75714695994464E-6</c:v>
                </c:pt>
                <c:pt idx="355">
                  <c:v>5.2013706223433103E-6</c:v>
                </c:pt>
                <c:pt idx="356">
                  <c:v>4.6992471339025776E-6</c:v>
                </c:pt>
                <c:pt idx="357">
                  <c:v>4.2455970221830981E-6</c:v>
                </c:pt>
                <c:pt idx="358">
                  <c:v>3.8357408242542414E-6</c:v>
                </c:pt>
                <c:pt idx="359">
                  <c:v>3.4654508173941315E-6</c:v>
                </c:pt>
                <c:pt idx="360">
                  <c:v>3.1309074095517073E-6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5-424D-855D-C68360BA456F}"/>
            </c:ext>
          </c:extLst>
        </c:ser>
        <c:ser>
          <c:idx val="3"/>
          <c:order val="3"/>
          <c:tx>
            <c:strRef>
              <c:f>Worksheet!$X$1</c:f>
              <c:strCache>
                <c:ptCount val="1"/>
                <c:pt idx="0">
                  <c:v>Case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Worksheet!$Y$2:$Y$363</c:f>
              <c:numCache>
                <c:formatCode>0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0.161415037830136</c:v>
                </c:pt>
                <c:pt idx="6">
                  <c:v>0.83474633849298896</c:v>
                </c:pt>
                <c:pt idx="7">
                  <c:v>1.9463359004327196</c:v>
                </c:pt>
                <c:pt idx="8">
                  <c:v>2.9256533902511497</c:v>
                </c:pt>
                <c:pt idx="9">
                  <c:v>3.588608223429981</c:v>
                </c:pt>
                <c:pt idx="10">
                  <c:v>4.2037964491840132</c:v>
                </c:pt>
                <c:pt idx="11">
                  <c:v>4.9244440297372201</c:v>
                </c:pt>
                <c:pt idx="12">
                  <c:v>5.7686290168918548</c:v>
                </c:pt>
                <c:pt idx="13">
                  <c:v>6.7575282740328531</c:v>
                </c:pt>
                <c:pt idx="14">
                  <c:v>7.9159485914406629</c:v>
                </c:pt>
                <c:pt idx="15">
                  <c:v>9.2729488084567073</c:v>
                </c:pt>
                <c:pt idx="16">
                  <c:v>10.862568528111582</c:v>
                </c:pt>
                <c:pt idx="17">
                  <c:v>12.724681675831427</c:v>
                </c:pt>
                <c:pt idx="18">
                  <c:v>14.905996274706638</c:v>
                </c:pt>
                <c:pt idx="19">
                  <c:v>17.461225462706945</c:v>
                </c:pt>
                <c:pt idx="20">
                  <c:v>20.454459052251323</c:v>
                </c:pt>
                <c:pt idx="21">
                  <c:v>23.960769934824899</c:v>
                </c:pt>
                <c:pt idx="22">
                  <c:v>28.068095485479578</c:v>
                </c:pt>
                <c:pt idx="23">
                  <c:v>32.87944096688674</c:v>
                </c:pt>
                <c:pt idx="24">
                  <c:v>38.515459936361992</c:v>
                </c:pt>
                <c:pt idx="25">
                  <c:v>45.117476015249615</c:v>
                </c:pt>
                <c:pt idx="26">
                  <c:v>52.851021312683969</c:v>
                </c:pt>
                <c:pt idx="27">
                  <c:v>61.909979565200814</c:v>
                </c:pt>
                <c:pt idx="28">
                  <c:v>72.521436960949572</c:v>
                </c:pt>
                <c:pt idx="29">
                  <c:v>84.951361009815159</c:v>
                </c:pt>
                <c:pt idx="30">
                  <c:v>99.511248098560998</c:v>
                </c:pt>
                <c:pt idx="31">
                  <c:v>116.56590399201367</c:v>
                </c:pt>
                <c:pt idx="32">
                  <c:v>136.54254903160549</c:v>
                </c:pt>
                <c:pt idx="33">
                  <c:v>159.94147173730107</c:v>
                </c:pt>
                <c:pt idx="34">
                  <c:v>187.34849161144987</c:v>
                </c:pt>
                <c:pt idx="35">
                  <c:v>219.44953492831661</c:v>
                </c:pt>
                <c:pt idx="36">
                  <c:v>257.04767700883644</c:v>
                </c:pt>
                <c:pt idx="37">
                  <c:v>301.08306184464055</c:v>
                </c:pt>
                <c:pt idx="38">
                  <c:v>352.65617593754507</c:v>
                </c:pt>
                <c:pt idx="39">
                  <c:v>413.0550289008653</c:v>
                </c:pt>
                <c:pt idx="40">
                  <c:v>483.78687978491678</c:v>
                </c:pt>
                <c:pt idx="41">
                  <c:v>566.61524626101459</c:v>
                </c:pt>
                <c:pt idx="42">
                  <c:v>663.6030446235269</c:v>
                </c:pt>
                <c:pt idx="43">
                  <c:v>777.16283269544363</c:v>
                </c:pt>
                <c:pt idx="44">
                  <c:v>910.11526536109807</c:v>
                </c:pt>
                <c:pt idx="45">
                  <c:v>1065.7570231096379</c:v>
                </c:pt>
                <c:pt idx="46">
                  <c:v>1247.9396360856281</c:v>
                </c:pt>
                <c:pt idx="47">
                  <c:v>1461.1607965365545</c:v>
                </c:pt>
                <c:pt idx="48">
                  <c:v>1710.6699257217033</c:v>
                </c:pt>
                <c:pt idx="49">
                  <c:v>2002.5899284902746</c:v>
                </c:pt>
                <c:pt idx="50">
                  <c:v>2344.0572163926549</c:v>
                </c:pt>
                <c:pt idx="51">
                  <c:v>2743.3821884871736</c:v>
                </c:pt>
                <c:pt idx="52">
                  <c:v>3210.2323993330629</c:v>
                </c:pt>
                <c:pt idx="53">
                  <c:v>3755.8405756524112</c:v>
                </c:pt>
                <c:pt idx="54">
                  <c:v>4393.2394108555172</c:v>
                </c:pt>
                <c:pt idx="55">
                  <c:v>5137.5245937916734</c:v>
                </c:pt>
                <c:pt idx="56">
                  <c:v>6006.1467124357778</c:v>
                </c:pt>
                <c:pt idx="57">
                  <c:v>7019.2313799293897</c:v>
                </c:pt>
                <c:pt idx="58">
                  <c:v>8199.9249851072527</c:v>
                </c:pt>
                <c:pt idx="59">
                  <c:v>9574.7606518759476</c:v>
                </c:pt>
                <c:pt idx="60">
                  <c:v>11174.035030391693</c:v>
                </c:pt>
                <c:pt idx="61">
                  <c:v>13032.181116274645</c:v>
                </c:pt>
                <c:pt idx="62">
                  <c:v>15188.115039590939</c:v>
                </c:pt>
                <c:pt idx="63">
                  <c:v>17685.525305492029</c:v>
                </c:pt>
                <c:pt idx="64">
                  <c:v>20573.060962729192</c:v>
                </c:pt>
                <c:pt idx="65">
                  <c:v>23904.360413084094</c:v>
                </c:pt>
                <c:pt idx="66">
                  <c:v>27737.845119297031</c:v>
                </c:pt>
                <c:pt idx="67">
                  <c:v>32136.182885542687</c:v>
                </c:pt>
                <c:pt idx="68">
                  <c:v>37165.305045822584</c:v>
                </c:pt>
                <c:pt idx="69">
                  <c:v>42892.843380030732</c:v>
                </c:pt>
                <c:pt idx="70">
                  <c:v>49385.840119092107</c:v>
                </c:pt>
                <c:pt idx="71">
                  <c:v>56707.58430365393</c:v>
                </c:pt>
                <c:pt idx="72">
                  <c:v>64913.448596177535</c:v>
                </c:pt>
                <c:pt idx="73">
                  <c:v>74045.6529322633</c:v>
                </c:pt>
                <c:pt idx="74">
                  <c:v>84126.976347644959</c:v>
                </c:pt>
                <c:pt idx="75">
                  <c:v>95153.585189996738</c:v>
                </c:pt>
                <c:pt idx="76">
                  <c:v>107087.34763596738</c:v>
                </c:pt>
                <c:pt idx="77">
                  <c:v>119848.25159129816</c:v>
                </c:pt>
                <c:pt idx="78">
                  <c:v>133307.80750564227</c:v>
                </c:pt>
                <c:pt idx="79">
                  <c:v>147284.54802138885</c:v>
                </c:pt>
                <c:pt idx="80">
                  <c:v>161542.85948108416</c:v>
                </c:pt>
                <c:pt idx="81">
                  <c:v>175796.31241122735</c:v>
                </c:pt>
                <c:pt idx="82">
                  <c:v>189716.32847390784</c:v>
                </c:pt>
                <c:pt idx="83">
                  <c:v>202946.40517153751</c:v>
                </c:pt>
                <c:pt idx="84">
                  <c:v>215121.26957631853</c:v>
                </c:pt>
                <c:pt idx="85">
                  <c:v>225889.39318728333</c:v>
                </c:pt>
                <c:pt idx="86">
                  <c:v>234936.48897267735</c:v>
                </c:pt>
                <c:pt idx="87">
                  <c:v>242007.16113932963</c:v>
                </c:pt>
                <c:pt idx="88">
                  <c:v>246921.95491147364</c:v>
                </c:pt>
                <c:pt idx="89">
                  <c:v>249587.68749539842</c:v>
                </c:pt>
                <c:pt idx="90">
                  <c:v>249999.99999999997</c:v>
                </c:pt>
                <c:pt idx="91">
                  <c:v>248238.29643875972</c:v>
                </c:pt>
                <c:pt idx="92">
                  <c:v>244454.33619474305</c:v>
                </c:pt>
                <c:pt idx="93">
                  <c:v>238856.48766130538</c:v>
                </c:pt>
                <c:pt idx="94">
                  <c:v>231691.92699942962</c:v>
                </c:pt>
                <c:pt idx="95">
                  <c:v>223228.90797723853</c:v>
                </c:pt>
                <c:pt idx="96">
                  <c:v>213740.76606730273</c:v>
                </c:pt>
                <c:pt idx="97">
                  <c:v>203492.71896908327</c:v>
                </c:pt>
                <c:pt idx="98">
                  <c:v>192731.93509993193</c:v>
                </c:pt>
                <c:pt idx="99">
                  <c:v>181680.8601546601</c:v>
                </c:pt>
                <c:pt idx="100">
                  <c:v>170533.4623505472</c:v>
                </c:pt>
                <c:pt idx="101">
                  <c:v>159453.87760440176</c:v>
                </c:pt>
                <c:pt idx="102">
                  <c:v>148576.87837641296</c:v>
                </c:pt>
                <c:pt idx="103">
                  <c:v>138009.61643086324</c:v>
                </c:pt>
                <c:pt idx="104">
                  <c:v>127834.16441184968</c:v>
                </c:pt>
                <c:pt idx="105">
                  <c:v>118110.47572641367</c:v>
                </c:pt>
                <c:pt idx="106">
                  <c:v>108879.47772911144</c:v>
                </c:pt>
                <c:pt idx="107">
                  <c:v>100166.09866830138</c:v>
                </c:pt>
                <c:pt idx="108">
                  <c:v>91982.099395159254</c:v>
                </c:pt>
                <c:pt idx="109">
                  <c:v>84328.635513352972</c:v>
                </c:pt>
                <c:pt idx="110">
                  <c:v>77198.515756673558</c:v>
                </c:pt>
                <c:pt idx="111">
                  <c:v>70578.150238570583</c:v>
                </c:pt>
                <c:pt idx="112">
                  <c:v>64449.200391033912</c:v>
                </c:pt>
                <c:pt idx="113">
                  <c:v>58789.953303404225</c:v>
                </c:pt>
                <c:pt idx="114">
                  <c:v>53576.448829147244</c:v>
                </c:pt>
                <c:pt idx="115">
                  <c:v>48783.38988460596</c:v>
                </c:pt>
                <c:pt idx="116">
                  <c:v>44384.866064389906</c:v>
                </c:pt>
                <c:pt idx="117">
                  <c:v>40354.918957194313</c:v>
                </c:pt>
                <c:pt idx="118">
                  <c:v>36667.975010042581</c:v>
                </c:pt>
                <c:pt idx="119">
                  <c:v>33299.168899351913</c:v>
                </c:pt>
                <c:pt idx="120">
                  <c:v>30224.577412563183</c:v>
                </c:pt>
                <c:pt idx="121">
                  <c:v>27421.381003433635</c:v>
                </c:pt>
                <c:pt idx="122">
                  <c:v>24867.967559912966</c:v>
                </c:pt>
                <c:pt idx="123">
                  <c:v>22543.99056628162</c:v>
                </c:pt>
                <c:pt idx="124">
                  <c:v>20430.391767352594</c:v>
                </c:pt>
                <c:pt idx="125">
                  <c:v>18509.396647118268</c:v>
                </c:pt>
                <c:pt idx="126">
                  <c:v>16764.489499837804</c:v>
                </c:pt>
                <c:pt idx="127">
                  <c:v>15180.373574213636</c:v>
                </c:pt>
                <c:pt idx="128">
                  <c:v>13742.920684341188</c:v>
                </c:pt>
                <c:pt idx="129">
                  <c:v>12439.113777681085</c:v>
                </c:pt>
                <c:pt idx="130">
                  <c:v>11256.985204826347</c:v>
                </c:pt>
                <c:pt idx="131">
                  <c:v>10185.552824838391</c:v>
                </c:pt>
                <c:pt idx="132">
                  <c:v>9214.755582386515</c:v>
                </c:pt>
                <c:pt idx="133">
                  <c:v>8335.3897903808029</c:v>
                </c:pt>
                <c:pt idx="134">
                  <c:v>7539.047028246815</c:v>
                </c:pt>
                <c:pt idx="135">
                  <c:v>6818.0543077604325</c:v>
                </c:pt>
                <c:pt idx="136">
                  <c:v>6165.4169538264396</c:v>
                </c:pt>
                <c:pt idx="137">
                  <c:v>5574.7644869658034</c:v>
                </c:pt>
                <c:pt idx="138">
                  <c:v>5040.2996693946507</c:v>
                </c:pt>
                <c:pt idx="139">
                  <c:v>4556.7507806295844</c:v>
                </c:pt>
                <c:pt idx="140">
                  <c:v>4119.3271159103197</c:v>
                </c:pt>
                <c:pt idx="141">
                  <c:v>3723.6776467547666</c:v>
                </c:pt>
                <c:pt idx="142">
                  <c:v>3365.852743850774</c:v>
                </c:pt>
                <c:pt idx="143">
                  <c:v>3042.2688351366178</c:v>
                </c:pt>
                <c:pt idx="144">
                  <c:v>2749.6758538019908</c:v>
                </c:pt>
                <c:pt idx="145">
                  <c:v>2485.1273200050723</c:v>
                </c:pt>
                <c:pt idx="146">
                  <c:v>2245.952894697336</c:v>
                </c:pt>
                <c:pt idx="147">
                  <c:v>2029.7332427486153</c:v>
                </c:pt>
                <c:pt idx="148">
                  <c:v>1834.2770445095603</c:v>
                </c:pt>
                <c:pt idx="149">
                  <c:v>1657.5999991926858</c:v>
                </c:pt>
                <c:pt idx="150">
                  <c:v>1497.9056693294249</c:v>
                </c:pt>
                <c:pt idx="151">
                  <c:v>1353.5680225445387</c:v>
                </c:pt>
                <c:pt idx="152">
                  <c:v>1223.1155345724655</c:v>
                </c:pt>
                <c:pt idx="153">
                  <c:v>1105.2167255073737</c:v>
                </c:pt>
                <c:pt idx="154">
                  <c:v>998.66700948922016</c:v>
                </c:pt>
                <c:pt idx="155">
                  <c:v>902.37674620124164</c:v>
                </c:pt>
                <c:pt idx="156">
                  <c:v>815.36039055661365</c:v>
                </c:pt>
                <c:pt idx="157">
                  <c:v>736.72664468777123</c:v>
                </c:pt>
                <c:pt idx="158">
                  <c:v>665.66952375479673</c:v>
                </c:pt>
                <c:pt idx="159">
                  <c:v>601.46025411617086</c:v>
                </c:pt>
                <c:pt idx="160">
                  <c:v>543.43992903060951</c:v>
                </c:pt>
                <c:pt idx="161">
                  <c:v>491.01285327098867</c:v>
                </c:pt>
                <c:pt idx="162">
                  <c:v>443.64051382900965</c:v>
                </c:pt>
                <c:pt idx="163">
                  <c:v>400.83611927852957</c:v>
                </c:pt>
                <c:pt idx="164">
                  <c:v>362.15965535814883</c:v>
                </c:pt>
                <c:pt idx="165">
                  <c:v>327.21340894537423</c:v>
                </c:pt>
                <c:pt idx="166">
                  <c:v>295.6379168437773</c:v>
                </c:pt>
                <c:pt idx="167">
                  <c:v>267.10829971091977</c:v>
                </c:pt>
                <c:pt idx="168">
                  <c:v>241.33094503917152</c:v>
                </c:pt>
                <c:pt idx="169">
                  <c:v>218.04050638489161</c:v>
                </c:pt>
                <c:pt idx="170">
                  <c:v>196.99718904458743</c:v>
                </c:pt>
                <c:pt idx="171">
                  <c:v>177.98429511993069</c:v>
                </c:pt>
                <c:pt idx="172">
                  <c:v>160.80600341646738</c:v>
                </c:pt>
                <c:pt idx="173">
                  <c:v>145.28536190221985</c:v>
                </c:pt>
                <c:pt idx="174">
                  <c:v>131.26247252985837</c:v>
                </c:pt>
                <c:pt idx="175">
                  <c:v>118.59285011640135</c:v>
                </c:pt>
                <c:pt idx="176">
                  <c:v>107.14593869310856</c:v>
                </c:pt>
                <c:pt idx="177">
                  <c:v>96.803770299921823</c:v>
                </c:pt>
                <c:pt idx="178">
                  <c:v>87.459752617008604</c:v>
                </c:pt>
                <c:pt idx="179">
                  <c:v>79.017573113190622</c:v>
                </c:pt>
                <c:pt idx="180">
                  <c:v>71.390208558849167</c:v>
                </c:pt>
                <c:pt idx="181">
                  <c:v>64.499029809927578</c:v>
                </c:pt>
                <c:pt idx="182">
                  <c:v>58.272992729674897</c:v>
                </c:pt>
                <c:pt idx="183">
                  <c:v>52.647906984758656</c:v>
                </c:pt>
                <c:pt idx="184">
                  <c:v>47.565775240525191</c:v>
                </c:pt>
                <c:pt idx="185">
                  <c:v>42.974195994008888</c:v>
                </c:pt>
                <c:pt idx="186">
                  <c:v>38.825823929639178</c:v>
                </c:pt>
                <c:pt idx="187">
                  <c:v>35.077882267716383</c:v>
                </c:pt>
                <c:pt idx="188">
                  <c:v>31.691722105320306</c:v>
                </c:pt>
                <c:pt idx="189">
                  <c:v>28.632424228563533</c:v>
                </c:pt>
                <c:pt idx="190">
                  <c:v>25.868439308721449</c:v>
                </c:pt>
                <c:pt idx="191">
                  <c:v>23.371262787050895</c:v>
                </c:pt>
                <c:pt idx="192">
                  <c:v>21.115141107944666</c:v>
                </c:pt>
                <c:pt idx="193">
                  <c:v>19.076806280995875</c:v>
                </c:pt>
                <c:pt idx="194">
                  <c:v>17.235236042774957</c:v>
                </c:pt>
                <c:pt idx="195">
                  <c:v>15.571437151564004</c:v>
                </c:pt>
                <c:pt idx="196">
                  <c:v>14.068249585588138</c:v>
                </c:pt>
                <c:pt idx="197">
                  <c:v>12.710169629824872</c:v>
                </c:pt>
                <c:pt idx="198">
                  <c:v>11.483190030428286</c:v>
                </c:pt>
                <c:pt idx="199">
                  <c:v>10.374655571139101</c:v>
                </c:pt>
                <c:pt idx="200">
                  <c:v>9.3731325845437166</c:v>
                </c:pt>
                <c:pt idx="201">
                  <c:v>8.4682910543051619</c:v>
                </c:pt>
                <c:pt idx="202">
                  <c:v>7.6507980939747124</c:v>
                </c:pt>
                <c:pt idx="203">
                  <c:v>6.9122217050241561</c:v>
                </c:pt>
                <c:pt idx="204">
                  <c:v>6.2449438225091853</c:v>
                </c:pt>
                <c:pt idx="205">
                  <c:v>5.6420817523645432</c:v>
                </c:pt>
                <c:pt idx="206">
                  <c:v>5.0974171907184642</c:v>
                </c:pt>
                <c:pt idx="207">
                  <c:v>4.6053320936815298</c:v>
                </c:pt>
                <c:pt idx="208">
                  <c:v>4.1607507366127869</c:v>
                </c:pt>
                <c:pt idx="209">
                  <c:v>3.7590873656166908</c:v>
                </c:pt>
                <c:pt idx="210">
                  <c:v>3.3961989016318483</c:v>
                </c:pt>
                <c:pt idx="211">
                  <c:v>3.0683422095277262</c:v>
                </c:pt>
                <c:pt idx="212">
                  <c:v>2.7721354916626719</c:v>
                </c:pt>
                <c:pt idx="213">
                  <c:v>2.5045234078590664</c:v>
                </c:pt>
                <c:pt idx="214">
                  <c:v>2.2627455621555974</c:v>
                </c:pt>
                <c:pt idx="215">
                  <c:v>2.0443080313974598</c:v>
                </c:pt>
                <c:pt idx="216">
                  <c:v>1.8469576420794318</c:v>
                </c:pt>
                <c:pt idx="217">
                  <c:v>1.6686587301867457</c:v>
                </c:pt>
                <c:pt idx="218">
                  <c:v>1.5075721443758918</c:v>
                </c:pt>
                <c:pt idx="219">
                  <c:v>1.3620362759654749</c:v>
                </c:pt>
                <c:pt idx="220">
                  <c:v>1.2305499201038999</c:v>
                </c:pt>
                <c:pt idx="221">
                  <c:v>1.1117567913612438</c:v>
                </c:pt>
                <c:pt idx="222">
                  <c:v>1.0044315340515211</c:v>
                </c:pt>
                <c:pt idx="223">
                  <c:v>0.90746708300439394</c:v>
                </c:pt>
                <c:pt idx="224">
                  <c:v>0.8198632444309415</c:v>
                </c:pt>
                <c:pt idx="225">
                  <c:v>0.74071637910987675</c:v>
                </c:pt>
                <c:pt idx="226">
                  <c:v>0.66921008148817518</c:v>
                </c:pt>
                <c:pt idx="227">
                  <c:v>0.60460675856064039</c:v>
                </c:pt>
                <c:pt idx="228">
                  <c:v>0.54624002167226493</c:v>
                </c:pt>
                <c:pt idx="229">
                  <c:v>0.49350781277103145</c:v>
                </c:pt>
                <c:pt idx="230">
                  <c:v>0.44586619421342188</c:v>
                </c:pt>
                <c:pt idx="231">
                  <c:v>0.40282373806845523</c:v>
                </c:pt>
                <c:pt idx="232">
                  <c:v>0.36393645704909622</c:v>
                </c:pt>
                <c:pt idx="233">
                  <c:v>0.3288032247861119</c:v>
                </c:pt>
                <c:pt idx="234">
                  <c:v>0.29706163820650189</c:v>
                </c:pt>
                <c:pt idx="235">
                  <c:v>0.268384279338509</c:v>
                </c:pt>
                <c:pt idx="236">
                  <c:v>0.24247533798496795</c:v>
                </c:pt>
                <c:pt idx="237">
                  <c:v>0.21906756042883138</c:v>
                </c:pt>
                <c:pt idx="238">
                  <c:v>0.19791949269751935</c:v>
                </c:pt>
                <c:pt idx="239">
                  <c:v>0.17881298995093739</c:v>
                </c:pt>
                <c:pt idx="240">
                  <c:v>0.16155096630293614</c:v>
                </c:pt>
                <c:pt idx="241">
                  <c:v>0.14595536186594649</c:v>
                </c:pt>
                <c:pt idx="242">
                  <c:v>0.13186530604909505</c:v>
                </c:pt>
                <c:pt idx="243">
                  <c:v>0.11913545816439051</c:v>
                </c:pt>
                <c:pt idx="244">
                  <c:v>0.10763450822445156</c:v>
                </c:pt>
                <c:pt idx="245">
                  <c:v>9.7243822467580912E-2</c:v>
                </c:pt>
                <c:pt idx="246">
                  <c:v>8.7856219638821217E-2</c:v>
                </c:pt>
                <c:pt idx="247">
                  <c:v>7.9374865404351486E-2</c:v>
                </c:pt>
                <c:pt idx="248">
                  <c:v>7.1712273495110834E-2</c:v>
                </c:pt>
                <c:pt idx="249">
                  <c:v>6.4789403276433691E-2</c:v>
                </c:pt>
                <c:pt idx="250">
                  <c:v>5.8534844435106176E-2</c:v>
                </c:pt>
                <c:pt idx="251">
                  <c:v>5.2884080373862184E-2</c:v>
                </c:pt>
                <c:pt idx="252">
                  <c:v>4.7778822715200418E-2</c:v>
                </c:pt>
                <c:pt idx="253">
                  <c:v>4.3166410049893925E-2</c:v>
                </c:pt>
                <c:pt idx="254">
                  <c:v>3.8999264728245706E-2</c:v>
                </c:pt>
                <c:pt idx="255">
                  <c:v>3.5234402090855203E-2</c:v>
                </c:pt>
                <c:pt idx="256">
                  <c:v>3.183298707657372E-2</c:v>
                </c:pt>
                <c:pt idx="257">
                  <c:v>2.875993363402397E-2</c:v>
                </c:pt>
                <c:pt idx="258">
                  <c:v>2.5983542804578909E-2</c:v>
                </c:pt>
                <c:pt idx="259">
                  <c:v>2.3475175743592532E-2</c:v>
                </c:pt>
                <c:pt idx="260">
                  <c:v>2.1208958307065484E-2</c:v>
                </c:pt>
                <c:pt idx="261">
                  <c:v>1.9161514156527268E-2</c:v>
                </c:pt>
                <c:pt idx="262">
                  <c:v>1.7311723629084497E-2</c:v>
                </c:pt>
                <c:pt idx="263">
                  <c:v>1.5640505885353956E-2</c:v>
                </c:pt>
                <c:pt idx="264">
                  <c:v>1.4130622088112546E-2</c:v>
                </c:pt>
                <c:pt idx="265">
                  <c:v>1.2766497581429878E-2</c:v>
                </c:pt>
                <c:pt idx="266">
                  <c:v>1.1534061236040836E-2</c:v>
                </c:pt>
                <c:pt idx="267">
                  <c:v>1.0420600303786979E-2</c:v>
                </c:pt>
                <c:pt idx="268">
                  <c:v>9.4146292839330254E-3</c:v>
                </c:pt>
                <c:pt idx="269">
                  <c:v>8.5057714486988182E-3</c:v>
                </c:pt>
                <c:pt idx="270">
                  <c:v>7.6846518059280697E-3</c:v>
                </c:pt>
                <c:pt idx="271">
                  <c:v>6.9428003947907043E-3</c:v>
                </c:pt>
                <c:pt idx="272">
                  <c:v>6.2725649170018716E-3</c:v>
                </c:pt>
                <c:pt idx="273">
                  <c:v>5.6670318023376628E-3</c:v>
                </c:pt>
                <c:pt idx="274">
                  <c:v>5.1199548942283358E-3</c:v>
                </c:pt>
                <c:pt idx="275">
                  <c:v>4.625691019811801E-3</c:v>
                </c:pt>
                <c:pt idx="276">
                  <c:v>4.1791417798441987E-3</c:v>
                </c:pt>
                <c:pt idx="277">
                  <c:v>3.7757009580229508E-3</c:v>
                </c:pt>
                <c:pt idx="278">
                  <c:v>3.4112070072426096E-3</c:v>
                </c:pt>
                <c:pt idx="279">
                  <c:v>3.0819001226730248E-3</c:v>
                </c:pt>
                <c:pt idx="280">
                  <c:v>2.7843834588629863E-3</c:v>
                </c:pt>
                <c:pt idx="281">
                  <c:v>2.5155880908186521E-3</c:v>
                </c:pt>
                <c:pt idx="282">
                  <c:v>2.2727413576256465E-3</c:v>
                </c:pt>
                <c:pt idx="283">
                  <c:v>2.0533382620750926E-3</c:v>
                </c:pt>
                <c:pt idx="284">
                  <c:v>1.855115631276911E-3</c:v>
                </c:pt>
                <c:pt idx="285">
                  <c:v>1.6760287717236585E-3</c:v>
                </c:pt>
                <c:pt idx="286">
                  <c:v>1.5142303779987717E-3</c:v>
                </c:pt>
                <c:pt idx="287">
                  <c:v>1.3680514775697055E-3</c:v>
                </c:pt>
                <c:pt idx="288">
                  <c:v>1.2359842151089581E-3</c:v>
                </c:pt>
                <c:pt idx="289">
                  <c:v>1.1166662987609256E-3</c:v>
                </c:pt>
                <c:pt idx="290">
                  <c:v>1.0088669479157424E-3</c:v>
                </c:pt>
                <c:pt idx="291">
                  <c:v>9.1147419753949031E-4</c:v>
                </c:pt>
                <c:pt idx="292">
                  <c:v>8.2348342810323045E-4</c:v>
                </c:pt>
                <c:pt idx="293">
                  <c:v>7.4398700279552487E-4</c:v>
                </c:pt>
                <c:pt idx="294">
                  <c:v>6.7216490512488894E-4</c:v>
                </c:pt>
                <c:pt idx="295">
                  <c:v>6.0727628033777515E-4</c:v>
                </c:pt>
                <c:pt idx="296">
                  <c:v>5.4865179340066975E-4</c:v>
                </c:pt>
                <c:pt idx="297">
                  <c:v>4.9568672471784613E-4</c:v>
                </c:pt>
                <c:pt idx="298">
                  <c:v>4.4783473236616867E-4</c:v>
                </c:pt>
                <c:pt idx="299">
                  <c:v>4.0460221650355001E-4</c:v>
                </c:pt>
                <c:pt idx="300">
                  <c:v>3.6554322781916676E-4</c:v>
                </c:pt>
                <c:pt idx="301">
                  <c:v>3.3025486750540772E-4</c:v>
                </c:pt>
                <c:pt idx="302">
                  <c:v>2.9837313130163607E-4</c:v>
                </c:pt>
                <c:pt idx="303">
                  <c:v>2.6956915474051337E-4</c:v>
                </c:pt>
                <c:pt idx="304">
                  <c:v>2.4354582086608687E-4</c:v>
                </c:pt>
                <c:pt idx="305">
                  <c:v>2.2003469543179267E-4</c:v>
                </c:pt>
                <c:pt idx="306">
                  <c:v>1.9879325796452177E-4</c:v>
                </c:pt>
                <c:pt idx="307">
                  <c:v>1.7960240013279886E-4</c:v>
                </c:pt>
                <c:pt idx="308">
                  <c:v>1.6226416561439949E-4</c:v>
                </c:pt>
                <c:pt idx="309">
                  <c:v>1.4659970814983217E-4</c:v>
                </c:pt>
                <c:pt idx="310">
                  <c:v>1.3244744671872806E-4</c:v>
                </c:pt>
                <c:pt idx="311">
                  <c:v>1.1966139880953091E-4</c:v>
                </c:pt>
                <c:pt idx="312">
                  <c:v>1.0810967458993704E-4</c:v>
                </c:pt>
                <c:pt idx="313">
                  <c:v>9.7673116445247038E-5</c:v>
                </c:pt>
                <c:pt idx="314">
                  <c:v>8.8244069851282233E-5</c:v>
                </c:pt>
                <c:pt idx="315">
                  <c:v>7.9725272903251646E-5</c:v>
                </c:pt>
                <c:pt idx="316">
                  <c:v>7.2028853045908388E-5</c:v>
                </c:pt>
                <c:pt idx="317">
                  <c:v>6.507542065612992E-5</c:v>
                </c:pt>
                <c:pt idx="318">
                  <c:v>5.8793250128102337E-5</c:v>
                </c:pt>
                <c:pt idx="319">
                  <c:v>5.3117540013891026E-5</c:v>
                </c:pt>
                <c:pt idx="320">
                  <c:v>4.7989744587646128E-5</c:v>
                </c:pt>
                <c:pt idx="321">
                  <c:v>4.3356969938436483E-5</c:v>
                </c:pt>
                <c:pt idx="322">
                  <c:v>3.9171428362326955E-5</c:v>
                </c:pt>
                <c:pt idx="323">
                  <c:v>3.5389945425679072E-5</c:v>
                </c:pt>
                <c:pt idx="324">
                  <c:v>3.1973514614965218E-5</c:v>
                </c:pt>
                <c:pt idx="325">
                  <c:v>2.8886894979248841E-5</c:v>
                </c:pt>
                <c:pt idx="326">
                  <c:v>2.6098247614957215E-5</c:v>
                </c:pt>
                <c:pt idx="327">
                  <c:v>2.357880724323814E-5</c:v>
                </c:pt>
                <c:pt idx="328">
                  <c:v>2.1302585492175698E-5</c:v>
                </c:pt>
                <c:pt idx="329">
                  <c:v>1.9246102823180727E-5</c:v>
                </c:pt>
                <c:pt idx="330">
                  <c:v>1.7388146336340059E-5</c:v>
                </c:pt>
                <c:pt idx="331">
                  <c:v>1.5709550956453591E-5</c:v>
                </c:pt>
                <c:pt idx="332">
                  <c:v>1.4193001742663237E-5</c:v>
                </c:pt>
                <c:pt idx="333">
                  <c:v>1.2822855282470589E-5</c:v>
                </c:pt>
                <c:pt idx="334">
                  <c:v>1.1584978327798117E-5</c:v>
                </c:pt>
                <c:pt idx="335">
                  <c:v>1.0466602008602851E-5</c:v>
                </c:pt>
                <c:pt idx="336">
                  <c:v>9.4561901202360443E-6</c:v>
                </c:pt>
                <c:pt idx="337">
                  <c:v>8.5433201259148931E-6</c:v>
                </c:pt>
                <c:pt idx="338">
                  <c:v>7.7185756468305735E-6</c:v>
                </c:pt>
                <c:pt idx="339">
                  <c:v>6.9734493309133269E-6</c:v>
                </c:pt>
                <c:pt idx="340">
                  <c:v>6.3002550983326824E-6</c:v>
                </c:pt>
                <c:pt idx="341">
                  <c:v>5.6920488585330801E-6</c:v>
                </c:pt>
                <c:pt idx="342">
                  <c:v>5.142556880990334E-6</c:v>
                </c:pt>
                <c:pt idx="343">
                  <c:v>4.6461110808234709E-6</c:v>
                </c:pt>
                <c:pt idx="344">
                  <c:v>4.1975905517241899E-6</c:v>
                </c:pt>
                <c:pt idx="345">
                  <c:v>3.7923687431081078E-6</c:v>
                </c:pt>
                <c:pt idx="346">
                  <c:v>3.4262657366128935E-6</c:v>
                </c:pt>
                <c:pt idx="347">
                  <c:v>3.0955051296688444E-6</c:v>
                </c:pt>
                <c:pt idx="348">
                  <c:v>2.7966750813900243E-6</c:v>
                </c:pt>
                <c:pt idx="349">
                  <c:v>2.526693118969027E-6</c:v>
                </c:pt>
                <c:pt idx="350">
                  <c:v>2.2827743415484974E-6</c:v>
                </c:pt>
                <c:pt idx="351">
                  <c:v>2.0624026935880093E-6</c:v>
                </c:pt>
                <c:pt idx="352">
                  <c:v>1.8633050114071424E-6</c:v>
                </c:pt>
                <c:pt idx="353">
                  <c:v>1.6834275751913058E-6</c:v>
                </c:pt>
                <c:pt idx="354">
                  <c:v>1.5209149245910471E-6</c:v>
                </c:pt>
                <c:pt idx="355">
                  <c:v>1.374090719394845E-6</c:v>
                </c:pt>
                <c:pt idx="356">
                  <c:v>1.2414404478506233E-6</c:v>
                </c:pt>
                <c:pt idx="357">
                  <c:v>1.121595804269946E-6</c:v>
                </c:pt>
                <c:pt idx="358">
                  <c:v>1.01332057476775E-6</c:v>
                </c:pt>
                <c:pt idx="359">
                  <c:v>9.1549788554709521E-7</c:v>
                </c:pt>
                <c:pt idx="360">
                  <c:v>8.2711868219323351E-7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F-4F03-9465-427C7B7C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01040"/>
        <c:axId val="466696448"/>
      </c:lineChart>
      <c:catAx>
        <c:axId val="70065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653752"/>
        <c:crosses val="autoZero"/>
        <c:auto val="1"/>
        <c:lblAlgn val="ctr"/>
        <c:lblOffset val="100"/>
        <c:tickLblSkip val="30"/>
        <c:tickMarkSkip val="30"/>
        <c:noMultiLvlLbl val="0"/>
      </c:catAx>
      <c:valAx>
        <c:axId val="700653752"/>
        <c:scaling>
          <c:orientation val="minMax"/>
          <c:max val="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653424"/>
        <c:crosses val="autoZero"/>
        <c:crossBetween val="between"/>
      </c:valAx>
      <c:valAx>
        <c:axId val="466696448"/>
        <c:scaling>
          <c:orientation val="minMax"/>
          <c:max val="2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01040"/>
        <c:crosses val="max"/>
        <c:crossBetween val="between"/>
      </c:valAx>
      <c:catAx>
        <c:axId val="46670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696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Worksheet!$B$302</c:f>
          <c:strCache>
            <c:ptCount val="1"/>
            <c:pt idx="0">
              <c:v>R0:  0...: 2.2 
Deaths: 597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v>Dead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Worksheet!$AA$2:$AA$362</c:f>
              <c:numCache>
                <c:formatCode>0.00</c:formatCode>
                <c:ptCount val="3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4.8424511349040807E-2</c:v>
                </c:pt>
                <c:pt idx="11">
                  <c:v>0.25042390154789668</c:v>
                </c:pt>
                <c:pt idx="12">
                  <c:v>0.58390077012981589</c:v>
                </c:pt>
                <c:pt idx="13">
                  <c:v>0.87769601707534484</c:v>
                </c:pt>
                <c:pt idx="14">
                  <c:v>1.0765824670289943</c:v>
                </c:pt>
                <c:pt idx="15">
                  <c:v>1.261138934755204</c:v>
                </c:pt>
                <c:pt idx="16">
                  <c:v>1.4773332089211659</c:v>
                </c:pt>
                <c:pt idx="17">
                  <c:v>1.7305887050675564</c:v>
                </c:pt>
                <c:pt idx="18">
                  <c:v>2.0272584822098558</c:v>
                </c:pt>
                <c:pt idx="19">
                  <c:v>2.3747845774321985</c:v>
                </c:pt>
                <c:pt idx="20">
                  <c:v>2.7818846425370123</c:v>
                </c:pt>
                <c:pt idx="21">
                  <c:v>3.2587705584334747</c:v>
                </c:pt>
                <c:pt idx="22">
                  <c:v>3.8174045027494281</c:v>
                </c:pt>
                <c:pt idx="23">
                  <c:v>4.4717988824119921</c:v>
                </c:pt>
                <c:pt idx="24">
                  <c:v>5.2383676388120834</c:v>
                </c:pt>
                <c:pt idx="25">
                  <c:v>6.1363377156753973</c:v>
                </c:pt>
                <c:pt idx="26">
                  <c:v>7.1882309804474689</c:v>
                </c:pt>
                <c:pt idx="27">
                  <c:v>8.4204286456438737</c:v>
                </c:pt>
                <c:pt idx="28">
                  <c:v>9.8638322900660214</c:v>
                </c:pt>
                <c:pt idx="29">
                  <c:v>11.554637980908597</c:v>
                </c:pt>
                <c:pt idx="30">
                  <c:v>13.535242804574883</c:v>
                </c:pt>
                <c:pt idx="31">
                  <c:v>15.85530639380519</c:v>
                </c:pt>
                <c:pt idx="32">
                  <c:v>18.572993869560243</c:v>
                </c:pt>
                <c:pt idx="33">
                  <c:v>21.756431088284874</c:v>
                </c:pt>
                <c:pt idx="34">
                  <c:v>25.485408302944549</c:v>
                </c:pt>
                <c:pt idx="35">
                  <c:v>29.853374429568298</c:v>
                </c:pt>
                <c:pt idx="36">
                  <c:v>34.969771197604103</c:v>
                </c:pt>
                <c:pt idx="37">
                  <c:v>40.962764709481647</c:v>
                </c:pt>
                <c:pt idx="38">
                  <c:v>47.982441521190324</c:v>
                </c:pt>
                <c:pt idx="39">
                  <c:v>56.204547483434958</c:v>
                </c:pt>
                <c:pt idx="40">
                  <c:v>65.834860478494988</c:v>
                </c:pt>
                <c:pt idx="41">
                  <c:v>77.114303102650936</c:v>
                </c:pt>
                <c:pt idx="42">
                  <c:v>90.324918553392166</c:v>
                </c:pt>
                <c:pt idx="43">
                  <c:v>105.79685278126352</c:v>
                </c:pt>
                <c:pt idx="44">
                  <c:v>123.91650867025957</c:v>
                </c:pt>
                <c:pt idx="45">
                  <c:v>145.13606393547505</c:v>
                </c:pt>
                <c:pt idx="46">
                  <c:v>169.98457387830439</c:v>
                </c:pt>
                <c:pt idx="47">
                  <c:v>199.08091338705808</c:v>
                </c:pt>
                <c:pt idx="48">
                  <c:v>233.14884980863309</c:v>
                </c:pt>
                <c:pt idx="49">
                  <c:v>273.03457960832947</c:v>
                </c:pt>
                <c:pt idx="50">
                  <c:v>319.72710693289133</c:v>
                </c:pt>
                <c:pt idx="51">
                  <c:v>374.38189082568846</c:v>
                </c:pt>
                <c:pt idx="52">
                  <c:v>438.34823896096634</c:v>
                </c:pt>
                <c:pt idx="53">
                  <c:v>513.20097771651103</c:v>
                </c:pt>
                <c:pt idx="54">
                  <c:v>600.77697854708231</c:v>
                </c:pt>
                <c:pt idx="55">
                  <c:v>703.21716491779648</c:v>
                </c:pt>
                <c:pt idx="56">
                  <c:v>823.01465654615208</c:v>
                </c:pt>
                <c:pt idx="57">
                  <c:v>963.06971979991897</c:v>
                </c:pt>
                <c:pt idx="58">
                  <c:v>1126.7521726957232</c:v>
                </c:pt>
                <c:pt idx="59">
                  <c:v>1317.9718232566552</c:v>
                </c:pt>
                <c:pt idx="60">
                  <c:v>1541.2573781375022</c:v>
                </c:pt>
                <c:pt idx="61">
                  <c:v>1801.8440137307334</c:v>
                </c:pt>
                <c:pt idx="62">
                  <c:v>2105.7694139788168</c:v>
                </c:pt>
                <c:pt idx="63">
                  <c:v>2459.9774955321755</c:v>
                </c:pt>
                <c:pt idx="64">
                  <c:v>2872.4281955627844</c:v>
                </c:pt>
                <c:pt idx="65">
                  <c:v>3352.2105091175076</c:v>
                </c:pt>
                <c:pt idx="66">
                  <c:v>3909.6543348823939</c:v>
                </c:pt>
                <c:pt idx="67">
                  <c:v>4556.4345118772817</c:v>
                </c:pt>
                <c:pt idx="68">
                  <c:v>5305.6575916476086</c:v>
                </c:pt>
                <c:pt idx="69">
                  <c:v>6171.9182888187579</c:v>
                </c:pt>
                <c:pt idx="70">
                  <c:v>7171.3081239252288</c:v>
                </c:pt>
                <c:pt idx="71">
                  <c:v>8321.3535357891087</c:v>
                </c:pt>
                <c:pt idx="72">
                  <c:v>9640.8548656628063</c:v>
                </c:pt>
                <c:pt idx="73">
                  <c:v>11149.591513746775</c:v>
                </c:pt>
                <c:pt idx="74">
                  <c:v>12867.853014009219</c:v>
                </c:pt>
                <c:pt idx="75">
                  <c:v>14815.75203572763</c:v>
                </c:pt>
                <c:pt idx="76">
                  <c:v>17012.275291096179</c:v>
                </c:pt>
                <c:pt idx="77">
                  <c:v>19474.034578853261</c:v>
                </c:pt>
                <c:pt idx="78">
                  <c:v>22213.695879678988</c:v>
                </c:pt>
                <c:pt idx="79">
                  <c:v>25238.092904293488</c:v>
                </c:pt>
                <c:pt idx="80">
                  <c:v>28546.075556999018</c:v>
                </c:pt>
                <c:pt idx="81">
                  <c:v>32126.204290790211</c:v>
                </c:pt>
                <c:pt idx="82">
                  <c:v>35954.475477389453</c:v>
                </c:pt>
                <c:pt idx="83">
                  <c:v>39992.342251692673</c:v>
                </c:pt>
                <c:pt idx="84">
                  <c:v>44185.364406416651</c:v>
                </c:pt>
                <c:pt idx="85">
                  <c:v>48462.857844325248</c:v>
                </c:pt>
                <c:pt idx="86">
                  <c:v>52738.893723368201</c:v>
                </c:pt>
                <c:pt idx="87">
                  <c:v>56914.898542172348</c:v>
                </c:pt>
                <c:pt idx="88">
                  <c:v>60883.921551461252</c:v>
                </c:pt>
                <c:pt idx="89">
                  <c:v>64536.380872895563</c:v>
                </c:pt>
                <c:pt idx="90">
                  <c:v>67766.817956185012</c:v>
                </c:pt>
                <c:pt idx="91">
                  <c:v>70480.946691803212</c:v>
                </c:pt>
                <c:pt idx="92">
                  <c:v>72602.148341798893</c:v>
                </c:pt>
                <c:pt idx="93">
                  <c:v>74076.586473442105</c:v>
                </c:pt>
                <c:pt idx="94">
                  <c:v>74876.306248619527</c:v>
                </c:pt>
                <c:pt idx="95">
                  <c:v>75000</c:v>
                </c:pt>
                <c:pt idx="96">
                  <c:v>74471.48893162793</c:v>
                </c:pt>
                <c:pt idx="97">
                  <c:v>73336.300858422925</c:v>
                </c:pt>
                <c:pt idx="98">
                  <c:v>71656.946298391616</c:v>
                </c:pt>
                <c:pt idx="99">
                  <c:v>69507.578099828883</c:v>
                </c:pt>
                <c:pt idx="100">
                  <c:v>66968.672393171568</c:v>
                </c:pt>
                <c:pt idx="101">
                  <c:v>64122.22982019082</c:v>
                </c:pt>
                <c:pt idx="102">
                  <c:v>61047.815690724987</c:v>
                </c:pt>
                <c:pt idx="103">
                  <c:v>57819.580529979583</c:v>
                </c:pt>
                <c:pt idx="104">
                  <c:v>54504.258046398027</c:v>
                </c:pt>
                <c:pt idx="105">
                  <c:v>51160.038705164159</c:v>
                </c:pt>
                <c:pt idx="106">
                  <c:v>47836.163281320529</c:v>
                </c:pt>
                <c:pt idx="107">
                  <c:v>44573.063512923887</c:v>
                </c:pt>
                <c:pt idx="108">
                  <c:v>41402.884929258966</c:v>
                </c:pt>
                <c:pt idx="109">
                  <c:v>38350.249323554905</c:v>
                </c:pt>
                <c:pt idx="110">
                  <c:v>35433.1427179241</c:v>
                </c:pt>
                <c:pt idx="111">
                  <c:v>32663.843318733434</c:v>
                </c:pt>
                <c:pt idx="112">
                  <c:v>30049.829600490415</c:v>
                </c:pt>
                <c:pt idx="113">
                  <c:v>27594.629818547775</c:v>
                </c:pt>
                <c:pt idx="114">
                  <c:v>25298.590654005893</c:v>
                </c:pt>
                <c:pt idx="115">
                  <c:v>23159.554727002065</c:v>
                </c:pt>
                <c:pt idx="116">
                  <c:v>21173.445071571179</c:v>
                </c:pt>
                <c:pt idx="117">
                  <c:v>19334.760117310172</c:v>
                </c:pt>
                <c:pt idx="118">
                  <c:v>17636.985991021265</c:v>
                </c:pt>
                <c:pt idx="119">
                  <c:v>16072.934648744174</c:v>
                </c:pt>
                <c:pt idx="120">
                  <c:v>14635.01696538179</c:v>
                </c:pt>
                <c:pt idx="121">
                  <c:v>13315.459819316971</c:v>
                </c:pt>
                <c:pt idx="122">
                  <c:v>12106.475687158294</c:v>
                </c:pt>
                <c:pt idx="123">
                  <c:v>11000.392503012774</c:v>
                </c:pt>
                <c:pt idx="124">
                  <c:v>9989.7506698055731</c:v>
                </c:pt>
                <c:pt idx="125">
                  <c:v>9067.3732237689564</c:v>
                </c:pt>
                <c:pt idx="126">
                  <c:v>8226.4143010300904</c:v>
                </c:pt>
                <c:pt idx="127">
                  <c:v>7460.3902679738894</c:v>
                </c:pt>
                <c:pt idx="128">
                  <c:v>6763.1971698844854</c:v>
                </c:pt>
                <c:pt idx="129">
                  <c:v>6129.1175302057782</c:v>
                </c:pt>
                <c:pt idx="130">
                  <c:v>5552.8189941354804</c:v>
                </c:pt>
                <c:pt idx="131">
                  <c:v>5029.346849951341</c:v>
                </c:pt>
                <c:pt idx="132">
                  <c:v>4554.1120722640908</c:v>
                </c:pt>
                <c:pt idx="133">
                  <c:v>4122.8762053023565</c:v>
                </c:pt>
                <c:pt idx="134">
                  <c:v>3731.7341333043255</c:v>
                </c:pt>
                <c:pt idx="135">
                  <c:v>3377.0955614479044</c:v>
                </c:pt>
                <c:pt idx="136">
                  <c:v>3055.665847451517</c:v>
                </c:pt>
                <c:pt idx="137">
                  <c:v>2764.4266747159545</c:v>
                </c:pt>
                <c:pt idx="138">
                  <c:v>2500.616937114241</c:v>
                </c:pt>
                <c:pt idx="139">
                  <c:v>2261.7141084740442</c:v>
                </c:pt>
                <c:pt idx="140">
                  <c:v>2045.4162923281299</c:v>
                </c:pt>
                <c:pt idx="141">
                  <c:v>1849.6250861479318</c:v>
                </c:pt>
                <c:pt idx="142">
                  <c:v>1672.4293460897411</c:v>
                </c:pt>
                <c:pt idx="143">
                  <c:v>1512.0899008183951</c:v>
                </c:pt>
                <c:pt idx="144">
                  <c:v>1367.0252341888754</c:v>
                </c:pt>
                <c:pt idx="145">
                  <c:v>1235.7981347730956</c:v>
                </c:pt>
                <c:pt idx="146">
                  <c:v>1117.1032940264299</c:v>
                </c:pt>
                <c:pt idx="147">
                  <c:v>1009.7558231552321</c:v>
                </c:pt>
                <c:pt idx="148">
                  <c:v>912.68065054098531</c:v>
                </c:pt>
                <c:pt idx="149">
                  <c:v>824.90275614059726</c:v>
                </c:pt>
                <c:pt idx="150">
                  <c:v>745.53819600152178</c:v>
                </c:pt>
                <c:pt idx="151">
                  <c:v>673.7858684092007</c:v>
                </c:pt>
                <c:pt idx="152">
                  <c:v>608.91997282458465</c:v>
                </c:pt>
                <c:pt idx="153">
                  <c:v>550.2831133528681</c:v>
                </c:pt>
                <c:pt idx="154">
                  <c:v>497.27999975780574</c:v>
                </c:pt>
                <c:pt idx="155">
                  <c:v>449.37170079882748</c:v>
                </c:pt>
                <c:pt idx="156">
                  <c:v>406.07040676336163</c:v>
                </c:pt>
                <c:pt idx="157">
                  <c:v>366.93466037173965</c:v>
                </c:pt>
                <c:pt idx="158">
                  <c:v>331.56501765221208</c:v>
                </c:pt>
                <c:pt idx="159">
                  <c:v>299.60010284676605</c:v>
                </c:pt>
                <c:pt idx="160">
                  <c:v>270.71302386037252</c:v>
                </c:pt>
                <c:pt idx="161">
                  <c:v>244.6081171669841</c:v>
                </c:pt>
                <c:pt idx="162">
                  <c:v>221.01799340633139</c:v>
                </c:pt>
                <c:pt idx="163">
                  <c:v>199.70085712643899</c:v>
                </c:pt>
                <c:pt idx="164">
                  <c:v>180.43807623485128</c:v>
                </c:pt>
                <c:pt idx="165">
                  <c:v>163.03197870918285</c:v>
                </c:pt>
                <c:pt idx="166">
                  <c:v>147.30385598129661</c:v>
                </c:pt>
                <c:pt idx="167">
                  <c:v>133.09215414870289</c:v>
                </c:pt>
                <c:pt idx="168">
                  <c:v>120.25083578355887</c:v>
                </c:pt>
                <c:pt idx="169">
                  <c:v>108.64789660744465</c:v>
                </c:pt>
                <c:pt idx="170">
                  <c:v>98.164022683612274</c:v>
                </c:pt>
                <c:pt idx="171">
                  <c:v>88.6913750531332</c:v>
                </c:pt>
                <c:pt idx="172">
                  <c:v>80.132489913275933</c:v>
                </c:pt>
                <c:pt idx="173">
                  <c:v>72.399283511751449</c:v>
                </c:pt>
                <c:pt idx="174">
                  <c:v>65.412151915467476</c:v>
                </c:pt>
                <c:pt idx="175">
                  <c:v>59.099156713376232</c:v>
                </c:pt>
                <c:pt idx="176">
                  <c:v>53.395288535979212</c:v>
                </c:pt>
                <c:pt idx="177">
                  <c:v>48.241801024940209</c:v>
                </c:pt>
                <c:pt idx="178">
                  <c:v>43.585608570665954</c:v>
                </c:pt>
                <c:pt idx="179">
                  <c:v>39.37874175895751</c:v>
                </c:pt>
                <c:pt idx="180">
                  <c:v>35.577855034920404</c:v>
                </c:pt>
                <c:pt idx="181">
                  <c:v>32.143781607932574</c:v>
                </c:pt>
                <c:pt idx="182">
                  <c:v>29.041131089976545</c:v>
                </c:pt>
                <c:pt idx="183">
                  <c:v>26.237925785102583</c:v>
                </c:pt>
                <c:pt idx="184">
                  <c:v>23.705271933957189</c:v>
                </c:pt>
                <c:pt idx="185">
                  <c:v>21.417062567654749</c:v>
                </c:pt>
                <c:pt idx="186">
                  <c:v>19.349708942978275</c:v>
                </c:pt>
                <c:pt idx="187">
                  <c:v>17.481897818902468</c:v>
                </c:pt>
                <c:pt idx="188">
                  <c:v>15.794372095427599</c:v>
                </c:pt>
                <c:pt idx="189">
                  <c:v>14.269732572157556</c:v>
                </c:pt>
                <c:pt idx="190">
                  <c:v>12.892258798202667</c:v>
                </c:pt>
                <c:pt idx="191">
                  <c:v>11.647747178891754</c:v>
                </c:pt>
                <c:pt idx="192">
                  <c:v>10.523364680314915</c:v>
                </c:pt>
                <c:pt idx="193">
                  <c:v>9.5075166315960917</c:v>
                </c:pt>
                <c:pt idx="194">
                  <c:v>8.5897272685690602</c:v>
                </c:pt>
                <c:pt idx="195">
                  <c:v>7.760531792616435</c:v>
                </c:pt>
                <c:pt idx="196">
                  <c:v>7.0113788361152691</c:v>
                </c:pt>
                <c:pt idx="197">
                  <c:v>6.3345423323833998</c:v>
                </c:pt>
                <c:pt idx="198">
                  <c:v>5.7230418842987625</c:v>
                </c:pt>
                <c:pt idx="199">
                  <c:v>5.1705708128324872</c:v>
                </c:pt>
                <c:pt idx="200">
                  <c:v>4.6714311454692004</c:v>
                </c:pt>
                <c:pt idx="201">
                  <c:v>4.220474875676441</c:v>
                </c:pt>
                <c:pt idx="202">
                  <c:v>3.8130508889474615</c:v>
                </c:pt>
                <c:pt idx="203">
                  <c:v>3.444957009128486</c:v>
                </c:pt>
                <c:pt idx="204">
                  <c:v>3.1123966713417306</c:v>
                </c:pt>
                <c:pt idx="205">
                  <c:v>2.8119397753631148</c:v>
                </c:pt>
                <c:pt idx="206">
                  <c:v>2.5404873162915482</c:v>
                </c:pt>
                <c:pt idx="207">
                  <c:v>2.2952394281924136</c:v>
                </c:pt>
                <c:pt idx="208">
                  <c:v>2.0736665115072466</c:v>
                </c:pt>
                <c:pt idx="209">
                  <c:v>1.8734831467527557</c:v>
                </c:pt>
                <c:pt idx="210">
                  <c:v>1.6926245257093628</c:v>
                </c:pt>
                <c:pt idx="211">
                  <c:v>1.5292251572155395</c:v>
                </c:pt>
                <c:pt idx="212">
                  <c:v>1.3815996281044589</c:v>
                </c:pt>
                <c:pt idx="213">
                  <c:v>1.2482252209838363</c:v>
                </c:pt>
                <c:pt idx="214">
                  <c:v>1.1277262096850071</c:v>
                </c:pt>
                <c:pt idx="215">
                  <c:v>1.0188596704895545</c:v>
                </c:pt>
                <c:pt idx="216">
                  <c:v>0.92050266285831783</c:v>
                </c:pt>
                <c:pt idx="217">
                  <c:v>0.83164064749880151</c:v>
                </c:pt>
                <c:pt idx="218">
                  <c:v>0.75135702235771984</c:v>
                </c:pt>
                <c:pt idx="219">
                  <c:v>0.67882366864667931</c:v>
                </c:pt>
                <c:pt idx="220">
                  <c:v>0.6132924094192379</c:v>
                </c:pt>
                <c:pt idx="221">
                  <c:v>0.55408729262382961</c:v>
                </c:pt>
                <c:pt idx="222">
                  <c:v>0.50059761905602373</c:v>
                </c:pt>
                <c:pt idx="223">
                  <c:v>0.45227164331276759</c:v>
                </c:pt>
                <c:pt idx="224">
                  <c:v>0.40861088278964247</c:v>
                </c:pt>
                <c:pt idx="225">
                  <c:v>0.36916497603116993</c:v>
                </c:pt>
                <c:pt idx="226">
                  <c:v>0.33352703740837314</c:v>
                </c:pt>
                <c:pt idx="227">
                  <c:v>0.30132946021545637</c:v>
                </c:pt>
                <c:pt idx="228">
                  <c:v>0.27224012490131816</c:v>
                </c:pt>
                <c:pt idx="229">
                  <c:v>0.24595897332928246</c:v>
                </c:pt>
                <c:pt idx="230">
                  <c:v>0.22221491373296301</c:v>
                </c:pt>
                <c:pt idx="231">
                  <c:v>0.20076302444645255</c:v>
                </c:pt>
                <c:pt idx="232">
                  <c:v>0.18138202756819211</c:v>
                </c:pt>
                <c:pt idx="233">
                  <c:v>0.16387200650167949</c:v>
                </c:pt>
                <c:pt idx="234">
                  <c:v>0.14805234383130944</c:v>
                </c:pt>
                <c:pt idx="235">
                  <c:v>0.13375985826402656</c:v>
                </c:pt>
                <c:pt idx="236">
                  <c:v>0.12084712142053658</c:v>
                </c:pt>
                <c:pt idx="237">
                  <c:v>0.10918093711472887</c:v>
                </c:pt>
                <c:pt idx="238">
                  <c:v>9.8640967435833574E-2</c:v>
                </c:pt>
                <c:pt idx="239">
                  <c:v>8.9118491461950569E-2</c:v>
                </c:pt>
                <c:pt idx="240">
                  <c:v>8.0515283801552692E-2</c:v>
                </c:pt>
                <c:pt idx="241">
                  <c:v>7.2742601395490381E-2</c:v>
                </c:pt>
                <c:pt idx="242">
                  <c:v>6.5720268128649423E-2</c:v>
                </c:pt>
                <c:pt idx="243">
                  <c:v>5.9375847809255811E-2</c:v>
                </c:pt>
                <c:pt idx="244">
                  <c:v>5.3643896985281221E-2</c:v>
                </c:pt>
                <c:pt idx="245">
                  <c:v>4.8465289890880843E-2</c:v>
                </c:pt>
                <c:pt idx="246">
                  <c:v>4.3786608559783946E-2</c:v>
                </c:pt>
                <c:pt idx="247">
                  <c:v>3.9559591814728512E-2</c:v>
                </c:pt>
                <c:pt idx="248">
                  <c:v>3.5740637449317152E-2</c:v>
                </c:pt>
                <c:pt idx="249">
                  <c:v>3.229035246733547E-2</c:v>
                </c:pt>
                <c:pt idx="250">
                  <c:v>2.9173146740274276E-2</c:v>
                </c:pt>
                <c:pt idx="251">
                  <c:v>2.6356865891646368E-2</c:v>
                </c:pt>
                <c:pt idx="252">
                  <c:v>2.3812459621305449E-2</c:v>
                </c:pt>
                <c:pt idx="253">
                  <c:v>2.1513682048533253E-2</c:v>
                </c:pt>
                <c:pt idx="254">
                  <c:v>1.9436820982930109E-2</c:v>
                </c:pt>
                <c:pt idx="255">
                  <c:v>1.7560453330531852E-2</c:v>
                </c:pt>
                <c:pt idx="256">
                  <c:v>1.5865224112158655E-2</c:v>
                </c:pt>
                <c:pt idx="257">
                  <c:v>1.4333646814560124E-2</c:v>
                </c:pt>
                <c:pt idx="258">
                  <c:v>1.2949923014968178E-2</c:v>
                </c:pt>
                <c:pt idx="259">
                  <c:v>1.1699779418473711E-2</c:v>
                </c:pt>
                <c:pt idx="260">
                  <c:v>1.057032062725656E-2</c:v>
                </c:pt>
                <c:pt idx="261">
                  <c:v>9.5498961229721156E-3</c:v>
                </c:pt>
                <c:pt idx="262">
                  <c:v>8.627980090207191E-3</c:v>
                </c:pt>
                <c:pt idx="263">
                  <c:v>7.7950628413736723E-3</c:v>
                </c:pt>
                <c:pt idx="264">
                  <c:v>7.0425527230777597E-3</c:v>
                </c:pt>
                <c:pt idx="265">
                  <c:v>6.3626874921196459E-3</c:v>
                </c:pt>
                <c:pt idx="266">
                  <c:v>5.7484542469581805E-3</c:v>
                </c:pt>
                <c:pt idx="267">
                  <c:v>5.193517088725349E-3</c:v>
                </c:pt>
                <c:pt idx="268">
                  <c:v>4.6921517656061873E-3</c:v>
                </c:pt>
                <c:pt idx="269">
                  <c:v>4.2391866264337632E-3</c:v>
                </c:pt>
                <c:pt idx="270">
                  <c:v>3.8299492744289635E-3</c:v>
                </c:pt>
                <c:pt idx="271">
                  <c:v>3.4602183708122508E-3</c:v>
                </c:pt>
                <c:pt idx="272">
                  <c:v>3.1261800911360931E-3</c:v>
                </c:pt>
                <c:pt idx="273">
                  <c:v>2.8243887851799074E-3</c:v>
                </c:pt>
                <c:pt idx="274">
                  <c:v>2.5517314346096454E-3</c:v>
                </c:pt>
                <c:pt idx="275">
                  <c:v>2.3053955417784212E-3</c:v>
                </c:pt>
                <c:pt idx="276">
                  <c:v>2.0828401184372113E-3</c:v>
                </c:pt>
                <c:pt idx="277">
                  <c:v>1.8817694751005617E-3</c:v>
                </c:pt>
                <c:pt idx="278">
                  <c:v>1.7001095407012988E-3</c:v>
                </c:pt>
                <c:pt idx="279">
                  <c:v>1.5359864682685008E-3</c:v>
                </c:pt>
                <c:pt idx="280">
                  <c:v>1.3877073059435402E-3</c:v>
                </c:pt>
                <c:pt idx="281">
                  <c:v>1.2537425339532596E-3</c:v>
                </c:pt>
                <c:pt idx="282">
                  <c:v>1.1327102874068853E-3</c:v>
                </c:pt>
                <c:pt idx="283">
                  <c:v>1.0233621021727829E-3</c:v>
                </c:pt>
                <c:pt idx="284">
                  <c:v>9.2457003680190743E-4</c:v>
                </c:pt>
                <c:pt idx="285">
                  <c:v>8.3531503765889596E-4</c:v>
                </c:pt>
                <c:pt idx="286">
                  <c:v>7.5467642724559559E-4</c:v>
                </c:pt>
                <c:pt idx="287">
                  <c:v>6.8182240728769392E-4</c:v>
                </c:pt>
                <c:pt idx="288">
                  <c:v>6.1600147862252771E-4</c:v>
                </c:pt>
                <c:pt idx="289">
                  <c:v>5.5653468938307333E-4</c:v>
                </c:pt>
                <c:pt idx="290">
                  <c:v>5.0280863151709761E-4</c:v>
                </c:pt>
                <c:pt idx="291">
                  <c:v>4.5426911339963147E-4</c:v>
                </c:pt>
                <c:pt idx="292">
                  <c:v>4.1041544327091164E-4</c:v>
                </c:pt>
                <c:pt idx="293">
                  <c:v>3.7079526453268741E-4</c:v>
                </c:pt>
                <c:pt idx="294">
                  <c:v>3.3499988962827767E-4</c:v>
                </c:pt>
                <c:pt idx="295">
                  <c:v>3.0266008437472271E-4</c:v>
                </c:pt>
                <c:pt idx="296">
                  <c:v>2.7344225926184711E-4</c:v>
                </c:pt>
                <c:pt idx="297">
                  <c:v>2.4704502843096916E-4</c:v>
                </c:pt>
                <c:pt idx="298">
                  <c:v>2.2319610083865746E-4</c:v>
                </c:pt>
                <c:pt idx="299">
                  <c:v>2.0164947153746666E-4</c:v>
                </c:pt>
                <c:pt idx="300">
                  <c:v>1.8218288410133253E-4</c:v>
                </c:pt>
                <c:pt idx="301">
                  <c:v>1.6459553802020095E-4</c:v>
                </c:pt>
                <c:pt idx="302">
                  <c:v>1.4870601741535382E-4</c:v>
                </c:pt>
                <c:pt idx="303">
                  <c:v>1.343504197098506E-4</c:v>
                </c:pt>
                <c:pt idx="304">
                  <c:v>1.21380664951065E-4</c:v>
                </c:pt>
                <c:pt idx="305">
                  <c:v>1.0966296834575004E-4</c:v>
                </c:pt>
                <c:pt idx="306">
                  <c:v>9.9076460251622321E-5</c:v>
                </c:pt>
                <c:pt idx="307">
                  <c:v>8.9511939390490814E-5</c:v>
                </c:pt>
                <c:pt idx="308">
                  <c:v>8.0870746422154001E-5</c:v>
                </c:pt>
                <c:pt idx="309">
                  <c:v>7.3063746259826071E-5</c:v>
                </c:pt>
                <c:pt idx="310">
                  <c:v>6.60104086295378E-5</c:v>
                </c:pt>
                <c:pt idx="311">
                  <c:v>5.9637977389356527E-5</c:v>
                </c:pt>
                <c:pt idx="312">
                  <c:v>5.3880720039839655E-5</c:v>
                </c:pt>
                <c:pt idx="313">
                  <c:v>4.867924968431985E-5</c:v>
                </c:pt>
                <c:pt idx="314">
                  <c:v>4.3979912444949655E-5</c:v>
                </c:pt>
                <c:pt idx="315">
                  <c:v>3.9734234015618416E-5</c:v>
                </c:pt>
                <c:pt idx="316">
                  <c:v>3.5898419642859274E-5</c:v>
                </c:pt>
                <c:pt idx="317">
                  <c:v>3.2432902376981112E-5</c:v>
                </c:pt>
                <c:pt idx="318">
                  <c:v>2.9301934933574108E-5</c:v>
                </c:pt>
                <c:pt idx="319">
                  <c:v>2.6473220955384674E-5</c:v>
                </c:pt>
                <c:pt idx="320">
                  <c:v>2.3917581870975493E-5</c:v>
                </c:pt>
                <c:pt idx="321">
                  <c:v>2.1608655913772515E-5</c:v>
                </c:pt>
                <c:pt idx="322">
                  <c:v>1.9522626196838974E-5</c:v>
                </c:pt>
                <c:pt idx="323">
                  <c:v>1.7637975038430699E-5</c:v>
                </c:pt>
                <c:pt idx="324">
                  <c:v>1.5935262004167306E-5</c:v>
                </c:pt>
                <c:pt idx="325">
                  <c:v>1.439692337629384E-5</c:v>
                </c:pt>
                <c:pt idx="326">
                  <c:v>1.3007090981530946E-5</c:v>
                </c:pt>
                <c:pt idx="327">
                  <c:v>1.1751428508698087E-5</c:v>
                </c:pt>
                <c:pt idx="328">
                  <c:v>1.0616983627703722E-5</c:v>
                </c:pt>
                <c:pt idx="329">
                  <c:v>9.5920543844895661E-6</c:v>
                </c:pt>
                <c:pt idx="330">
                  <c:v>8.6660684937746522E-6</c:v>
                </c:pt>
                <c:pt idx="331">
                  <c:v>7.8294742844871647E-6</c:v>
                </c:pt>
                <c:pt idx="332">
                  <c:v>7.0736421729714422E-6</c:v>
                </c:pt>
                <c:pt idx="333">
                  <c:v>6.3907756476527093E-6</c:v>
                </c:pt>
                <c:pt idx="334">
                  <c:v>5.7738308469542182E-6</c:v>
                </c:pt>
                <c:pt idx="335">
                  <c:v>5.2164439009020174E-6</c:v>
                </c:pt>
                <c:pt idx="336">
                  <c:v>4.712865286936078E-6</c:v>
                </c:pt>
                <c:pt idx="337">
                  <c:v>4.2579005227989709E-6</c:v>
                </c:pt>
                <c:pt idx="338">
                  <c:v>3.8468565847411763E-6</c:v>
                </c:pt>
                <c:pt idx="339">
                  <c:v>3.4754934983394353E-6</c:v>
                </c:pt>
                <c:pt idx="340">
                  <c:v>3.1399806025808551E-6</c:v>
                </c:pt>
                <c:pt idx="341">
                  <c:v>2.8368570360708135E-6</c:v>
                </c:pt>
                <c:pt idx="342">
                  <c:v>2.5629960377744683E-6</c:v>
                </c:pt>
                <c:pt idx="343">
                  <c:v>2.3155726940491721E-6</c:v>
                </c:pt>
                <c:pt idx="344">
                  <c:v>2.092034799273998E-6</c:v>
                </c:pt>
                <c:pt idx="345">
                  <c:v>1.8900765294998049E-6</c:v>
                </c:pt>
                <c:pt idx="346">
                  <c:v>1.707614657559924E-6</c:v>
                </c:pt>
                <c:pt idx="347">
                  <c:v>1.5427670642971002E-6</c:v>
                </c:pt>
                <c:pt idx="348">
                  <c:v>1.3938333242470413E-6</c:v>
                </c:pt>
                <c:pt idx="349">
                  <c:v>1.259277165517257E-6</c:v>
                </c:pt>
                <c:pt idx="350">
                  <c:v>1.1377106229324324E-6</c:v>
                </c:pt>
                <c:pt idx="351">
                  <c:v>1.027879720983868E-6</c:v>
                </c:pt>
                <c:pt idx="352">
                  <c:v>9.2865153890065348E-7</c:v>
                </c:pt>
                <c:pt idx="353">
                  <c:v>8.3900252441700722E-7</c:v>
                </c:pt>
                <c:pt idx="354">
                  <c:v>7.5800793569070812E-7</c:v>
                </c:pt>
                <c:pt idx="355">
                  <c:v>6.8483230246454925E-7</c:v>
                </c:pt>
                <c:pt idx="356">
                  <c:v>6.1872080807640279E-7</c:v>
                </c:pt>
                <c:pt idx="357">
                  <c:v>5.5899150342214275E-7</c:v>
                </c:pt>
                <c:pt idx="358">
                  <c:v>5.0502827255739172E-7</c:v>
                </c:pt>
                <c:pt idx="359">
                  <c:v>4.5627447737731414E-7</c:v>
                </c:pt>
                <c:pt idx="360">
                  <c:v>4.1222721581845351E-7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3-4638-B027-E71459C2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701040"/>
        <c:axId val="466696448"/>
      </c:barChart>
      <c:lineChart>
        <c:grouping val="standard"/>
        <c:varyColors val="0"/>
        <c:ser>
          <c:idx val="0"/>
          <c:order val="0"/>
          <c:tx>
            <c:strRef>
              <c:f>Worksheet!$N$1</c:f>
              <c:strCache>
                <c:ptCount val="1"/>
                <c:pt idx="0">
                  <c:v>Susceptible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Worksheet!$L$2:$L$362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Worksheet!$N$2:$N$362</c:f>
              <c:numCache>
                <c:formatCode>0.0</c:formatCode>
                <c:ptCount val="361"/>
                <c:pt idx="0">
                  <c:v>10000000</c:v>
                </c:pt>
                <c:pt idx="1">
                  <c:v>9999993.7142857146</c:v>
                </c:pt>
                <c:pt idx="2">
                  <c:v>9999986.3510250375</c:v>
                </c:pt>
                <c:pt idx="3">
                  <c:v>9999977.7254989073</c:v>
                </c:pt>
                <c:pt idx="4">
                  <c:v>9999967.6213235687</c:v>
                </c:pt>
                <c:pt idx="5">
                  <c:v>9999955.78502292</c:v>
                </c:pt>
                <c:pt idx="6">
                  <c:v>9999941.9196706172</c:v>
                </c:pt>
                <c:pt idx="7">
                  <c:v>9999925.6774425637</c:v>
                </c:pt>
                <c:pt idx="8">
                  <c:v>9999906.6508931108</c:v>
                </c:pt>
                <c:pt idx="9">
                  <c:v>9999884.3627363164</c:v>
                </c:pt>
                <c:pt idx="10">
                  <c:v>9999858.2538762242</c:v>
                </c:pt>
                <c:pt idx="11">
                  <c:v>9999827.6693987865</c:v>
                </c:pt>
                <c:pt idx="12">
                  <c:v>9999791.8421639018</c:v>
                </c:pt>
                <c:pt idx="13">
                  <c:v>9999749.8735367339</c:v>
                </c:pt>
                <c:pt idx="14">
                  <c:v>9999700.7108186632</c:v>
                </c:pt>
                <c:pt idx="15">
                  <c:v>9999643.120888181</c:v>
                </c:pt>
                <c:pt idx="16">
                  <c:v>9999575.6593284197</c:v>
                </c:pt>
                <c:pt idx="17">
                  <c:v>9999496.6342196483</c:v>
                </c:pt>
                <c:pt idx="18">
                  <c:v>9999404.0637348704</c:v>
                </c:pt>
                <c:pt idx="19">
                  <c:v>9999295.6264924817</c:v>
                </c:pt>
                <c:pt idx="20">
                  <c:v>9999168.603417024</c:v>
                </c:pt>
                <c:pt idx="21">
                  <c:v>9999019.8096593712</c:v>
                </c:pt>
                <c:pt idx="22">
                  <c:v>9998845.5148820095</c:v>
                </c:pt>
                <c:pt idx="23">
                  <c:v>9998641.3499282189</c:v>
                </c:pt>
                <c:pt idx="24">
                  <c:v>9998402.1975593194</c:v>
                </c:pt>
                <c:pt idx="25">
                  <c:v>9998122.0645539686</c:v>
                </c:pt>
                <c:pt idx="26">
                  <c:v>9997793.9320089445</c:v>
                </c:pt>
                <c:pt idx="27">
                  <c:v>9997409.5801519025</c:v>
                </c:pt>
                <c:pt idx="28">
                  <c:v>9996959.3833616432</c:v>
                </c:pt>
                <c:pt idx="29">
                  <c:v>9996432.070377674</c:v>
                </c:pt>
                <c:pt idx="30">
                  <c:v>9995814.4438536149</c:v>
                </c:pt>
                <c:pt idx="31">
                  <c:v>9995091.052452147</c:v>
                </c:pt>
                <c:pt idx="32">
                  <c:v>9994243.8075751793</c:v>
                </c:pt>
                <c:pt idx="33">
                  <c:v>9993251.5355523694</c:v>
                </c:pt>
                <c:pt idx="34">
                  <c:v>9992089.4546542652</c:v>
                </c:pt>
                <c:pt idx="35">
                  <c:v>9990728.5646324009</c:v>
                </c:pt>
                <c:pt idx="36">
                  <c:v>9989134.9345980212</c:v>
                </c:pt>
                <c:pt idx="37">
                  <c:v>9987268.8729160763</c:v>
                </c:pt>
                <c:pt idx="38">
                  <c:v>9985083.9603988566</c:v>
                </c:pt>
                <c:pt idx="39">
                  <c:v>9982525.9254292622</c:v>
                </c:pt>
                <c:pt idx="40">
                  <c:v>9979531.3367357049</c:v>
                </c:pt>
                <c:pt idx="41">
                  <c:v>9976026.086407287</c:v>
                </c:pt>
                <c:pt idx="42">
                  <c:v>9971923.6324378867</c:v>
                </c:pt>
                <c:pt idx="43">
                  <c:v>9967122.9667225052</c:v>
                </c:pt>
                <c:pt idx="44">
                  <c:v>9961506.2711621374</c:v>
                </c:pt>
                <c:pt idx="45">
                  <c:v>9954936.2216132507</c:v>
                </c:pt>
                <c:pt idx="46">
                  <c:v>9947252.8972117305</c:v>
                </c:pt>
                <c:pt idx="47">
                  <c:v>9938270.2516351044</c:v>
                </c:pt>
                <c:pt idx="48">
                  <c:v>9927772.1038801838</c:v>
                </c:pt>
                <c:pt idx="49">
                  <c:v>9915507.610144211</c:v>
                </c:pt>
                <c:pt idx="50">
                  <c:v>9901186.1867832989</c:v>
                </c:pt>
                <c:pt idx="51">
                  <c:v>9884471.8689115942</c:v>
                </c:pt>
                <c:pt idx="52">
                  <c:v>9864977.1123794075</c:v>
                </c:pt>
                <c:pt idx="53">
                  <c:v>9842256.0816596318</c:v>
                </c:pt>
                <c:pt idx="54">
                  <c:v>9815797.5163327307</c:v>
                </c:pt>
                <c:pt idx="55">
                  <c:v>9785017.33887982</c:v>
                </c:pt>
                <c:pt idx="56">
                  <c:v>9749251.2614852134</c:v>
                </c:pt>
                <c:pt idx="57">
                  <c:v>9707747.7749336436</c:v>
                </c:pt>
                <c:pt idx="58">
                  <c:v>9659662.0635241643</c:v>
                </c:pt>
                <c:pt idx="59">
                  <c:v>9604051.5897310246</c:v>
                </c:pt>
                <c:pt idx="60">
                  <c:v>9539874.3311799411</c:v>
                </c:pt>
                <c:pt idx="61">
                  <c:v>9465990.924096223</c:v>
                </c:pt>
                <c:pt idx="62">
                  <c:v>9381172.255100403</c:v>
                </c:pt>
                <c:pt idx="63">
                  <c:v>9284114.315037081</c:v>
                </c:pt>
                <c:pt idx="64">
                  <c:v>9173462.3312728237</c:v>
                </c:pt>
                <c:pt idx="65">
                  <c:v>9047846.2492853981</c:v>
                </c:pt>
                <c:pt idx="66">
                  <c:v>8905929.4329567067</c:v>
                </c:pt>
                <c:pt idx="67">
                  <c:v>8746471.865201937</c:v>
                </c:pt>
                <c:pt idx="68">
                  <c:v>8568408.0198932812</c:v>
                </c:pt>
                <c:pt idx="69">
                  <c:v>8370937.8348830575</c:v>
                </c:pt>
                <c:pt idx="70">
                  <c:v>8153626.8212786941</c:v>
                </c:pt>
                <c:pt idx="71">
                  <c:v>7916508.4298137976</c:v>
                </c:pt>
                <c:pt idx="72">
                  <c:v>7660178.7238828596</c:v>
                </c:pt>
                <c:pt idx="73">
                  <c:v>7385870.8098749947</c:v>
                </c:pt>
                <c:pt idx="74">
                  <c:v>7095495.2009830298</c:v>
                </c:pt>
                <c:pt idx="75">
                  <c:v>6791633.2464906918</c:v>
                </c:pt>
                <c:pt idx="76">
                  <c:v>6477474.6021166639</c:v>
                </c:pt>
                <c:pt idx="77">
                  <c:v>6156696.4877360687</c:v>
                </c:pt>
                <c:pt idx="78">
                  <c:v>5833291.3117889399</c:v>
                </c:pt>
                <c:pt idx="79">
                  <c:v>5511358.3583487617</c:v>
                </c:pt>
                <c:pt idx="80">
                  <c:v>5194882.3373774588</c:v>
                </c:pt>
                <c:pt idx="81">
                  <c:v>4887524.622339759</c:v>
                </c:pt>
                <c:pt idx="82">
                  <c:v>4592450.907398114</c:v>
                </c:pt>
                <c:pt idx="83">
                  <c:v>4312212.2823006781</c:v>
                </c:pt>
                <c:pt idx="84">
                  <c:v>4048687.1952003883</c:v>
                </c:pt>
                <c:pt idx="85">
                  <c:v>3803081.9749775524</c:v>
                </c:pt>
                <c:pt idx="86">
                  <c:v>3575979.7921251319</c:v>
                </c:pt>
                <c:pt idx="87">
                  <c:v>3367423.479358308</c:v>
                </c:pt>
                <c:pt idx="88">
                  <c:v>3177016.6739857001</c:v>
                </c:pt>
                <c:pt idx="89">
                  <c:v>3004029.5344143226</c:v>
                </c:pt>
                <c:pt idx="90">
                  <c:v>2847498.6482261457</c:v>
                </c:pt>
                <c:pt idx="91">
                  <c:v>2706314.5522717689</c:v>
                </c:pt>
                <c:pt idx="92">
                  <c:v>2579293.7080000122</c:v>
                </c:pt>
                <c:pt idx="93">
                  <c:v>2465234.3934242059</c:v>
                </c:pt>
                <c:pt idx="94">
                  <c:v>2362957.6901895008</c:v>
                </c:pt>
                <c:pt idx="95">
                  <c:v>2271335.6691468633</c:v>
                </c:pt>
                <c:pt idx="96">
                  <c:v>2189309.2091253255</c:v>
                </c:pt>
                <c:pt idx="97">
                  <c:v>2115897.8282025927</c:v>
                </c:pt>
                <c:pt idx="98">
                  <c:v>2050203.637462375</c:v>
                </c:pt>
                <c:pt idx="99">
                  <c:v>1991411.1685634002</c:v>
                </c:pt>
                <c:pt idx="100">
                  <c:v>1938784.4575685507</c:v>
                </c:pt>
                <c:pt idx="101">
                  <c:v>1891662.4319772618</c:v>
                </c:pt>
                <c:pt idx="102">
                  <c:v>1849453.3648689769</c:v>
                </c:pt>
                <c:pt idx="103">
                  <c:v>1811628.9335361151</c:v>
                </c:pt>
                <c:pt idx="104">
                  <c:v>1777718.2458454915</c:v>
                </c:pt>
                <c:pt idx="105">
                  <c:v>1747302.0680932312</c:v>
                </c:pt>
                <c:pt idx="106">
                  <c:v>1720007.394680514</c:v>
                </c:pt>
                <c:pt idx="107">
                  <c:v>1695502.4344314507</c:v>
                </c:pt>
                <c:pt idx="108">
                  <c:v>1673492.0438486685</c:v>
                </c:pt>
                <c:pt idx="109">
                  <c:v>1653713.6084250382</c:v>
                </c:pt>
                <c:pt idx="110">
                  <c:v>1635933.3549172527</c:v>
                </c:pt>
                <c:pt idx="111">
                  <c:v>1619943.0669269825</c:v>
                </c:pt>
                <c:pt idx="112">
                  <c:v>1605557.1707864583</c:v>
                </c:pt>
                <c:pt idx="113">
                  <c:v>1592610.1568445014</c:v>
                </c:pt>
                <c:pt idx="114">
                  <c:v>1580954.3015471883</c:v>
                </c:pt>
                <c:pt idx="115">
                  <c:v>1570457.6573361421</c:v>
                </c:pt>
                <c:pt idx="116">
                  <c:v>1561002.2797552091</c:v>
                </c:pt>
                <c:pt idx="117">
                  <c:v>1552482.6638690999</c:v>
                </c:pt>
                <c:pt idx="118">
                  <c:v>1544804.3649008174</c:v>
                </c:pt>
                <c:pt idx="119">
                  <c:v>1537882.7807301986</c:v>
                </c:pt>
                <c:pt idx="120">
                  <c:v>1531642.076471339</c:v>
                </c:pt>
                <c:pt idx="121">
                  <c:v>1526014.2337136988</c:v>
                </c:pt>
                <c:pt idx="122">
                  <c:v>1520938.2091506766</c:v>
                </c:pt>
                <c:pt idx="123">
                  <c:v>1516359.1892289382</c:v>
                </c:pt>
                <c:pt idx="124">
                  <c:v>1512227.9291412425</c:v>
                </c:pt>
                <c:pt idx="125">
                  <c:v>1508500.1659705492</c:v>
                </c:pt>
                <c:pt idx="126">
                  <c:v>1505136.0970922816</c:v>
                </c:pt>
                <c:pt idx="127">
                  <c:v>1502099.9160741938</c:v>
                </c:pt>
                <c:pt idx="128">
                  <c:v>1499359.3992983352</c:v>
                </c:pt>
                <c:pt idx="129">
                  <c:v>1496885.5373850672</c:v>
                </c:pt>
                <c:pt idx="130">
                  <c:v>1494652.2062413839</c:v>
                </c:pt>
                <c:pt idx="131">
                  <c:v>1492635.8731997113</c:v>
                </c:pt>
                <c:pt idx="132">
                  <c:v>1490815.3342720522</c:v>
                </c:pt>
                <c:pt idx="133">
                  <c:v>1489171.4790293414</c:v>
                </c:pt>
                <c:pt idx="134">
                  <c:v>1487687.0800372569</c:v>
                </c:pt>
                <c:pt idx="135">
                  <c:v>1486346.6041462321</c:v>
                </c:pt>
                <c:pt idx="136">
                  <c:v>1485136.043252591</c:v>
                </c:pt>
                <c:pt idx="137">
                  <c:v>1484042.7624260837</c:v>
                </c:pt>
                <c:pt idx="138">
                  <c:v>1483055.3635422159</c:v>
                </c:pt>
                <c:pt idx="139">
                  <c:v>1482163.5627704612</c:v>
                </c:pt>
                <c:pt idx="140">
                  <c:v>1481358.0804558161</c:v>
                </c:pt>
                <c:pt idx="141">
                  <c:v>1480630.5420947468</c:v>
                </c:pt>
                <c:pt idx="142">
                  <c:v>1479973.389250404</c:v>
                </c:pt>
                <c:pt idx="143">
                  <c:v>1479379.7993786482</c:v>
                </c:pt>
                <c:pt idx="144">
                  <c:v>1478843.6136481599</c:v>
                </c:pt>
                <c:pt idx="145">
                  <c:v>1478359.2719366285</c:v>
                </c:pt>
                <c:pt idx="146">
                  <c:v>1477921.7542723641</c:v>
                </c:pt>
                <c:pt idx="147">
                  <c:v>1477526.5280680885</c:v>
                </c:pt>
                <c:pt idx="148">
                  <c:v>1477169.5005623621</c:v>
                </c:pt>
                <c:pt idx="149">
                  <c:v>1476846.9759451472</c:v>
                </c:pt>
                <c:pt idx="150">
                  <c:v>1476555.6166983265</c:v>
                </c:pt>
                <c:pt idx="151">
                  <c:v>1476292.4087303896</c:v>
                </c:pt>
                <c:pt idx="152">
                  <c:v>1476054.6299276473</c:v>
                </c:pt>
                <c:pt idx="153">
                  <c:v>1475839.8217828725</c:v>
                </c:pt>
                <c:pt idx="154">
                  <c:v>1475645.7637966899</c:v>
                </c:pt>
                <c:pt idx="155">
                  <c:v>1475470.4503778405</c:v>
                </c:pt>
                <c:pt idx="156">
                  <c:v>1475312.0699960198</c:v>
                </c:pt>
                <c:pt idx="157">
                  <c:v>1475168.986365692</c:v>
                </c:pt>
                <c:pt idx="158">
                  <c:v>1475039.7214614325</c:v>
                </c:pt>
                <c:pt idx="159">
                  <c:v>1474922.9401852265</c:v>
                </c:pt>
                <c:pt idx="160">
                  <c:v>1474817.4365239893</c:v>
                </c:pt>
                <c:pt idx="161">
                  <c:v>1474722.1210516058</c:v>
                </c:pt>
                <c:pt idx="162">
                  <c:v>1474636.009644185</c:v>
                </c:pt>
                <c:pt idx="163">
                  <c:v>1474558.2132901817</c:v>
                </c:pt>
                <c:pt idx="164">
                  <c:v>1474487.9288886855</c:v>
                </c:pt>
                <c:pt idx="165">
                  <c:v>1474424.4309396611</c:v>
                </c:pt>
                <c:pt idx="166">
                  <c:v>1474367.0640393666</c:v>
                </c:pt>
                <c:pt idx="167">
                  <c:v>1474315.2361026709</c:v>
                </c:pt>
                <c:pt idx="168">
                  <c:v>1474268.4122416528</c:v>
                </c:pt>
                <c:pt idx="169">
                  <c:v>1474226.1092367622</c:v>
                </c:pt>
                <c:pt idx="170">
                  <c:v>1474187.8905430392</c:v>
                </c:pt>
                <c:pt idx="171">
                  <c:v>1474153.3617794996</c:v>
                </c:pt>
                <c:pt idx="172">
                  <c:v>1474122.1666548403</c:v>
                </c:pt>
                <c:pt idx="173">
                  <c:v>1474093.9832871857</c:v>
                </c:pt>
                <c:pt idx="174">
                  <c:v>1474068.5208796998</c:v>
                </c:pt>
                <c:pt idx="175">
                  <c:v>1474045.5167176062</c:v>
                </c:pt>
                <c:pt idx="176">
                  <c:v>1474024.7334554952</c:v>
                </c:pt>
                <c:pt idx="177">
                  <c:v>1474005.9566668272</c:v>
                </c:pt>
                <c:pt idx="178">
                  <c:v>1473988.9926302594</c:v>
                </c:pt>
                <c:pt idx="179">
                  <c:v>1473973.6663298861</c:v>
                </c:pt>
                <c:pt idx="180">
                  <c:v>1473959.819648704</c:v>
                </c:pt>
                <c:pt idx="181">
                  <c:v>1473947.3097366157</c:v>
                </c:pt>
                <c:pt idx="182">
                  <c:v>1473936.0075360977</c:v>
                </c:pt>
                <c:pt idx="183">
                  <c:v>1473925.7964502887</c:v>
                </c:pt>
                <c:pt idx="184">
                  <c:v>1473916.5711397354</c:v>
                </c:pt>
                <c:pt idx="185">
                  <c:v>1473908.2364353584</c:v>
                </c:pt>
                <c:pt idx="186">
                  <c:v>1473900.7063564085</c:v>
                </c:pt>
                <c:pt idx="187">
                  <c:v>1473893.9032232692</c:v>
                </c:pt>
                <c:pt idx="188">
                  <c:v>1473887.7568559386</c:v>
                </c:pt>
                <c:pt idx="189">
                  <c:v>1473882.203849918</c:v>
                </c:pt>
                <c:pt idx="190">
                  <c:v>1473877.1869220238</c:v>
                </c:pt>
                <c:pt idx="191">
                  <c:v>1473872.6543193741</c:v>
                </c:pt>
                <c:pt idx="192">
                  <c:v>1473868.5592854433</c:v>
                </c:pt>
                <c:pt idx="193">
                  <c:v>1473864.859577674</c:v>
                </c:pt>
                <c:pt idx="194">
                  <c:v>1473861.5170316692</c:v>
                </c:pt>
                <c:pt idx="195">
                  <c:v>1473858.497167462</c:v>
                </c:pt>
                <c:pt idx="196">
                  <c:v>1473855.7688338039</c:v>
                </c:pt>
                <c:pt idx="197">
                  <c:v>1473853.3038867959</c:v>
                </c:pt>
                <c:pt idx="198">
                  <c:v>1473851.0768995483</c:v>
                </c:pt>
                <c:pt idx="199">
                  <c:v>1473849.0648998737</c:v>
                </c:pt>
                <c:pt idx="200">
                  <c:v>1473847.2471333048</c:v>
                </c:pt>
                <c:pt idx="201">
                  <c:v>1473845.6048489911</c:v>
                </c:pt>
                <c:pt idx="202">
                  <c:v>1473844.1211062688</c:v>
                </c:pt>
                <c:pt idx="203">
                  <c:v>1473842.7805999028</c:v>
                </c:pt>
                <c:pt idx="204">
                  <c:v>1473841.5695022019</c:v>
                </c:pt>
                <c:pt idx="205">
                  <c:v>1473840.4753203769</c:v>
                </c:pt>
                <c:pt idx="206">
                  <c:v>1473839.4867676701</c:v>
                </c:pt>
                <c:pt idx="207">
                  <c:v>1473838.5936469245</c:v>
                </c:pt>
                <c:pt idx="208">
                  <c:v>1473837.7867453957</c:v>
                </c:pt>
                <c:pt idx="209">
                  <c:v>1473837.0577397172</c:v>
                </c:pt>
                <c:pt idx="210">
                  <c:v>1473836.3991100413</c:v>
                </c:pt>
                <c:pt idx="211">
                  <c:v>1473835.804062468</c:v>
                </c:pt>
                <c:pt idx="212">
                  <c:v>1473835.266458964</c:v>
                </c:pt>
                <c:pt idx="213">
                  <c:v>1473834.780754046</c:v>
                </c:pt>
                <c:pt idx="214">
                  <c:v>1473834.3419375771</c:v>
                </c:pt>
                <c:pt idx="215">
                  <c:v>1473833.9454830857</c:v>
                </c:pt>
                <c:pt idx="216">
                  <c:v>1473833.5873010734</c:v>
                </c:pt>
                <c:pt idx="217">
                  <c:v>1473833.2636968305</c:v>
                </c:pt>
                <c:pt idx="218">
                  <c:v>1473832.9713323242</c:v>
                </c:pt>
                <c:pt idx="219">
                  <c:v>1473832.7071917658</c:v>
                </c:pt>
                <c:pt idx="220">
                  <c:v>1473832.4685505023</c:v>
                </c:pt>
                <c:pt idx="221">
                  <c:v>1473832.2529469107</c:v>
                </c:pt>
                <c:pt idx="222">
                  <c:v>1473832.0581570053</c:v>
                </c:pt>
                <c:pt idx="223">
                  <c:v>1473831.8821714984</c:v>
                </c:pt>
                <c:pt idx="224">
                  <c:v>1473831.7231750716</c:v>
                </c:pt>
                <c:pt idx="225">
                  <c:v>1473831.5795276526</c:v>
                </c:pt>
                <c:pt idx="226">
                  <c:v>1473831.4497474965</c:v>
                </c:pt>
                <c:pt idx="227">
                  <c:v>1473831.3324959015</c:v>
                </c:pt>
                <c:pt idx="228">
                  <c:v>1473831.2265634001</c:v>
                </c:pt>
                <c:pt idx="229">
                  <c:v>1473831.1308572828</c:v>
                </c:pt>
                <c:pt idx="230">
                  <c:v>1473831.0443903271</c:v>
                </c:pt>
                <c:pt idx="231">
                  <c:v>1473830.9662706135</c:v>
                </c:pt>
                <c:pt idx="232">
                  <c:v>1473830.8956923261</c:v>
                </c:pt>
                <c:pt idx="233">
                  <c:v>1473830.8319274397</c:v>
                </c:pt>
                <c:pt idx="234">
                  <c:v>1473830.7743182101</c:v>
                </c:pt>
                <c:pt idx="235">
                  <c:v>1473830.72227039</c:v>
                </c:pt>
                <c:pt idx="236">
                  <c:v>1473830.6752470988</c:v>
                </c:pt>
                <c:pt idx="237">
                  <c:v>1473830.6327632847</c:v>
                </c:pt>
                <c:pt idx="238">
                  <c:v>1473830.594380721</c:v>
                </c:pt>
                <c:pt idx="239">
                  <c:v>1473830.5597034863</c:v>
                </c:pt>
                <c:pt idx="240">
                  <c:v>1473830.5283738801</c:v>
                </c:pt>
                <c:pt idx="241">
                  <c:v>1473830.5000687328</c:v>
                </c:pt>
                <c:pt idx="242">
                  <c:v>1473830.4744960731</c:v>
                </c:pt>
                <c:pt idx="243">
                  <c:v>1473830.4513921153</c:v>
                </c:pt>
                <c:pt idx="244">
                  <c:v>1473830.4305185392</c:v>
                </c:pt>
                <c:pt idx="245">
                  <c:v>1473830.4116600307</c:v>
                </c:pt>
                <c:pt idx="246">
                  <c:v>1473830.3946220616</c:v>
                </c:pt>
                <c:pt idx="247">
                  <c:v>1473830.379228883</c:v>
                </c:pt>
                <c:pt idx="248">
                  <c:v>1473830.3653217121</c:v>
                </c:pt>
                <c:pt idx="249">
                  <c:v>1473830.3527570947</c:v>
                </c:pt>
                <c:pt idx="250">
                  <c:v>1473830.3414054248</c:v>
                </c:pt>
                <c:pt idx="251">
                  <c:v>1473830.3311496084</c:v>
                </c:pt>
                <c:pt idx="252">
                  <c:v>1473830.3218838552</c:v>
                </c:pt>
                <c:pt idx="253">
                  <c:v>1473830.3135125879</c:v>
                </c:pt>
                <c:pt idx="254">
                  <c:v>1473830.3059494558</c:v>
                </c:pt>
                <c:pt idx="255">
                  <c:v>1473830.2991164438</c:v>
                </c:pt>
                <c:pt idx="256">
                  <c:v>1473830.2929430688</c:v>
                </c:pt>
                <c:pt idx="257">
                  <c:v>1473830.2873656515</c:v>
                </c:pt>
                <c:pt idx="258">
                  <c:v>1473830.2823266599</c:v>
                </c:pt>
                <c:pt idx="259">
                  <c:v>1473830.2777741163</c:v>
                </c:pt>
                <c:pt idx="260">
                  <c:v>1473830.2736610605</c:v>
                </c:pt>
                <c:pt idx="261">
                  <c:v>1473830.2699450657</c:v>
                </c:pt>
                <c:pt idx="262">
                  <c:v>1473830.2665878013</c:v>
                </c:pt>
                <c:pt idx="263">
                  <c:v>1473830.2635546364</c:v>
                </c:pt>
                <c:pt idx="264">
                  <c:v>1473830.2608142833</c:v>
                </c:pt>
                <c:pt idx="265">
                  <c:v>1473830.2583384749</c:v>
                </c:pt>
                <c:pt idx="266">
                  <c:v>1473830.256101673</c:v>
                </c:pt>
                <c:pt idx="267">
                  <c:v>1473830.2540808048</c:v>
                </c:pt>
                <c:pt idx="268">
                  <c:v>1473830.2522550246</c:v>
                </c:pt>
                <c:pt idx="269">
                  <c:v>1473830.2506054994</c:v>
                </c:pt>
                <c:pt idx="270">
                  <c:v>1473830.249115214</c:v>
                </c:pt>
                <c:pt idx="271">
                  <c:v>1473830.2477687958</c:v>
                </c:pt>
                <c:pt idx="272">
                  <c:v>1473830.2465523565</c:v>
                </c:pt>
                <c:pt idx="273">
                  <c:v>1473830.2454533484</c:v>
                </c:pt>
                <c:pt idx="274">
                  <c:v>1473830.2444604349</c:v>
                </c:pt>
                <c:pt idx="275">
                  <c:v>1473830.243563374</c:v>
                </c:pt>
                <c:pt idx="276">
                  <c:v>1473830.2427529127</c:v>
                </c:pt>
                <c:pt idx="277">
                  <c:v>1473830.2420206906</c:v>
                </c:pt>
                <c:pt idx="278">
                  <c:v>1473830.2413591547</c:v>
                </c:pt>
                <c:pt idx="279">
                  <c:v>1473830.2407614815</c:v>
                </c:pt>
                <c:pt idx="280">
                  <c:v>1473830.2402215058</c:v>
                </c:pt>
                <c:pt idx="281">
                  <c:v>1473830.2397336576</c:v>
                </c:pt>
                <c:pt idx="282">
                  <c:v>1473830.2392929045</c:v>
                </c:pt>
                <c:pt idx="283">
                  <c:v>1473830.2388947005</c:v>
                </c:pt>
                <c:pt idx="284">
                  <c:v>1473830.2385349378</c:v>
                </c:pt>
                <c:pt idx="285">
                  <c:v>1473830.2382099053</c:v>
                </c:pt>
                <c:pt idx="286">
                  <c:v>1473830.2379162505</c:v>
                </c:pt>
                <c:pt idx="287">
                  <c:v>1473830.2376509442</c:v>
                </c:pt>
                <c:pt idx="288">
                  <c:v>1473830.2374112497</c:v>
                </c:pt>
                <c:pt idx="289">
                  <c:v>1473830.2371946943</c:v>
                </c:pt>
                <c:pt idx="290">
                  <c:v>1473830.2369990447</c:v>
                </c:pt>
                <c:pt idx="291">
                  <c:v>1473830.2368222822</c:v>
                </c:pt>
                <c:pt idx="292">
                  <c:v>1473830.2366625841</c:v>
                </c:pt>
                <c:pt idx="293">
                  <c:v>1473830.2365183027</c:v>
                </c:pt>
                <c:pt idx="294">
                  <c:v>1473830.2363879497</c:v>
                </c:pt>
                <c:pt idx="295">
                  <c:v>1473830.2362701804</c:v>
                </c:pt>
                <c:pt idx="296">
                  <c:v>1473830.2361637803</c:v>
                </c:pt>
                <c:pt idx="297">
                  <c:v>1473830.2360676518</c:v>
                </c:pt>
                <c:pt idx="298">
                  <c:v>1473830.2359808031</c:v>
                </c:pt>
                <c:pt idx="299">
                  <c:v>1473830.2359023385</c:v>
                </c:pt>
                <c:pt idx="300">
                  <c:v>1473830.2358314488</c:v>
                </c:pt>
                <c:pt idx="301">
                  <c:v>1473830.2357674025</c:v>
                </c:pt>
                <c:pt idx="302">
                  <c:v>1473830.2357095389</c:v>
                </c:pt>
                <c:pt idx="303">
                  <c:v>1473830.2356572615</c:v>
                </c:pt>
                <c:pt idx="304">
                  <c:v>1473830.2356100306</c:v>
                </c:pt>
                <c:pt idx="305">
                  <c:v>1473830.2355673593</c:v>
                </c:pt>
                <c:pt idx="306">
                  <c:v>1473830.2355288074</c:v>
                </c:pt>
                <c:pt idx="307">
                  <c:v>1473830.2354939771</c:v>
                </c:pt>
                <c:pt idx="308">
                  <c:v>1473830.2354625091</c:v>
                </c:pt>
                <c:pt idx="309">
                  <c:v>1473830.2354340791</c:v>
                </c:pt>
                <c:pt idx="310">
                  <c:v>1473830.2354083934</c:v>
                </c:pt>
                <c:pt idx="311">
                  <c:v>1473830.2353851874</c:v>
                </c:pt>
                <c:pt idx="312">
                  <c:v>1473830.2353642217</c:v>
                </c:pt>
                <c:pt idx="313">
                  <c:v>1473830.23534528</c:v>
                </c:pt>
                <c:pt idx="314">
                  <c:v>1473830.2353281667</c:v>
                </c:pt>
                <c:pt idx="315">
                  <c:v>1473830.2353127056</c:v>
                </c:pt>
                <c:pt idx="316">
                  <c:v>1473830.235298737</c:v>
                </c:pt>
                <c:pt idx="317">
                  <c:v>1473830.2352861168</c:v>
                </c:pt>
                <c:pt idx="318">
                  <c:v>1473830.2352747151</c:v>
                </c:pt>
                <c:pt idx="319">
                  <c:v>1473830.235264414</c:v>
                </c:pt>
                <c:pt idx="320">
                  <c:v>1473830.2352551073</c:v>
                </c:pt>
                <c:pt idx="321">
                  <c:v>1473830.2352466991</c:v>
                </c:pt>
                <c:pt idx="322">
                  <c:v>1473830.2352391025</c:v>
                </c:pt>
                <c:pt idx="323">
                  <c:v>1473830.2352322394</c:v>
                </c:pt>
                <c:pt idx="324">
                  <c:v>1473830.2352260388</c:v>
                </c:pt>
                <c:pt idx="325">
                  <c:v>1473830.2352204369</c:v>
                </c:pt>
                <c:pt idx="326">
                  <c:v>1473830.2352153757</c:v>
                </c:pt>
                <c:pt idx="327">
                  <c:v>1473830.2352108029</c:v>
                </c:pt>
                <c:pt idx="328">
                  <c:v>1473830.2352066718</c:v>
                </c:pt>
                <c:pt idx="329">
                  <c:v>1473830.2352029395</c:v>
                </c:pt>
                <c:pt idx="330">
                  <c:v>1473830.2351995674</c:v>
                </c:pt>
                <c:pt idx="331">
                  <c:v>1473830.235196521</c:v>
                </c:pt>
                <c:pt idx="332">
                  <c:v>1473830.2351937687</c:v>
                </c:pt>
                <c:pt idx="333">
                  <c:v>1473830.2351912821</c:v>
                </c:pt>
                <c:pt idx="334">
                  <c:v>1473830.2351890355</c:v>
                </c:pt>
                <c:pt idx="335">
                  <c:v>1473830.2351870057</c:v>
                </c:pt>
                <c:pt idx="336">
                  <c:v>1473830.2351851719</c:v>
                </c:pt>
                <c:pt idx="337">
                  <c:v>1473830.2351835151</c:v>
                </c:pt>
                <c:pt idx="338">
                  <c:v>1473830.2351820183</c:v>
                </c:pt>
                <c:pt idx="339">
                  <c:v>1473830.2351806657</c:v>
                </c:pt>
                <c:pt idx="340">
                  <c:v>1473830.2351794441</c:v>
                </c:pt>
                <c:pt idx="341">
                  <c:v>1473830.23517834</c:v>
                </c:pt>
                <c:pt idx="342">
                  <c:v>1473830.2351773425</c:v>
                </c:pt>
                <c:pt idx="343">
                  <c:v>1473830.2351764415</c:v>
                </c:pt>
                <c:pt idx="344">
                  <c:v>1473830.2351756275</c:v>
                </c:pt>
                <c:pt idx="345">
                  <c:v>1473830.235174892</c:v>
                </c:pt>
                <c:pt idx="346">
                  <c:v>1473830.2351742275</c:v>
                </c:pt>
                <c:pt idx="347">
                  <c:v>1473830.2351736273</c:v>
                </c:pt>
                <c:pt idx="348">
                  <c:v>1473830.235173085</c:v>
                </c:pt>
                <c:pt idx="349">
                  <c:v>1473830.2351725951</c:v>
                </c:pt>
                <c:pt idx="350">
                  <c:v>1473830.2351721523</c:v>
                </c:pt>
                <c:pt idx="351">
                  <c:v>1473830.2351717523</c:v>
                </c:pt>
                <c:pt idx="352">
                  <c:v>1473830.2351713909</c:v>
                </c:pt>
                <c:pt idx="353">
                  <c:v>1473830.2351710645</c:v>
                </c:pt>
                <c:pt idx="354">
                  <c:v>1473830.2351707695</c:v>
                </c:pt>
                <c:pt idx="355">
                  <c:v>1473830.2351705031</c:v>
                </c:pt>
                <c:pt idx="356">
                  <c:v>1473830.2351702624</c:v>
                </c:pt>
                <c:pt idx="357">
                  <c:v>1473830.2351700449</c:v>
                </c:pt>
                <c:pt idx="358">
                  <c:v>1473830.2351698484</c:v>
                </c:pt>
                <c:pt idx="359">
                  <c:v>1473830.235169671</c:v>
                </c:pt>
                <c:pt idx="360">
                  <c:v>1473830.2351695108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3-4638-B027-E71459C27AA7}"/>
            </c:ext>
          </c:extLst>
        </c:ser>
        <c:ser>
          <c:idx val="2"/>
          <c:order val="2"/>
          <c:tx>
            <c:strRef>
              <c:f>Worksheet!$R$1</c:f>
              <c:strCache>
                <c:ptCount val="1"/>
                <c:pt idx="0">
                  <c:v>Resistant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Worksheet!$L$2:$L$362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Worksheet!$R$2:$R$362</c:f>
              <c:numCache>
                <c:formatCode>0.00</c:formatCode>
                <c:ptCount val="361"/>
                <c:pt idx="0">
                  <c:v>0</c:v>
                </c:pt>
                <c:pt idx="1">
                  <c:v>2.8571428571428568</c:v>
                </c:pt>
                <c:pt idx="2">
                  <c:v>6.204081632653061</c:v>
                </c:pt>
                <c:pt idx="3">
                  <c:v>10.1247806799167</c:v>
                </c:pt>
                <c:pt idx="4">
                  <c:v>14.717597882000524</c:v>
                </c:pt>
                <c:pt idx="5">
                  <c:v>20.097751960642061</c:v>
                </c:pt>
                <c:pt idx="6">
                  <c:v>26.400212692122295</c:v>
                </c:pt>
                <c:pt idx="7">
                  <c:v>33.783086505299927</c:v>
                </c:pt>
                <c:pt idx="8">
                  <c:v>42.431582352744663</c:v>
                </c:pt>
                <c:pt idx="9">
                  <c:v>52.562657286718149</c:v>
                </c:pt>
                <c:pt idx="10">
                  <c:v>64.430458200816332</c:v>
                </c:pt>
                <c:pt idx="11">
                  <c:v>78.332683640302037</c:v>
                </c:pt>
                <c:pt idx="12">
                  <c:v>94.618035793780322</c:v>
                </c:pt>
                <c:pt idx="13">
                  <c:v>113.69499939862251</c:v>
                </c:pt>
                <c:pt idx="14">
                  <c:v>136.04212481700168</c:v>
                </c:pt>
                <c:pt idx="15">
                  <c:v>162.21999784629168</c:v>
                </c:pt>
                <c:pt idx="16">
                  <c:v>192.88526001442168</c:v>
                </c:pt>
                <c:pt idx="17">
                  <c:v>228.80708031738266</c:v>
                </c:pt>
                <c:pt idx="18">
                  <c:v>270.88644788480536</c:v>
                </c:pt>
                <c:pt idx="19">
                  <c:v>320.17875561609554</c:v>
                </c:pt>
                <c:pt idx="20">
                  <c:v>377.92025001878756</c:v>
                </c:pt>
                <c:pt idx="21">
                  <c:v>445.55900805740276</c:v>
                </c:pt>
                <c:pt idx="22">
                  <c:v>524.79121436907712</c:v>
                </c:pt>
                <c:pt idx="23">
                  <c:v>617.60364377126007</c:v>
                </c:pt>
                <c:pt idx="24">
                  <c:v>726.32340773622445</c:v>
                </c:pt>
                <c:pt idx="25">
                  <c:v>853.67620310024392</c:v>
                </c:pt>
                <c:pt idx="26">
                  <c:v>1002.8545109517778</c:v>
                </c:pt>
                <c:pt idx="27">
                  <c:v>1177.5974382986442</c:v>
                </c:pt>
                <c:pt idx="28">
                  <c:v>1382.2841803871922</c:v>
                </c:pt>
                <c:pt idx="29">
                  <c:v>1622.043413909098</c:v>
                </c:pt>
                <c:pt idx="30">
                  <c:v>1902.8813181837691</c:v>
                </c:pt>
                <c:pt idx="31">
                  <c:v>2231.8313711668798</c:v>
                </c:pt>
                <c:pt idx="32">
                  <c:v>2617.1295893324909</c:v>
                </c:pt>
                <c:pt idx="33">
                  <c:v>3068.4194858002097</c:v>
                </c:pt>
                <c:pt idx="34">
                  <c:v>3596.9917214215461</c:v>
                </c:pt>
                <c:pt idx="35">
                  <c:v>4216.0642319656945</c:v>
                </c:pt>
                <c:pt idx="36">
                  <c:v>4941.1095451789552</c:v>
                </c:pt>
                <c:pt idx="37">
                  <c:v>5790.2370692727482</c:v>
                </c:pt>
                <c:pt idx="38">
                  <c:v>6784.6393546370564</c:v>
                </c:pt>
                <c:pt idx="39">
                  <c:v>7949.1127182511491</c:v>
                </c:pt>
                <c:pt idx="40">
                  <c:v>9312.6641888879112</c:v>
                </c:pt>
                <c:pt idx="41">
                  <c:v>10909.218491176052</c:v>
                </c:pt>
                <c:pt idx="42">
                  <c:v>12778.440742735245</c:v>
                </c:pt>
                <c:pt idx="43">
                  <c:v>14966.692686737864</c:v>
                </c:pt>
                <c:pt idx="44">
                  <c:v>17528.14260425204</c:v>
                </c:pt>
                <c:pt idx="45">
                  <c:v>20526.051507736389</c:v>
                </c:pt>
                <c:pt idx="46">
                  <c:v>24034.260740223704</c:v>
                </c:pt>
                <c:pt idx="47">
                  <c:v>28138.908582619817</c:v>
                </c:pt>
                <c:pt idx="48">
                  <c:v>32940.405733444903</c:v>
                </c:pt>
                <c:pt idx="49">
                  <c:v>38555.701319342807</c:v>
                </c:pt>
                <c:pt idx="50">
                  <c:v>45120.872059399007</c:v>
                </c:pt>
                <c:pt idx="51">
                  <c:v>52794.066835232341</c:v>
                </c:pt>
                <c:pt idx="52">
                  <c:v>61758.836516517993</c:v>
                </c:pt>
                <c:pt idx="53">
                  <c:v>72227.873521774207</c:v>
                </c:pt>
                <c:pt idx="54">
                  <c:v>84447.176021373205</c:v>
                </c:pt>
                <c:pt idx="55">
                  <c:v>98700.636318552468</c:v>
                </c:pt>
                <c:pt idx="56">
                  <c:v>115315.02976613978</c:v>
                </c:pt>
                <c:pt idx="57">
                  <c:v>134665.34713952732</c:v>
                </c:pt>
                <c:pt idx="58">
                  <c:v>157180.3668140044</c:v>
                </c:pt>
                <c:pt idx="59">
                  <c:v>183348.3001986618</c:v>
                </c:pt>
                <c:pt idx="60">
                  <c:v>213722.2614242883</c:v>
                </c:pt>
                <c:pt idx="61">
                  <c:v>248925.20748744567</c:v>
                </c:pt>
                <c:pt idx="62">
                  <c:v>289653.86643019586</c:v>
                </c:pt>
                <c:pt idx="63">
                  <c:v>336681.01978427148</c:v>
                </c:pt>
                <c:pt idx="64">
                  <c:v>390855.33694947005</c:v>
                </c:pt>
                <c:pt idx="65">
                  <c:v>453097.78573280841</c:v>
                </c:pt>
                <c:pt idx="66">
                  <c:v>524393.48684015847</c:v>
                </c:pt>
                <c:pt idx="67">
                  <c:v>605777.77479835739</c:v>
                </c:pt>
                <c:pt idx="68">
                  <c:v>698315.22148599755</c:v>
                </c:pt>
                <c:pt idx="69">
                  <c:v>803070.53171974502</c:v>
                </c:pt>
                <c:pt idx="70">
                  <c:v>921070.60045330808</c:v>
                </c:pt>
                <c:pt idx="71">
                  <c:v>1053257.6890493257</c:v>
                </c:pt>
                <c:pt idx="72">
                  <c:v>1200434.6669039507</c:v>
                </c:pt>
                <c:pt idx="73">
                  <c:v>1363204.5510188134</c:v>
                </c:pt>
                <c:pt idx="74">
                  <c:v>1541908.0499482781</c:v>
                </c:pt>
                <c:pt idx="75">
                  <c:v>1736564.2639025548</c:v>
                </c:pt>
                <c:pt idx="76">
                  <c:v>1946820.7951152467</c:v>
                </c:pt>
                <c:pt idx="77">
                  <c:v>2171919.9183542333</c:v>
                </c:pt>
                <c:pt idx="78">
                  <c:v>2410686.8334360439</c:v>
                </c:pt>
                <c:pt idx="79">
                  <c:v>2661544.2214424657</c:v>
                </c:pt>
                <c:pt idx="80">
                  <c:v>2922554.4809548086</c:v>
                </c:pt>
                <c:pt idx="81">
                  <c:v>3191487.5667736554</c:v>
                </c:pt>
                <c:pt idx="82">
                  <c:v>3465908.9611860495</c:v>
                </c:pt>
                <c:pt idx="83">
                  <c:v>3743279.6988966805</c:v>
                </c:pt>
                <c:pt idx="84">
                  <c:v>4021059.092495793</c:v>
                </c:pt>
                <c:pt idx="85">
                  <c:v>4296801.074234603</c:v>
                </c:pt>
                <c:pt idx="86">
                  <c:v>4568236.7001629146</c:v>
                </c:pt>
                <c:pt idx="87">
                  <c:v>4833337.8732912699</c:v>
                </c:pt>
                <c:pt idx="88">
                  <c:v>5090360.1312573981</c:v>
                </c:pt>
                <c:pt idx="89">
                  <c:v>5337864.8714571446</c:v>
                </c:pt>
                <c:pt idx="90">
                  <c:v>5574723.2973155854</c:v>
                </c:pt>
                <c:pt idx="91">
                  <c:v>5800105.5264791967</c:v>
                </c:pt>
                <c:pt idx="92">
                  <c:v>6013458.7502904423</c:v>
                </c:pt>
                <c:pt idx="93">
                  <c:v>6214478.2294709133</c:v>
                </c:pt>
                <c:pt idx="94">
                  <c:v>6403074.4473913517</c:v>
                </c:pt>
                <c:pt idx="95">
                  <c:v>6579339.0996363191</c:v>
                </c:pt>
                <c:pt idx="96">
                  <c:v>6743511.9154942809</c:v>
                </c:pt>
                <c:pt idx="97">
                  <c:v>6895949.6740878616</c:v>
                </c:pt>
                <c:pt idx="98">
                  <c:v>7037098.2431873726</c:v>
                </c:pt>
                <c:pt idx="99">
                  <c:v>7167468.0488764793</c:v>
                </c:pt>
                <c:pt idx="100">
                  <c:v>7287613.0755628655</c:v>
                </c:pt>
                <c:pt idx="101">
                  <c:v>7398113.2839562465</c:v>
                </c:pt>
                <c:pt idx="102">
                  <c:v>7499560.2009978965</c:v>
                </c:pt>
                <c:pt idx="103">
                  <c:v>7592545.3616590695</c:v>
                </c:pt>
                <c:pt idx="104">
                  <c:v>7677651.2514468841</c:v>
                </c:pt>
                <c:pt idx="105">
                  <c:v>7755444.3967316765</c:v>
                </c:pt>
                <c:pt idx="106">
                  <c:v>7826470.2670533666</c:v>
                </c:pt>
                <c:pt idx="107">
                  <c:v>7891249.6815352971</c:v>
                </c:pt>
                <c:pt idx="108">
                  <c:v>7950276.4448715216</c:v>
                </c:pt>
                <c:pt idx="109">
                  <c:v>8004015.9732872937</c:v>
                </c:pt>
                <c:pt idx="110">
                  <c:v>8052904.7049781345</c:v>
                </c:pt>
                <c:pt idx="111">
                  <c:v>8097350.121360735</c:v>
                </c:pt>
                <c:pt idx="112">
                  <c:v>8137731.2342511732</c:v>
                </c:pt>
                <c:pt idx="113">
                  <c:v>8174399.4195138915</c:v>
                </c:pt>
                <c:pt idx="114">
                  <c:v>8207679.4997863919</c:v>
                </c:pt>
                <c:pt idx="115">
                  <c:v>8237870.9977476029</c:v>
                </c:pt>
                <c:pt idx="116">
                  <c:v>8265249.4973304104</c:v>
                </c:pt>
                <c:pt idx="117">
                  <c:v>8290068.0635948544</c:v>
                </c:pt>
                <c:pt idx="118">
                  <c:v>8312558.6830032943</c:v>
                </c:pt>
                <c:pt idx="119">
                  <c:v>8332933.6948873457</c:v>
                </c:pt>
                <c:pt idx="120">
                  <c:v>8351387.1922610365</c:v>
                </c:pt>
                <c:pt idx="121">
                  <c:v>8368096.3760791002</c:v>
                </c:pt>
                <c:pt idx="122">
                  <c:v>8383222.8517964622</c:v>
                </c:pt>
                <c:pt idx="123">
                  <c:v>8396913.8608570788</c:v>
                </c:pt>
                <c:pt idx="124">
                  <c:v>8409303.4427009542</c:v>
                </c:pt>
                <c:pt idx="125">
                  <c:v>8420513.5251746997</c:v>
                </c:pt>
                <c:pt idx="126">
                  <c:v>8430654.9429876003</c:v>
                </c:pt>
                <c:pt idx="127">
                  <c:v>8439828.3851754218</c:v>
                </c:pt>
                <c:pt idx="128">
                  <c:v>8448125.2735042125</c:v>
                </c:pt>
                <c:pt idx="129">
                  <c:v>8455628.5744373575</c:v>
                </c:pt>
                <c:pt idx="130">
                  <c:v>8462413.5477592945</c:v>
                </c:pt>
                <c:pt idx="131">
                  <c:v>8468548.4352464322</c:v>
                </c:pt>
                <c:pt idx="132">
                  <c:v>8474095.0929386094</c:v>
                </c:pt>
                <c:pt idx="133">
                  <c:v>8479109.5706242695</c:v>
                </c:pt>
                <c:pt idx="134">
                  <c:v>8483642.6421346031</c:v>
                </c:pt>
                <c:pt idx="135">
                  <c:v>8487740.289966438</c:v>
                </c:pt>
                <c:pt idx="136">
                  <c:v>8491444.1476366222</c:v>
                </c:pt>
                <c:pt idx="137">
                  <c:v>8494791.9030248672</c:v>
                </c:pt>
                <c:pt idx="138">
                  <c:v>8497817.6657972336</c:v>
                </c:pt>
                <c:pt idx="139">
                  <c:v>8500552.3018265795</c:v>
                </c:pt>
                <c:pt idx="140">
                  <c:v>8503023.7373451497</c:v>
                </c:pt>
                <c:pt idx="141">
                  <c:v>8505257.2353826351</c:v>
                </c:pt>
                <c:pt idx="142">
                  <c:v>8507275.6468638051</c:v>
                </c:pt>
                <c:pt idx="143">
                  <c:v>8509099.638565626</c:v>
                </c:pt>
                <c:pt idx="144">
                  <c:v>8510747.8999664579</c:v>
                </c:pt>
                <c:pt idx="145">
                  <c:v>8512237.3308604695</c:v>
                </c:pt>
                <c:pt idx="146">
                  <c:v>8513583.2114596963</c:v>
                </c:pt>
                <c:pt idx="147">
                  <c:v>8514799.3565644994</c:v>
                </c:pt>
                <c:pt idx="148">
                  <c:v>8515898.2552506588</c:v>
                </c:pt>
                <c:pt idx="149">
                  <c:v>8516891.1973979902</c:v>
                </c:pt>
                <c:pt idx="150">
                  <c:v>8517788.3882708848</c:v>
                </c:pt>
                <c:pt idx="151">
                  <c:v>8518599.0522552952</c:v>
                </c:pt>
                <c:pt idx="152">
                  <c:v>8519331.5267590489</c:v>
                </c:pt>
                <c:pt idx="153">
                  <c:v>8519993.3471924495</c:v>
                </c:pt>
                <c:pt idx="154">
                  <c:v>8520591.3238636255</c:v>
                </c:pt>
                <c:pt idx="155">
                  <c:v>8521131.6115474086</c:v>
                </c:pt>
                <c:pt idx="156">
                  <c:v>8521619.7724172343</c:v>
                </c:pt>
                <c:pt idx="157">
                  <c:v>8522060.8329662979</c:v>
                </c:pt>
                <c:pt idx="158">
                  <c:v>8522459.3354863711</c:v>
                </c:pt>
                <c:pt idx="159">
                  <c:v>8522819.3846199978</c:v>
                </c:pt>
                <c:pt idx="160">
                  <c:v>8523144.6894537862</c:v>
                </c:pt>
                <c:pt idx="161">
                  <c:v>8523438.6015767977</c:v>
                </c:pt>
                <c:pt idx="162">
                  <c:v>8523704.1494882759</c:v>
                </c:pt>
                <c:pt idx="163">
                  <c:v>8523944.0697028674</c:v>
                </c:pt>
                <c:pt idx="164">
                  <c:v>8524160.8348686192</c:v>
                </c:pt>
                <c:pt idx="165">
                  <c:v>8524356.6791832801</c:v>
                </c:pt>
                <c:pt idx="166">
                  <c:v>8524533.6213673782</c:v>
                </c:pt>
                <c:pt idx="167">
                  <c:v>8524693.4854280353</c:v>
                </c:pt>
                <c:pt idx="168">
                  <c:v>8524837.9194252174</c:v>
                </c:pt>
                <c:pt idx="169">
                  <c:v>8524968.4124320112</c:v>
                </c:pt>
                <c:pt idx="170">
                  <c:v>8525086.3098622132</c:v>
                </c:pt>
                <c:pt idx="171">
                  <c:v>8525192.8273220193</c:v>
                </c:pt>
                <c:pt idx="172">
                  <c:v>8525289.063127568</c:v>
                </c:pt>
                <c:pt idx="173">
                  <c:v>8525376.0096166115</c:v>
                </c:pt>
                <c:pt idx="174">
                  <c:v>8525454.5633702297</c:v>
                </c:pt>
                <c:pt idx="175">
                  <c:v>8525525.5344494432</c:v>
                </c:pt>
                <c:pt idx="176">
                  <c:v>8525589.6547415219</c:v>
                </c:pt>
                <c:pt idx="177">
                  <c:v>8525647.5855016802</c:v>
                </c:pt>
                <c:pt idx="178">
                  <c:v>8525699.9241676293</c:v>
                </c:pt>
                <c:pt idx="179">
                  <c:v>8525747.2105170153</c:v>
                </c:pt>
                <c:pt idx="180">
                  <c:v>8525789.9322310481</c:v>
                </c:pt>
                <c:pt idx="181">
                  <c:v>8525828.5299215261</c:v>
                </c:pt>
                <c:pt idx="182">
                  <c:v>8525863.4016729686</c:v>
                </c:pt>
                <c:pt idx="183">
                  <c:v>8525894.9071466085</c:v>
                </c:pt>
                <c:pt idx="184">
                  <c:v>8525923.3712884448</c:v>
                </c:pt>
                <c:pt idx="185">
                  <c:v>8525949.0876795761</c:v>
                </c:pt>
                <c:pt idx="186">
                  <c:v>8525972.3215632625</c:v>
                </c:pt>
                <c:pt idx="187">
                  <c:v>8525993.3125799261</c:v>
                </c:pt>
                <c:pt idx="188">
                  <c:v>8526012.2772382312</c:v>
                </c:pt>
                <c:pt idx="189">
                  <c:v>8526029.4111477192</c:v>
                </c:pt>
                <c:pt idx="190">
                  <c:v>8526044.8910359871</c:v>
                </c:pt>
                <c:pt idx="191">
                  <c:v>8526058.8765712027</c:v>
                </c:pt>
                <c:pt idx="192">
                  <c:v>8526071.5120087303</c:v>
                </c:pt>
                <c:pt idx="193">
                  <c:v>8526082.9276788421</c:v>
                </c:pt>
                <c:pt idx="194">
                  <c:v>8526093.2413308453</c:v>
                </c:pt>
                <c:pt idx="195">
                  <c:v>8526102.5593474749</c:v>
                </c:pt>
                <c:pt idx="196">
                  <c:v>8526110.9778420869</c:v>
                </c:pt>
                <c:pt idx="197">
                  <c:v>8526118.5836499445</c:v>
                </c:pt>
                <c:pt idx="198">
                  <c:v>8526125.4552238248</c:v>
                </c:pt>
                <c:pt idx="199">
                  <c:v>8526131.6634431761</c:v>
                </c:pt>
                <c:pt idx="200">
                  <c:v>8526137.2723451853</c:v>
                </c:pt>
                <c:pt idx="201">
                  <c:v>8526142.3397852629</c:v>
                </c:pt>
                <c:pt idx="202">
                  <c:v>8526146.9180337824</c:v>
                </c:pt>
                <c:pt idx="203">
                  <c:v>8526151.0543152131</c:v>
                </c:pt>
                <c:pt idx="204">
                  <c:v>8526154.7912952229</c:v>
                </c:pt>
                <c:pt idx="205">
                  <c:v>8526158.1675207485</c:v>
                </c:pt>
                <c:pt idx="206">
                  <c:v>8526161.2178175896</c:v>
                </c:pt>
                <c:pt idx="207">
                  <c:v>8526163.9736496247</c:v>
                </c:pt>
                <c:pt idx="208">
                  <c:v>8526166.4634433538</c:v>
                </c:pt>
                <c:pt idx="209">
                  <c:v>8526168.7128811069</c:v>
                </c:pt>
                <c:pt idx="210">
                  <c:v>8526170.7451659516</c:v>
                </c:pt>
                <c:pt idx="211">
                  <c:v>8526172.5812610295</c:v>
                </c:pt>
                <c:pt idx="212">
                  <c:v>8526174.2401057854</c:v>
                </c:pt>
                <c:pt idx="213">
                  <c:v>8526175.7388113271</c:v>
                </c:pt>
                <c:pt idx="214">
                  <c:v>8526177.092836922</c:v>
                </c:pt>
                <c:pt idx="215">
                  <c:v>8526178.316149462</c:v>
                </c:pt>
                <c:pt idx="216">
                  <c:v>8526179.4213675261</c:v>
                </c:pt>
                <c:pt idx="217">
                  <c:v>8526180.4198915437</c:v>
                </c:pt>
                <c:pt idx="218">
                  <c:v>8526181.3220213894</c:v>
                </c:pt>
                <c:pt idx="219">
                  <c:v>8526182.1370626241</c:v>
                </c:pt>
                <c:pt idx="220">
                  <c:v>8526182.8734224867</c:v>
                </c:pt>
                <c:pt idx="221">
                  <c:v>8526183.5386966057</c:v>
                </c:pt>
                <c:pt idx="222">
                  <c:v>8526184.1397473607</c:v>
                </c:pt>
                <c:pt idx="223">
                  <c:v>8526184.6827746592</c:v>
                </c:pt>
                <c:pt idx="224">
                  <c:v>8526185.1733798906</c:v>
                </c:pt>
                <c:pt idx="225">
                  <c:v>8526185.6166237071</c:v>
                </c:pt>
                <c:pt idx="226">
                  <c:v>8526186.017078219</c:v>
                </c:pt>
                <c:pt idx="227">
                  <c:v>8526186.3788741659</c:v>
                </c:pt>
                <c:pt idx="228">
                  <c:v>8526186.7057435159</c:v>
                </c:pt>
                <c:pt idx="229">
                  <c:v>8526187.0010579694</c:v>
                </c:pt>
                <c:pt idx="230">
                  <c:v>8526187.26786373</c:v>
                </c:pt>
                <c:pt idx="231">
                  <c:v>8526187.5089129321</c:v>
                </c:pt>
                <c:pt idx="232">
                  <c:v>8526187.7266920302</c:v>
                </c:pt>
                <c:pt idx="233">
                  <c:v>8526187.923447445</c:v>
                </c:pt>
                <c:pt idx="234">
                  <c:v>8526188.1012087334</c:v>
                </c:pt>
                <c:pt idx="235">
                  <c:v>8526188.2618095241</c:v>
                </c:pt>
                <c:pt idx="236">
                  <c:v>8526188.4069064371</c:v>
                </c:pt>
                <c:pt idx="237">
                  <c:v>8526188.5379961655</c:v>
                </c:pt>
                <c:pt idx="238">
                  <c:v>8526188.6564309187</c:v>
                </c:pt>
                <c:pt idx="239">
                  <c:v>8526188.7634323649</c:v>
                </c:pt>
                <c:pt idx="240">
                  <c:v>8526188.8601042405</c:v>
                </c:pt>
                <c:pt idx="241">
                  <c:v>8526188.9474437255</c:v>
                </c:pt>
                <c:pt idx="242">
                  <c:v>8526189.0263517406</c:v>
                </c:pt>
                <c:pt idx="243">
                  <c:v>8526189.0976422317</c:v>
                </c:pt>
                <c:pt idx="244">
                  <c:v>8526189.1620505694</c:v>
                </c:pt>
                <c:pt idx="245">
                  <c:v>8526189.2202411368</c:v>
                </c:pt>
                <c:pt idx="246">
                  <c:v>8526189.2728141733</c:v>
                </c:pt>
                <c:pt idx="247">
                  <c:v>8526189.3203119803</c:v>
                </c:pt>
                <c:pt idx="248">
                  <c:v>8526189.3632245045</c:v>
                </c:pt>
                <c:pt idx="249">
                  <c:v>8526189.4019943923</c:v>
                </c:pt>
                <c:pt idx="250">
                  <c:v>8526189.4370215591</c:v>
                </c:pt>
                <c:pt idx="251">
                  <c:v>8526189.4686673172</c:v>
                </c:pt>
                <c:pt idx="252">
                  <c:v>8526189.4972580951</c:v>
                </c:pt>
                <c:pt idx="253">
                  <c:v>8526189.5230888128</c:v>
                </c:pt>
                <c:pt idx="254">
                  <c:v>8526189.5464259181</c:v>
                </c:pt>
                <c:pt idx="255">
                  <c:v>8526189.5675101336</c:v>
                </c:pt>
                <c:pt idx="256">
                  <c:v>8526189.5865589473</c:v>
                </c:pt>
                <c:pt idx="257">
                  <c:v>8526189.6037688497</c:v>
                </c:pt>
                <c:pt idx="258">
                  <c:v>8526189.6193173658</c:v>
                </c:pt>
                <c:pt idx="259">
                  <c:v>8526189.6333648767</c:v>
                </c:pt>
                <c:pt idx="260">
                  <c:v>8526189.646056287</c:v>
                </c:pt>
                <c:pt idx="261">
                  <c:v>8526189.6575225089</c:v>
                </c:pt>
                <c:pt idx="262">
                  <c:v>8526189.6678818204</c:v>
                </c:pt>
                <c:pt idx="263">
                  <c:v>8526189.6772410758</c:v>
                </c:pt>
                <c:pt idx="264">
                  <c:v>8526189.6856968198</c:v>
                </c:pt>
                <c:pt idx="265">
                  <c:v>8526189.6933362726</c:v>
                </c:pt>
                <c:pt idx="266">
                  <c:v>8526189.7002382372</c:v>
                </c:pt>
                <c:pt idx="267">
                  <c:v>8526189.7064739093</c:v>
                </c:pt>
                <c:pt idx="268">
                  <c:v>8526189.71210761</c:v>
                </c:pt>
                <c:pt idx="269">
                  <c:v>8526189.7171974517</c:v>
                </c:pt>
                <c:pt idx="270">
                  <c:v>8526189.721795937</c:v>
                </c:pt>
                <c:pt idx="271">
                  <c:v>8526189.7259504981</c:v>
                </c:pt>
                <c:pt idx="272">
                  <c:v>8526189.7297039907</c:v>
                </c:pt>
                <c:pt idx="273">
                  <c:v>8526189.7330951355</c:v>
                </c:pt>
                <c:pt idx="274">
                  <c:v>8526189.7361589093</c:v>
                </c:pt>
                <c:pt idx="275">
                  <c:v>8526189.7389269155</c:v>
                </c:pt>
                <c:pt idx="276">
                  <c:v>8526189.7414277084</c:v>
                </c:pt>
                <c:pt idx="277">
                  <c:v>8526189.7436870821</c:v>
                </c:pt>
                <c:pt idx="278">
                  <c:v>8526189.7457283437</c:v>
                </c:pt>
                <c:pt idx="279">
                  <c:v>8526189.7475725468</c:v>
                </c:pt>
                <c:pt idx="280">
                  <c:v>8526189.7492387183</c:v>
                </c:pt>
                <c:pt idx="281">
                  <c:v>8526189.7507440429</c:v>
                </c:pt>
                <c:pt idx="282">
                  <c:v>8526189.7521040477</c:v>
                </c:pt>
                <c:pt idx="283">
                  <c:v>8526189.753332762</c:v>
                </c:pt>
                <c:pt idx="284">
                  <c:v>8526189.7544428594</c:v>
                </c:pt>
                <c:pt idx="285">
                  <c:v>8526189.7554457933</c:v>
                </c:pt>
                <c:pt idx="286">
                  <c:v>8526189.7563519068</c:v>
                </c:pt>
                <c:pt idx="287">
                  <c:v>8526189.7571705468</c:v>
                </c:pt>
                <c:pt idx="288">
                  <c:v>8526189.7579101585</c:v>
                </c:pt>
                <c:pt idx="289">
                  <c:v>8526189.7585783713</c:v>
                </c:pt>
                <c:pt idx="290">
                  <c:v>8526189.7591820769</c:v>
                </c:pt>
                <c:pt idx="291">
                  <c:v>8526189.7597275004</c:v>
                </c:pt>
                <c:pt idx="292">
                  <c:v>8526189.7602202725</c:v>
                </c:pt>
                <c:pt idx="293">
                  <c:v>8526189.7606654726</c:v>
                </c:pt>
                <c:pt idx="294">
                  <c:v>8526189.7610676959</c:v>
                </c:pt>
                <c:pt idx="295">
                  <c:v>8526189.7614310905</c:v>
                </c:pt>
                <c:pt idx="296">
                  <c:v>8526189.7617594022</c:v>
                </c:pt>
                <c:pt idx="297">
                  <c:v>8526189.762056021</c:v>
                </c:pt>
                <c:pt idx="298">
                  <c:v>8526189.7623240054</c:v>
                </c:pt>
                <c:pt idx="299">
                  <c:v>8526189.7625661194</c:v>
                </c:pt>
                <c:pt idx="300">
                  <c:v>8526189.7627848592</c:v>
                </c:pt>
                <c:pt idx="301">
                  <c:v>8526189.762982484</c:v>
                </c:pt>
                <c:pt idx="302">
                  <c:v>8526189.7631610297</c:v>
                </c:pt>
                <c:pt idx="303">
                  <c:v>8526189.7633223385</c:v>
                </c:pt>
                <c:pt idx="304">
                  <c:v>8526189.7634680755</c:v>
                </c:pt>
                <c:pt idx="305">
                  <c:v>8526189.7635997441</c:v>
                </c:pt>
                <c:pt idx="306">
                  <c:v>8526189.7637187019</c:v>
                </c:pt>
                <c:pt idx="307">
                  <c:v>8526189.7638261747</c:v>
                </c:pt>
                <c:pt idx="308">
                  <c:v>8526189.7639232744</c:v>
                </c:pt>
                <c:pt idx="309">
                  <c:v>8526189.7640109994</c:v>
                </c:pt>
                <c:pt idx="310">
                  <c:v>8526189.7640902568</c:v>
                </c:pt>
                <c:pt idx="311">
                  <c:v>8526189.7641618624</c:v>
                </c:pt>
                <c:pt idx="312">
                  <c:v>8526189.7642265558</c:v>
                </c:pt>
                <c:pt idx="313">
                  <c:v>8526189.7642850038</c:v>
                </c:pt>
                <c:pt idx="314">
                  <c:v>8526189.7643378079</c:v>
                </c:pt>
                <c:pt idx="315">
                  <c:v>8526189.7643855158</c:v>
                </c:pt>
                <c:pt idx="316">
                  <c:v>8526189.7644286174</c:v>
                </c:pt>
                <c:pt idx="317">
                  <c:v>8526189.7644675579</c:v>
                </c:pt>
                <c:pt idx="318">
                  <c:v>8526189.7645027414</c:v>
                </c:pt>
                <c:pt idx="319">
                  <c:v>8526189.7645345274</c:v>
                </c:pt>
                <c:pt idx="320">
                  <c:v>8526189.7645632438</c:v>
                </c:pt>
                <c:pt idx="321">
                  <c:v>8526189.7645891886</c:v>
                </c:pt>
                <c:pt idx="322">
                  <c:v>8526189.7646126281</c:v>
                </c:pt>
                <c:pt idx="323">
                  <c:v>8526189.7646338046</c:v>
                </c:pt>
                <c:pt idx="324">
                  <c:v>8526189.7646529377</c:v>
                </c:pt>
                <c:pt idx="325">
                  <c:v>8526189.764670223</c:v>
                </c:pt>
                <c:pt idx="326">
                  <c:v>8526189.7646858394</c:v>
                </c:pt>
                <c:pt idx="327">
                  <c:v>8526189.764699949</c:v>
                </c:pt>
                <c:pt idx="328">
                  <c:v>8526189.764712695</c:v>
                </c:pt>
                <c:pt idx="329">
                  <c:v>8526189.7647242136</c:v>
                </c:pt>
                <c:pt idx="330">
                  <c:v>8526189.7647346184</c:v>
                </c:pt>
                <c:pt idx="331">
                  <c:v>8526189.7647440191</c:v>
                </c:pt>
                <c:pt idx="332">
                  <c:v>8526189.7647525128</c:v>
                </c:pt>
                <c:pt idx="333">
                  <c:v>8526189.764760185</c:v>
                </c:pt>
                <c:pt idx="334">
                  <c:v>8526189.7647671178</c:v>
                </c:pt>
                <c:pt idx="335">
                  <c:v>8526189.76477338</c:v>
                </c:pt>
                <c:pt idx="336">
                  <c:v>8526189.7647790387</c:v>
                </c:pt>
                <c:pt idx="337">
                  <c:v>8526189.7647841498</c:v>
                </c:pt>
                <c:pt idx="338">
                  <c:v>8526189.7647887673</c:v>
                </c:pt>
                <c:pt idx="339">
                  <c:v>8526189.7647929396</c:v>
                </c:pt>
                <c:pt idx="340">
                  <c:v>8526189.7647967115</c:v>
                </c:pt>
                <c:pt idx="341">
                  <c:v>8526189.7648001183</c:v>
                </c:pt>
                <c:pt idx="342">
                  <c:v>8526189.7648031972</c:v>
                </c:pt>
                <c:pt idx="343">
                  <c:v>8526189.7648059782</c:v>
                </c:pt>
                <c:pt idx="344">
                  <c:v>8526189.7648084909</c:v>
                </c:pt>
                <c:pt idx="345">
                  <c:v>8526189.7648107614</c:v>
                </c:pt>
                <c:pt idx="346">
                  <c:v>8526189.7648128122</c:v>
                </c:pt>
                <c:pt idx="347">
                  <c:v>8526189.7648146655</c:v>
                </c:pt>
                <c:pt idx="348">
                  <c:v>8526189.7648163401</c:v>
                </c:pt>
                <c:pt idx="349">
                  <c:v>8526189.7648178525</c:v>
                </c:pt>
                <c:pt idx="350">
                  <c:v>8526189.7648192197</c:v>
                </c:pt>
                <c:pt idx="351">
                  <c:v>8526189.7648204546</c:v>
                </c:pt>
                <c:pt idx="352">
                  <c:v>8526189.7648215704</c:v>
                </c:pt>
                <c:pt idx="353">
                  <c:v>8526189.7648225781</c:v>
                </c:pt>
                <c:pt idx="354">
                  <c:v>8526189.7648234889</c:v>
                </c:pt>
                <c:pt idx="355">
                  <c:v>8526189.7648243122</c:v>
                </c:pt>
                <c:pt idx="356">
                  <c:v>8526189.7648250554</c:v>
                </c:pt>
                <c:pt idx="357">
                  <c:v>8526189.7648257259</c:v>
                </c:pt>
                <c:pt idx="358">
                  <c:v>8526189.7648263332</c:v>
                </c:pt>
                <c:pt idx="359">
                  <c:v>8526189.7648268808</c:v>
                </c:pt>
                <c:pt idx="360">
                  <c:v>8526189.7648273762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23-4638-B027-E71459C2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653424"/>
        <c:axId val="700653752"/>
      </c:lineChart>
      <c:lineChart>
        <c:grouping val="standard"/>
        <c:varyColors val="0"/>
        <c:ser>
          <c:idx val="1"/>
          <c:order val="1"/>
          <c:tx>
            <c:strRef>
              <c:f>Worksheet!$P$1</c:f>
              <c:strCache>
                <c:ptCount val="1"/>
                <c:pt idx="0">
                  <c:v>Infectious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Worksheet!$L$2:$L$362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Worksheet!$P$2:$P$362</c:f>
              <c:numCache>
                <c:formatCode>0.00</c:formatCode>
                <c:ptCount val="361"/>
                <c:pt idx="0">
                  <c:v>20</c:v>
                </c:pt>
                <c:pt idx="1">
                  <c:v>23.428571428571427</c:v>
                </c:pt>
                <c:pt idx="2">
                  <c:v>27.444893330845481</c:v>
                </c:pt>
                <c:pt idx="3">
                  <c:v>32.149720414586767</c:v>
                </c:pt>
                <c:pt idx="4">
                  <c:v>37.661078550490764</c:v>
                </c:pt>
                <c:pt idx="5">
                  <c:v>44.117225120361638</c:v>
                </c:pt>
                <c:pt idx="6">
                  <c:v>51.680116692243431</c:v>
                </c:pt>
                <c:pt idx="7">
                  <c:v>60.539470932113169</c:v>
                </c:pt>
                <c:pt idx="8">
                  <c:v>70.917524537814401</c:v>
                </c:pt>
                <c:pt idx="9">
                  <c:v>83.07460639868728</c:v>
                </c:pt>
                <c:pt idx="10">
                  <c:v>97.315665576399908</c:v>
                </c:pt>
                <c:pt idx="11">
                  <c:v>113.99791757434801</c:v>
                </c:pt>
                <c:pt idx="12">
                  <c:v>133.53980030530369</c:v>
                </c:pt>
                <c:pt idx="13">
                  <c:v>156.43146386931429</c:v>
                </c:pt>
                <c:pt idx="14">
                  <c:v>183.24705652080584</c:v>
                </c:pt>
                <c:pt idx="15">
                  <c:v>214.65911397443881</c:v>
                </c:pt>
                <c:pt idx="16">
                  <c:v>251.45541156750454</c:v>
                </c:pt>
                <c:pt idx="17">
                  <c:v>294.55870003524711</c:v>
                </c:pt>
                <c:pt idx="18">
                  <c:v>345.04981724566397</c:v>
                </c:pt>
                <c:pt idx="19">
                  <c:v>404.19475190294042</c:v>
                </c:pt>
                <c:pt idx="20">
                  <c:v>473.47633295822652</c:v>
                </c:pt>
                <c:pt idx="21">
                  <c:v>554.63133257204038</c:v>
                </c:pt>
                <c:pt idx="22">
                  <c:v>649.69390362146794</c:v>
                </c:pt>
                <c:pt idx="23">
                  <c:v>761.04642800979741</c:v>
                </c:pt>
                <c:pt idx="24">
                  <c:v>891.4790329439785</c:v>
                </c:pt>
                <c:pt idx="25">
                  <c:v>1044.2592429311712</c:v>
                </c:pt>
                <c:pt idx="26">
                  <c:v>1223.2134801024617</c:v>
                </c:pt>
                <c:pt idx="27">
                  <c:v>1432.8224097967368</c:v>
                </c:pt>
                <c:pt idx="28">
                  <c:v>1678.3324579684618</c:v>
                </c:pt>
                <c:pt idx="29">
                  <c:v>1965.8862084157402</c:v>
                </c:pt>
                <c:pt idx="30">
                  <c:v>2302.6748282012718</c:v>
                </c:pt>
                <c:pt idx="31">
                  <c:v>2697.1161766855375</c:v>
                </c:pt>
                <c:pt idx="32">
                  <c:v>3159.06283548803</c:v>
                </c:pt>
                <c:pt idx="33">
                  <c:v>3700.0449618311359</c:v>
                </c:pt>
                <c:pt idx="34">
                  <c:v>4333.5536243145452</c:v>
                </c:pt>
                <c:pt idx="35">
                  <c:v>5075.3711356342201</c:v>
                </c:pt>
                <c:pt idx="36">
                  <c:v>5943.9558568002103</c:v>
                </c:pt>
                <c:pt idx="37">
                  <c:v>6960.8900146504275</c:v>
                </c:pt>
                <c:pt idx="38">
                  <c:v>8151.4002465066969</c:v>
                </c:pt>
                <c:pt idx="39">
                  <c:v>9544.9618524858506</c:v>
                </c:pt>
                <c:pt idx="40">
                  <c:v>11175.999075406176</c:v>
                </c:pt>
                <c:pt idx="41">
                  <c:v>13084.695101536145</c:v>
                </c:pt>
                <c:pt idx="42">
                  <c:v>15317.926819378732</c:v>
                </c:pt>
                <c:pt idx="43">
                  <c:v>17930.340590756874</c:v>
                </c:pt>
                <c:pt idx="44">
                  <c:v>20985.586233609283</c:v>
                </c:pt>
                <c:pt idx="45">
                  <c:v>24557.726879011498</c:v>
                </c:pt>
                <c:pt idx="46">
                  <c:v>28732.842048043927</c:v>
                </c:pt>
                <c:pt idx="47">
                  <c:v>33610.839782274372</c:v>
                </c:pt>
                <c:pt idx="48">
                  <c:v>39307.490386369922</c:v>
                </c:pt>
                <c:pt idx="49">
                  <c:v>45956.688536444963</c:v>
                </c:pt>
                <c:pt idx="50">
                  <c:v>53712.941157300316</c:v>
                </c:pt>
                <c:pt idx="51">
                  <c:v>62754.064253171207</c:v>
                </c:pt>
                <c:pt idx="52">
                  <c:v>73284.051104071783</c:v>
                </c:pt>
                <c:pt idx="53">
                  <c:v>85536.044818590744</c:v>
                </c:pt>
                <c:pt idx="54">
                  <c:v>99775.307645894194</c:v>
                </c:pt>
                <c:pt idx="55">
                  <c:v>116302.02480162625</c:v>
                </c:pt>
                <c:pt idx="56">
                  <c:v>135453.70874864588</c:v>
                </c:pt>
                <c:pt idx="57">
                  <c:v>157606.87792682918</c:v>
                </c:pt>
                <c:pt idx="58">
                  <c:v>183177.56966183233</c:v>
                </c:pt>
                <c:pt idx="59">
                  <c:v>212620.11007031493</c:v>
                </c:pt>
                <c:pt idx="60">
                  <c:v>246423.40739577147</c:v>
                </c:pt>
                <c:pt idx="61">
                  <c:v>285103.8684163327</c:v>
                </c:pt>
                <c:pt idx="62">
                  <c:v>329193.87846940244</c:v>
                </c:pt>
                <c:pt idx="63">
                  <c:v>379224.66517864948</c:v>
                </c:pt>
                <c:pt idx="64">
                  <c:v>435702.33177770721</c:v>
                </c:pt>
                <c:pt idx="65">
                  <c:v>499075.9649817943</c:v>
                </c:pt>
                <c:pt idx="66">
                  <c:v>569697.08020313573</c:v>
                </c:pt>
                <c:pt idx="67">
                  <c:v>647770.35999970674</c:v>
                </c:pt>
                <c:pt idx="68">
                  <c:v>733296.75862072245</c:v>
                </c:pt>
                <c:pt idx="69">
                  <c:v>826011.63339719933</c:v>
                </c:pt>
                <c:pt idx="70">
                  <c:v>925322.57826799911</c:v>
                </c:pt>
                <c:pt idx="71">
                  <c:v>1030253.8811368789</c:v>
                </c:pt>
                <c:pt idx="72">
                  <c:v>1139406.6092131913</c:v>
                </c:pt>
                <c:pt idx="73">
                  <c:v>1250944.6391061938</c:v>
                </c:pt>
                <c:pt idx="74">
                  <c:v>1362616.7490686933</c:v>
                </c:pt>
                <c:pt idx="75">
                  <c:v>1471822.4896067546</c:v>
                </c:pt>
                <c:pt idx="76">
                  <c:v>1575724.6027680906</c:v>
                </c:pt>
                <c:pt idx="77">
                  <c:v>1671403.593909699</c:v>
                </c:pt>
                <c:pt idx="78">
                  <c:v>1756041.8547750169</c:v>
                </c:pt>
                <c:pt idx="79">
                  <c:v>1827117.4202087724</c:v>
                </c:pt>
                <c:pt idx="80">
                  <c:v>1882583.1816677325</c:v>
                </c:pt>
                <c:pt idx="81">
                  <c:v>1921007.8108865859</c:v>
                </c:pt>
                <c:pt idx="82">
                  <c:v>1941660.1314158367</c:v>
                </c:pt>
                <c:pt idx="83">
                  <c:v>1944528.0188026412</c:v>
                </c:pt>
                <c:pt idx="84">
                  <c:v>1930273.7123038187</c:v>
                </c:pt>
                <c:pt idx="85">
                  <c:v>1900136.9507878453</c:v>
                </c:pt>
                <c:pt idx="86">
                  <c:v>1855803.5077119553</c:v>
                </c:pt>
                <c:pt idx="87">
                  <c:v>1799258.647350424</c:v>
                </c:pt>
                <c:pt idx="88">
                  <c:v>1732643.1947569039</c:v>
                </c:pt>
                <c:pt idx="89">
                  <c:v>1658125.5941285347</c:v>
                </c:pt>
                <c:pt idx="90">
                  <c:v>1577798.0544582712</c:v>
                </c:pt>
                <c:pt idx="91">
                  <c:v>1493599.9212490367</c:v>
                </c:pt>
                <c:pt idx="92">
                  <c:v>1407267.5417095474</c:v>
                </c:pt>
                <c:pt idx="93">
                  <c:v>1320307.3771048831</c:v>
                </c:pt>
                <c:pt idx="94">
                  <c:v>1233987.8624191491</c:v>
                </c:pt>
                <c:pt idx="95">
                  <c:v>1149345.23121682</c:v>
                </c:pt>
                <c:pt idx="96">
                  <c:v>1067198.8753803964</c:v>
                </c:pt>
                <c:pt idx="97">
                  <c:v>988172.4977095495</c:v>
                </c:pt>
                <c:pt idx="98">
                  <c:v>912718.11935025628</c:v>
                </c:pt>
                <c:pt idx="99">
                  <c:v>841140.78256012499</c:v>
                </c:pt>
                <c:pt idx="100">
                  <c:v>773622.466868588</c:v>
                </c:pt>
                <c:pt idx="101">
                  <c:v>710244.28406649618</c:v>
                </c:pt>
                <c:pt idx="102">
                  <c:v>651006.43413313082</c:v>
                </c:pt>
                <c:pt idx="103">
                  <c:v>595845.70480481954</c:v>
                </c:pt>
                <c:pt idx="104">
                  <c:v>544650.50270762795</c:v>
                </c:pt>
                <c:pt idx="105">
                  <c:v>497273.53517509525</c:v>
                </c:pt>
                <c:pt idx="106">
                  <c:v>453542.33826612227</c:v>
                </c:pt>
                <c:pt idx="107">
                  <c:v>413267.88403325522</c:v>
                </c:pt>
                <c:pt idx="108">
                  <c:v>376251.51127981278</c:v>
                </c:pt>
                <c:pt idx="109">
                  <c:v>342290.41828767053</c:v>
                </c:pt>
                <c:pt idx="110">
                  <c:v>311181.94010461483</c:v>
                </c:pt>
                <c:pt idx="111">
                  <c:v>282726.81171228422</c:v>
                </c:pt>
                <c:pt idx="112">
                  <c:v>256731.59496237087</c:v>
                </c:pt>
                <c:pt idx="113">
                  <c:v>233010.42364160952</c:v>
                </c:pt>
                <c:pt idx="114">
                  <c:v>211386.19866642228</c:v>
                </c:pt>
                <c:pt idx="115">
                  <c:v>191691.34491625702</c:v>
                </c:pt>
                <c:pt idx="116">
                  <c:v>173768.22291438258</c:v>
                </c:pt>
                <c:pt idx="117">
                  <c:v>157469.27253604788</c:v>
                </c:pt>
                <c:pt idx="118">
                  <c:v>142656.95209589024</c:v>
                </c:pt>
                <c:pt idx="119">
                  <c:v>129203.52438245725</c:v>
                </c:pt>
                <c:pt idx="120">
                  <c:v>116990.73126762561</c:v>
                </c:pt>
                <c:pt idx="121">
                  <c:v>105909.39020720226</c:v>
                </c:pt>
                <c:pt idx="122">
                  <c:v>95858.939052863134</c:v>
                </c:pt>
                <c:pt idx="123">
                  <c:v>86746.949913984397</c:v>
                </c:pt>
                <c:pt idx="124">
                  <c:v>78488.628157804284</c:v>
                </c:pt>
                <c:pt idx="125">
                  <c:v>71006.308854753239</c:v>
                </c:pt>
                <c:pt idx="126">
                  <c:v>64228.959920119538</c:v>
                </c:pt>
                <c:pt idx="127">
                  <c:v>58091.698750385658</c:v>
                </c:pt>
                <c:pt idx="128">
                  <c:v>52535.327197453931</c:v>
                </c:pt>
                <c:pt idx="129">
                  <c:v>47505.888177577304</c:v>
                </c:pt>
                <c:pt idx="130">
                  <c:v>42954.245999323757</c:v>
                </c:pt>
                <c:pt idx="131">
                  <c:v>38835.691553859127</c:v>
                </c:pt>
                <c:pt idx="132">
                  <c:v>35109.572789341822</c:v>
                </c:pt>
                <c:pt idx="133">
                  <c:v>31738.950346393016</c:v>
                </c:pt>
                <c:pt idx="134">
                  <c:v>28690.277828142429</c:v>
                </c:pt>
                <c:pt idx="135">
                  <c:v>25933.105887332586</c:v>
                </c:pt>
                <c:pt idx="136">
                  <c:v>23439.809110789691</c:v>
                </c:pt>
                <c:pt idx="137">
                  <c:v>21185.334549052124</c:v>
                </c:pt>
                <c:pt idx="138">
                  <c:v>19146.970660553408</c:v>
                </c:pt>
                <c:pt idx="139">
                  <c:v>17304.135402962667</c:v>
                </c:pt>
                <c:pt idx="140">
                  <c:v>15638.182199038556</c:v>
                </c:pt>
                <c:pt idx="141">
                  <c:v>14132.222522621752</c:v>
                </c:pt>
                <c:pt idx="142">
                  <c:v>12770.963885794084</c:v>
                </c:pt>
                <c:pt idx="143">
                  <c:v>11540.562055728029</c:v>
                </c:pt>
                <c:pt idx="144">
                  <c:v>10428.486385383789</c:v>
                </c:pt>
                <c:pt idx="145">
                  <c:v>9423.3972029045544</c:v>
                </c:pt>
                <c:pt idx="146">
                  <c:v>8515.034267942794</c:v>
                </c:pt>
                <c:pt idx="147">
                  <c:v>7694.115367415654</c:v>
                </c:pt>
                <c:pt idx="148">
                  <c:v>6952.2441869822824</c:v>
                </c:pt>
                <c:pt idx="149">
                  <c:v>6281.8266568653689</c:v>
                </c:pt>
                <c:pt idx="150">
                  <c:v>5675.9950307921326</c:v>
                </c:pt>
                <c:pt idx="151">
                  <c:v>5128.5390143182476</c:v>
                </c:pt>
                <c:pt idx="152">
                  <c:v>4633.8433133067047</c:v>
                </c:pt>
                <c:pt idx="153">
                  <c:v>4186.8310246818091</c:v>
                </c:pt>
                <c:pt idx="154">
                  <c:v>3782.912339688166</c:v>
                </c:pt>
                <c:pt idx="155">
                  <c:v>3417.9380747545015</c:v>
                </c:pt>
                <c:pt idx="156">
                  <c:v>3088.1575867488227</c:v>
                </c:pt>
                <c:pt idx="157">
                  <c:v>2790.1806680120867</c:v>
                </c:pt>
                <c:pt idx="158">
                  <c:v>2520.9430521986283</c:v>
                </c:pt>
                <c:pt idx="159">
                  <c:v>2277.6751947785019</c:v>
                </c:pt>
                <c:pt idx="160">
                  <c:v>2057.8740222266201</c:v>
                </c:pt>
                <c:pt idx="161">
                  <c:v>1859.2773715989465</c:v>
                </c:pt>
                <c:pt idx="162">
                  <c:v>1679.8408675412234</c:v>
                </c:pt>
                <c:pt idx="163">
                  <c:v>1517.7170069531353</c:v>
                </c:pt>
                <c:pt idx="164">
                  <c:v>1371.2362426986369</c:v>
                </c:pt>
                <c:pt idx="165">
                  <c:v>1238.8898770635517</c:v>
                </c:pt>
                <c:pt idx="166">
                  <c:v>1119.3145932597577</c:v>
                </c:pt>
                <c:pt idx="167">
                  <c:v>1011.2784692986747</c:v>
                </c:pt>
                <c:pt idx="168">
                  <c:v>913.66833313465224</c:v>
                </c:pt>
                <c:pt idx="169">
                  <c:v>825.4783312321731</c:v>
                </c:pt>
                <c:pt idx="170">
                  <c:v>745.79959475222927</c:v>
                </c:pt>
                <c:pt idx="171">
                  <c:v>673.81089848737383</c:v>
                </c:pt>
                <c:pt idx="172">
                  <c:v>608.77021759859792</c:v>
                </c:pt>
                <c:pt idx="173">
                  <c:v>550.00709620958457</c:v>
                </c:pt>
                <c:pt idx="174">
                  <c:v>496.91575007726067</c:v>
                </c:pt>
                <c:pt idx="175">
                  <c:v>448.9488329573673</c:v>
                </c:pt>
                <c:pt idx="176">
                  <c:v>405.61180298923051</c:v>
                </c:pt>
                <c:pt idx="177">
                  <c:v>366.45783149837939</c:v>
                </c:pt>
                <c:pt idx="178">
                  <c:v>331.08320211705097</c:v>
                </c:pt>
                <c:pt idx="179">
                  <c:v>299.12315310381064</c:v>
                </c:pt>
                <c:pt idx="180">
                  <c:v>270.24812025272445</c:v>
                </c:pt>
                <c:pt idx="181">
                  <c:v>244.16034186367574</c:v>
                </c:pt>
                <c:pt idx="182">
                  <c:v>220.59079093851551</c:v>
                </c:pt>
                <c:pt idx="183">
                  <c:v>199.29640310914644</c:v>
                </c:pt>
                <c:pt idx="184">
                  <c:v>180.05757182642719</c:v>
                </c:pt>
                <c:pt idx="185">
                  <c:v>162.67588507298245</c:v>
                </c:pt>
                <c:pt idx="186">
                  <c:v>146.97208033588007</c:v>
                </c:pt>
                <c:pt idx="187">
                  <c:v>132.78419681143711</c:v>
                </c:pt>
                <c:pt idx="188">
                  <c:v>119.96590583658191</c:v>
                </c:pt>
                <c:pt idx="189">
                  <c:v>108.38500236958271</c:v>
                </c:pt>
                <c:pt idx="190">
                  <c:v>97.922041995997603</c:v>
                </c:pt>
                <c:pt idx="191">
                  <c:v>88.469109430117754</c:v>
                </c:pt>
                <c:pt idx="192">
                  <c:v>79.928705833105013</c:v>
                </c:pt>
                <c:pt idx="193">
                  <c:v>72.212743490174802</c:v>
                </c:pt>
                <c:pt idx="194">
                  <c:v>65.241637492957011</c:v>
                </c:pt>
                <c:pt idx="195">
                  <c:v>58.943485070817431</c:v>
                </c:pt>
                <c:pt idx="196">
                  <c:v>53.253324116606841</c:v>
                </c:pt>
                <c:pt idx="197">
                  <c:v>48.112463267226467</c:v>
                </c:pt>
                <c:pt idx="198">
                  <c:v>43.467876635879463</c:v>
                </c:pt>
                <c:pt idx="199">
                  <c:v>39.271656958449839</c:v>
                </c:pt>
                <c:pt idx="200">
                  <c:v>35.480521517922952</c:v>
                </c:pt>
                <c:pt idx="201">
                  <c:v>32.055365754295366</c:v>
                </c:pt>
                <c:pt idx="202">
                  <c:v>28.960859958586731</c:v>
                </c:pt>
                <c:pt idx="203">
                  <c:v>26.165084893398898</c:v>
                </c:pt>
                <c:pt idx="204">
                  <c:v>23.639202583522241</c:v>
                </c:pt>
                <c:pt idx="205">
                  <c:v>21.35715888248269</c:v>
                </c:pt>
                <c:pt idx="206">
                  <c:v>19.295414748377627</c:v>
                </c:pt>
                <c:pt idx="207">
                  <c:v>17.43270345822911</c:v>
                </c:pt>
                <c:pt idx="208">
                  <c:v>15.749811257429933</c:v>
                </c:pt>
                <c:pt idx="209">
                  <c:v>14.229379182421058</c:v>
                </c:pt>
                <c:pt idx="210">
                  <c:v>12.855724013002348</c:v>
                </c:pt>
                <c:pt idx="211">
                  <c:v>11.614676507887825</c:v>
                </c:pt>
                <c:pt idx="212">
                  <c:v>10.493435255301597</c:v>
                </c:pt>
                <c:pt idx="213">
                  <c:v>9.480434631404913</c:v>
                </c:pt>
                <c:pt idx="214">
                  <c:v>8.5652255048062891</c:v>
                </c:pt>
                <c:pt idx="215">
                  <c:v>7.7383674568329752</c:v>
                </c:pt>
                <c:pt idx="216">
                  <c:v>6.9913314059868998</c:v>
                </c:pt>
                <c:pt idx="217">
                  <c:v>6.3164116322946562</c:v>
                </c:pt>
                <c:pt idx="218">
                  <c:v>5.7066462941944254</c:v>
                </c:pt>
                <c:pt idx="219">
                  <c:v>5.1557456181816992</c:v>
                </c:pt>
                <c:pt idx="220">
                  <c:v>4.6580270205626135</c:v>
                </c:pt>
                <c:pt idx="221">
                  <c:v>4.2083564921542349</c:v>
                </c:pt>
                <c:pt idx="222">
                  <c:v>3.8020956413618863</c:v>
                </c:pt>
                <c:pt idx="223">
                  <c:v>3.4350538494204734</c:v>
                </c:pt>
                <c:pt idx="224">
                  <c:v>3.1034450443111772</c:v>
                </c:pt>
                <c:pt idx="225">
                  <c:v>2.8038486475004349</c:v>
                </c:pt>
                <c:pt idx="226">
                  <c:v>2.5331742906858659</c:v>
                </c:pt>
                <c:pt idx="227">
                  <c:v>2.2886299386174596</c:v>
                </c:pt>
                <c:pt idx="228">
                  <c:v>2.0676930891928178</c:v>
                </c:pt>
                <c:pt idx="229">
                  <c:v>1.8680847537647549</c:v>
                </c:pt>
                <c:pt idx="230">
                  <c:v>1.6877459492753955</c:v>
                </c:pt>
                <c:pt idx="231">
                  <c:v>1.5248164597387595</c:v>
                </c:pt>
                <c:pt idx="232">
                  <c:v>1.3776156480008317</c:v>
                </c:pt>
                <c:pt idx="233">
                  <c:v>1.2446251198536875</c:v>
                </c:pt>
                <c:pt idx="234">
                  <c:v>1.1244730616864445</c:v>
                </c:pt>
                <c:pt idx="235">
                  <c:v>1.0159200901176904</c:v>
                </c:pt>
                <c:pt idx="236">
                  <c:v>0.91784646764961653</c:v>
                </c:pt>
                <c:pt idx="237">
                  <c:v>0.82924055247418893</c:v>
                </c:pt>
                <c:pt idx="238">
                  <c:v>0.74918836329166505</c:v>
                </c:pt>
                <c:pt idx="239">
                  <c:v>0.67686415150287293</c:v>
                </c:pt>
                <c:pt idx="240">
                  <c:v>0.61152188352754755</c:v>
                </c:pt>
                <c:pt idx="241">
                  <c:v>0.55248754538883382</c:v>
                </c:pt>
                <c:pt idx="242">
                  <c:v>0.49915219018564017</c:v>
                </c:pt>
                <c:pt idx="243">
                  <c:v>0.45096565673734196</c:v>
                </c:pt>
                <c:pt idx="244">
                  <c:v>0.40743089460842719</c:v>
                </c:pt>
                <c:pt idx="245">
                  <c:v>0.36809883697545248</c:v>
                </c:pt>
                <c:pt idx="246">
                  <c:v>0.3325637684496513</c:v>
                </c:pt>
                <c:pt idx="247">
                  <c:v>0.30045914007399438</c:v>
                </c:pt>
                <c:pt idx="248">
                  <c:v>0.27145378832610501</c:v>
                </c:pt>
                <c:pt idx="249">
                  <c:v>0.24524851912575538</c:v>
                </c:pt>
                <c:pt idx="250">
                  <c:v>0.22157302161070158</c:v>
                </c:pt>
                <c:pt idx="251">
                  <c:v>0.20018307984618436</c:v>
                </c:pt>
                <c:pt idx="252">
                  <c:v>0.18085805370662303</c:v>
                </c:pt>
                <c:pt idx="253">
                  <c:v>0.16339860294455377</c:v>
                </c:pt>
                <c:pt idx="254">
                  <c:v>0.14762463097035522</c:v>
                </c:pt>
                <c:pt idx="255">
                  <c:v>0.13337342713263547</c:v>
                </c:pt>
                <c:pt idx="256">
                  <c:v>0.12049798833670428</c:v>
                </c:pt>
                <c:pt idx="257">
                  <c:v>0.10886550268843992</c:v>
                </c:pt>
                <c:pt idx="258">
                  <c:v>9.8355979522167375E-2</c:v>
                </c:pt>
                <c:pt idx="259">
                  <c:v>8.8861011681127422E-2</c:v>
                </c:pt>
                <c:pt idx="260">
                  <c:v>8.0282657283315323E-2</c:v>
                </c:pt>
                <c:pt idx="261">
                  <c:v>7.2532429437970752E-2</c:v>
                </c:pt>
                <c:pt idx="262">
                  <c:v>6.553038349152264E-2</c:v>
                </c:pt>
                <c:pt idx="263">
                  <c:v>5.920429238781949E-2</c:v>
                </c:pt>
                <c:pt idx="264">
                  <c:v>5.3488901636384034E-2</c:v>
                </c:pt>
                <c:pt idx="265">
                  <c:v>4.8325256203596706E-2</c:v>
                </c:pt>
                <c:pt idx="266">
                  <c:v>4.3660092383605797E-2</c:v>
                </c:pt>
                <c:pt idx="267">
                  <c:v>3.9445288376035476E-2</c:v>
                </c:pt>
                <c:pt idx="268">
                  <c:v>3.5637367903130331E-2</c:v>
                </c:pt>
                <c:pt idx="269">
                  <c:v>3.2197051746083519E-2</c:v>
                </c:pt>
                <c:pt idx="270">
                  <c:v>2.9088852574587515E-2</c:v>
                </c:pt>
                <c:pt idx="271">
                  <c:v>2.6280708890221528E-2</c:v>
                </c:pt>
                <c:pt idx="272">
                  <c:v>2.3743654307753773E-2</c:v>
                </c:pt>
                <c:pt idx="273">
                  <c:v>2.1451518762951684E-2</c:v>
                </c:pt>
                <c:pt idx="274">
                  <c:v>1.9380658564819242E-2</c:v>
                </c:pt>
                <c:pt idx="275">
                  <c:v>1.750971250771452E-2</c:v>
                </c:pt>
                <c:pt idx="276">
                  <c:v>1.581938152761149E-2</c:v>
                </c:pt>
                <c:pt idx="277">
                  <c:v>1.4292229629631123E-2</c:v>
                </c:pt>
                <c:pt idx="278">
                  <c:v>1.2912504033382677E-2</c:v>
                </c:pt>
                <c:pt idx="279">
                  <c:v>1.1665972680890254E-2</c:v>
                </c:pt>
                <c:pt idx="280">
                  <c:v>1.0539777430977152E-2</c:v>
                </c:pt>
                <c:pt idx="281">
                  <c:v>9.5223014257883043E-3</c:v>
                </c:pt>
                <c:pt idx="282">
                  <c:v>8.6030492613186696E-3</c:v>
                </c:pt>
                <c:pt idx="283">
                  <c:v>7.7725387258903945E-3</c:v>
                </c:pt>
                <c:pt idx="284">
                  <c:v>7.0222029898465415E-3</c:v>
                </c:pt>
                <c:pt idx="285">
                  <c:v>6.3443022375348334E-3</c:v>
                </c:pt>
                <c:pt idx="286">
                  <c:v>5.7318438300533927E-3</c:v>
                </c:pt>
                <c:pt idx="287">
                  <c:v>5.1785101752263663E-3</c:v>
                </c:pt>
                <c:pt idx="288">
                  <c:v>4.678593560778454E-3</c:v>
                </c:pt>
                <c:pt idx="289">
                  <c:v>4.2269372785037071E-3</c:v>
                </c:pt>
                <c:pt idx="290">
                  <c:v>3.8188824321163961E-3</c:v>
                </c:pt>
                <c:pt idx="291">
                  <c:v>3.4502198800996928E-3</c:v>
                </c:pt>
                <c:pt idx="292">
                  <c:v>3.1171468178361338E-3</c:v>
                </c:pt>
                <c:pt idx="293">
                  <c:v>2.8162275511586232E-3</c:v>
                </c:pt>
                <c:pt idx="294">
                  <c:v>2.5443580566958147E-3</c:v>
                </c:pt>
                <c:pt idx="295">
                  <c:v>2.2987339634470165E-3</c:v>
                </c:pt>
                <c:pt idx="296">
                  <c:v>2.0768216253121956E-3</c:v>
                </c:pt>
                <c:pt idx="297">
                  <c:v>1.876331986186291E-3</c:v>
                </c:pt>
                <c:pt idx="298">
                  <c:v>1.6951969680327195E-3</c:v>
                </c:pt>
                <c:pt idx="299">
                  <c:v>1.5315481383758327E-3</c:v>
                </c:pt>
                <c:pt idx="300">
                  <c:v>1.3836974371646013E-3</c:v>
                </c:pt>
                <c:pt idx="301">
                  <c:v>1.2501197642024939E-3</c:v>
                </c:pt>
                <c:pt idx="302">
                  <c:v>1.1294372475305163E-3</c:v>
                </c:pt>
                <c:pt idx="303">
                  <c:v>1.0204050304896352E-3</c:v>
                </c:pt>
                <c:pt idx="304">
                  <c:v>9.2189843085419107E-4</c:v>
                </c:pt>
                <c:pt idx="305">
                  <c:v>8.3290133958101472E-4</c:v>
                </c:pt>
                <c:pt idx="306">
                  <c:v>7.5249573950575443E-4</c:v>
                </c:pt>
                <c:pt idx="307">
                  <c:v>6.7985223587033834E-4</c:v>
                </c:pt>
                <c:pt idx="308">
                  <c:v>6.1422150100266934E-4</c:v>
                </c:pt>
                <c:pt idx="309">
                  <c:v>5.549265448992534E-4</c:v>
                </c:pt>
                <c:pt idx="310">
                  <c:v>5.0135573198076678E-4</c:v>
                </c:pt>
                <c:pt idx="311">
                  <c:v>4.5295647198744063E-4</c:v>
                </c:pt>
                <c:pt idx="312">
                  <c:v>4.0922951993498747E-4</c:v>
                </c:pt>
                <c:pt idx="313">
                  <c:v>3.6972382633433632E-4</c:v>
                </c:pt>
                <c:pt idx="314">
                  <c:v>3.3403188455448835E-4</c:v>
                </c:pt>
                <c:pt idx="315">
                  <c:v>3.0178552733590595E-4</c:v>
                </c:pt>
                <c:pt idx="316">
                  <c:v>2.726521290948963E-4</c:v>
                </c:pt>
                <c:pt idx="317">
                  <c:v>2.4633117484523955E-4</c:v>
                </c:pt>
                <c:pt idx="318">
                  <c:v>2.2255116034501995E-4</c:v>
                </c:pt>
                <c:pt idx="319">
                  <c:v>2.0106679149325019E-4</c:v>
                </c:pt>
                <c:pt idx="320">
                  <c:v>1.8165645408768283E-4</c:v>
                </c:pt>
                <c:pt idx="321">
                  <c:v>1.6411992784401454E-4</c:v>
                </c:pt>
                <c:pt idx="322">
                  <c:v>1.4827632109627866E-4</c:v>
                </c:pt>
                <c:pt idx="323">
                  <c:v>1.3396220487457854E-4</c:v>
                </c:pt>
                <c:pt idx="324">
                  <c:v>1.2102992711291824E-4</c:v>
                </c:pt>
                <c:pt idx="325">
                  <c:v>1.0934608959795408E-4</c:v>
                </c:pt>
                <c:pt idx="326">
                  <c:v>9.8790171948184824E-5</c:v>
                </c:pt>
                <c:pt idx="327">
                  <c:v>8.9253288429738326E-5</c:v>
                </c:pt>
                <c:pt idx="328">
                  <c:v>8.0637064785138931E-5</c:v>
                </c:pt>
                <c:pt idx="329">
                  <c:v>7.2852623489391152E-5</c:v>
                </c:pt>
                <c:pt idx="330">
                  <c:v>6.5819666966157353E-5</c:v>
                </c:pt>
                <c:pt idx="331">
                  <c:v>5.9465649307278809E-5</c:v>
                </c:pt>
                <c:pt idx="332">
                  <c:v>5.3725027951814025E-5</c:v>
                </c:pt>
                <c:pt idx="333">
                  <c:v>4.8538587605561033E-5</c:v>
                </c:pt>
                <c:pt idx="334">
                  <c:v>4.3852829427201237E-5</c:v>
                </c:pt>
                <c:pt idx="335">
                  <c:v>3.9619419180436389E-5</c:v>
                </c:pt>
                <c:pt idx="336">
                  <c:v>3.5794688659732413E-5</c:v>
                </c:pt>
                <c:pt idx="337">
                  <c:v>3.2339185246808605E-5</c:v>
                </c:pt>
                <c:pt idx="338">
                  <c:v>2.921726495148572E-5</c:v>
                </c:pt>
                <c:pt idx="339">
                  <c:v>2.6396724739053641E-5</c:v>
                </c:pt>
                <c:pt idx="340">
                  <c:v>2.3848470351565251E-5</c:v>
                </c:pt>
                <c:pt idx="341">
                  <c:v>2.154621619658762E-5</c:v>
                </c:pt>
                <c:pt idx="342">
                  <c:v>1.9466214207722022E-5</c:v>
                </c:pt>
                <c:pt idx="343">
                  <c:v>1.7587008880051943E-5</c:v>
                </c:pt>
                <c:pt idx="344">
                  <c:v>1.588921595367626E-5</c:v>
                </c:pt>
                <c:pt idx="345">
                  <c:v>1.435532246241792E-5</c:v>
                </c:pt>
                <c:pt idx="346">
                  <c:v>1.2969506085183261E-5</c:v>
                </c:pt>
                <c:pt idx="347">
                  <c:v>1.1717471936556542E-5</c:v>
                </c:pt>
                <c:pt idx="348">
                  <c:v>1.0586305113102325E-5</c:v>
                </c:pt>
                <c:pt idx="349">
                  <c:v>9.5643374743706619E-6</c:v>
                </c:pt>
                <c:pt idx="350">
                  <c:v>8.6410272844329671E-6</c:v>
                </c:pt>
                <c:pt idx="351">
                  <c:v>7.8068504724345233E-6</c:v>
                </c:pt>
                <c:pt idx="352">
                  <c:v>7.0532023905013851E-6</c:v>
                </c:pt>
                <c:pt idx="353">
                  <c:v>6.3723090556210296E-6</c:v>
                </c:pt>
                <c:pt idx="354">
                  <c:v>5.75714695994464E-6</c:v>
                </c:pt>
                <c:pt idx="355">
                  <c:v>5.2013706223433103E-6</c:v>
                </c:pt>
                <c:pt idx="356">
                  <c:v>4.6992471339025776E-6</c:v>
                </c:pt>
                <c:pt idx="357">
                  <c:v>4.2455970221830981E-6</c:v>
                </c:pt>
                <c:pt idx="358">
                  <c:v>3.8357408242542414E-6</c:v>
                </c:pt>
                <c:pt idx="359">
                  <c:v>3.4654508173941315E-6</c:v>
                </c:pt>
                <c:pt idx="360">
                  <c:v>3.1309074095517073E-6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23-4638-B027-E71459C27AA7}"/>
            </c:ext>
          </c:extLst>
        </c:ser>
        <c:ser>
          <c:idx val="3"/>
          <c:order val="3"/>
          <c:tx>
            <c:strRef>
              <c:f>Worksheet!$X$1</c:f>
              <c:strCache>
                <c:ptCount val="1"/>
                <c:pt idx="0">
                  <c:v>Case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Worksheet!$Y$2:$Y$363</c:f>
              <c:numCache>
                <c:formatCode>0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0.161415037830136</c:v>
                </c:pt>
                <c:pt idx="6">
                  <c:v>0.83474633849298896</c:v>
                </c:pt>
                <c:pt idx="7">
                  <c:v>1.9463359004327196</c:v>
                </c:pt>
                <c:pt idx="8">
                  <c:v>2.9256533902511497</c:v>
                </c:pt>
                <c:pt idx="9">
                  <c:v>3.588608223429981</c:v>
                </c:pt>
                <c:pt idx="10">
                  <c:v>4.2037964491840132</c:v>
                </c:pt>
                <c:pt idx="11">
                  <c:v>4.9244440297372201</c:v>
                </c:pt>
                <c:pt idx="12">
                  <c:v>5.7686290168918548</c:v>
                </c:pt>
                <c:pt idx="13">
                  <c:v>6.7575282740328531</c:v>
                </c:pt>
                <c:pt idx="14">
                  <c:v>7.9159485914406629</c:v>
                </c:pt>
                <c:pt idx="15">
                  <c:v>9.2729488084567073</c:v>
                </c:pt>
                <c:pt idx="16">
                  <c:v>10.862568528111582</c:v>
                </c:pt>
                <c:pt idx="17">
                  <c:v>12.724681675831427</c:v>
                </c:pt>
                <c:pt idx="18">
                  <c:v>14.905996274706638</c:v>
                </c:pt>
                <c:pt idx="19">
                  <c:v>17.461225462706945</c:v>
                </c:pt>
                <c:pt idx="20">
                  <c:v>20.454459052251323</c:v>
                </c:pt>
                <c:pt idx="21">
                  <c:v>23.960769934824899</c:v>
                </c:pt>
                <c:pt idx="22">
                  <c:v>28.068095485479578</c:v>
                </c:pt>
                <c:pt idx="23">
                  <c:v>32.87944096688674</c:v>
                </c:pt>
                <c:pt idx="24">
                  <c:v>38.515459936361992</c:v>
                </c:pt>
                <c:pt idx="25">
                  <c:v>45.117476015249615</c:v>
                </c:pt>
                <c:pt idx="26">
                  <c:v>52.851021312683969</c:v>
                </c:pt>
                <c:pt idx="27">
                  <c:v>61.909979565200814</c:v>
                </c:pt>
                <c:pt idx="28">
                  <c:v>72.521436960949572</c:v>
                </c:pt>
                <c:pt idx="29">
                  <c:v>84.951361009815159</c:v>
                </c:pt>
                <c:pt idx="30">
                  <c:v>99.511248098560998</c:v>
                </c:pt>
                <c:pt idx="31">
                  <c:v>116.56590399201367</c:v>
                </c:pt>
                <c:pt idx="32">
                  <c:v>136.54254903160549</c:v>
                </c:pt>
                <c:pt idx="33">
                  <c:v>159.94147173730107</c:v>
                </c:pt>
                <c:pt idx="34">
                  <c:v>187.34849161144987</c:v>
                </c:pt>
                <c:pt idx="35">
                  <c:v>219.44953492831661</c:v>
                </c:pt>
                <c:pt idx="36">
                  <c:v>257.04767700883644</c:v>
                </c:pt>
                <c:pt idx="37">
                  <c:v>301.08306184464055</c:v>
                </c:pt>
                <c:pt idx="38">
                  <c:v>352.65617593754507</c:v>
                </c:pt>
                <c:pt idx="39">
                  <c:v>413.0550289008653</c:v>
                </c:pt>
                <c:pt idx="40">
                  <c:v>483.78687978491678</c:v>
                </c:pt>
                <c:pt idx="41">
                  <c:v>566.61524626101459</c:v>
                </c:pt>
                <c:pt idx="42">
                  <c:v>663.6030446235269</c:v>
                </c:pt>
                <c:pt idx="43">
                  <c:v>777.16283269544363</c:v>
                </c:pt>
                <c:pt idx="44">
                  <c:v>910.11526536109807</c:v>
                </c:pt>
                <c:pt idx="45">
                  <c:v>1065.7570231096379</c:v>
                </c:pt>
                <c:pt idx="46">
                  <c:v>1247.9396360856281</c:v>
                </c:pt>
                <c:pt idx="47">
                  <c:v>1461.1607965365545</c:v>
                </c:pt>
                <c:pt idx="48">
                  <c:v>1710.6699257217033</c:v>
                </c:pt>
                <c:pt idx="49">
                  <c:v>2002.5899284902746</c:v>
                </c:pt>
                <c:pt idx="50">
                  <c:v>2344.0572163926549</c:v>
                </c:pt>
                <c:pt idx="51">
                  <c:v>2743.3821884871736</c:v>
                </c:pt>
                <c:pt idx="52">
                  <c:v>3210.2323993330629</c:v>
                </c:pt>
                <c:pt idx="53">
                  <c:v>3755.8405756524112</c:v>
                </c:pt>
                <c:pt idx="54">
                  <c:v>4393.2394108555172</c:v>
                </c:pt>
                <c:pt idx="55">
                  <c:v>5137.5245937916734</c:v>
                </c:pt>
                <c:pt idx="56">
                  <c:v>6006.1467124357778</c:v>
                </c:pt>
                <c:pt idx="57">
                  <c:v>7019.2313799293897</c:v>
                </c:pt>
                <c:pt idx="58">
                  <c:v>8199.9249851072527</c:v>
                </c:pt>
                <c:pt idx="59">
                  <c:v>9574.7606518759476</c:v>
                </c:pt>
                <c:pt idx="60">
                  <c:v>11174.035030391693</c:v>
                </c:pt>
                <c:pt idx="61">
                  <c:v>13032.181116274645</c:v>
                </c:pt>
                <c:pt idx="62">
                  <c:v>15188.115039590939</c:v>
                </c:pt>
                <c:pt idx="63">
                  <c:v>17685.525305492029</c:v>
                </c:pt>
                <c:pt idx="64">
                  <c:v>20573.060962729192</c:v>
                </c:pt>
                <c:pt idx="65">
                  <c:v>23904.360413084094</c:v>
                </c:pt>
                <c:pt idx="66">
                  <c:v>27737.845119297031</c:v>
                </c:pt>
                <c:pt idx="67">
                  <c:v>32136.182885542687</c:v>
                </c:pt>
                <c:pt idx="68">
                  <c:v>37165.305045822584</c:v>
                </c:pt>
                <c:pt idx="69">
                  <c:v>42892.843380030732</c:v>
                </c:pt>
                <c:pt idx="70">
                  <c:v>49385.840119092107</c:v>
                </c:pt>
                <c:pt idx="71">
                  <c:v>56707.58430365393</c:v>
                </c:pt>
                <c:pt idx="72">
                  <c:v>64913.448596177535</c:v>
                </c:pt>
                <c:pt idx="73">
                  <c:v>74045.6529322633</c:v>
                </c:pt>
                <c:pt idx="74">
                  <c:v>84126.976347644959</c:v>
                </c:pt>
                <c:pt idx="75">
                  <c:v>95153.585189996738</c:v>
                </c:pt>
                <c:pt idx="76">
                  <c:v>107087.34763596738</c:v>
                </c:pt>
                <c:pt idx="77">
                  <c:v>119848.25159129816</c:v>
                </c:pt>
                <c:pt idx="78">
                  <c:v>133307.80750564227</c:v>
                </c:pt>
                <c:pt idx="79">
                  <c:v>147284.54802138885</c:v>
                </c:pt>
                <c:pt idx="80">
                  <c:v>161542.85948108416</c:v>
                </c:pt>
                <c:pt idx="81">
                  <c:v>175796.31241122735</c:v>
                </c:pt>
                <c:pt idx="82">
                  <c:v>189716.32847390784</c:v>
                </c:pt>
                <c:pt idx="83">
                  <c:v>202946.40517153751</c:v>
                </c:pt>
                <c:pt idx="84">
                  <c:v>215121.26957631853</c:v>
                </c:pt>
                <c:pt idx="85">
                  <c:v>225889.39318728333</c:v>
                </c:pt>
                <c:pt idx="86">
                  <c:v>234936.48897267735</c:v>
                </c:pt>
                <c:pt idx="87">
                  <c:v>242007.16113932963</c:v>
                </c:pt>
                <c:pt idx="88">
                  <c:v>246921.95491147364</c:v>
                </c:pt>
                <c:pt idx="89">
                  <c:v>249587.68749539842</c:v>
                </c:pt>
                <c:pt idx="90">
                  <c:v>249999.99999999997</c:v>
                </c:pt>
                <c:pt idx="91">
                  <c:v>248238.29643875972</c:v>
                </c:pt>
                <c:pt idx="92">
                  <c:v>244454.33619474305</c:v>
                </c:pt>
                <c:pt idx="93">
                  <c:v>238856.48766130538</c:v>
                </c:pt>
                <c:pt idx="94">
                  <c:v>231691.92699942962</c:v>
                </c:pt>
                <c:pt idx="95">
                  <c:v>223228.90797723853</c:v>
                </c:pt>
                <c:pt idx="96">
                  <c:v>213740.76606730273</c:v>
                </c:pt>
                <c:pt idx="97">
                  <c:v>203492.71896908327</c:v>
                </c:pt>
                <c:pt idx="98">
                  <c:v>192731.93509993193</c:v>
                </c:pt>
                <c:pt idx="99">
                  <c:v>181680.8601546601</c:v>
                </c:pt>
                <c:pt idx="100">
                  <c:v>170533.4623505472</c:v>
                </c:pt>
                <c:pt idx="101">
                  <c:v>159453.87760440176</c:v>
                </c:pt>
                <c:pt idx="102">
                  <c:v>148576.87837641296</c:v>
                </c:pt>
                <c:pt idx="103">
                  <c:v>138009.61643086324</c:v>
                </c:pt>
                <c:pt idx="104">
                  <c:v>127834.16441184968</c:v>
                </c:pt>
                <c:pt idx="105">
                  <c:v>118110.47572641367</c:v>
                </c:pt>
                <c:pt idx="106">
                  <c:v>108879.47772911144</c:v>
                </c:pt>
                <c:pt idx="107">
                  <c:v>100166.09866830138</c:v>
                </c:pt>
                <c:pt idx="108">
                  <c:v>91982.099395159254</c:v>
                </c:pt>
                <c:pt idx="109">
                  <c:v>84328.635513352972</c:v>
                </c:pt>
                <c:pt idx="110">
                  <c:v>77198.515756673558</c:v>
                </c:pt>
                <c:pt idx="111">
                  <c:v>70578.150238570583</c:v>
                </c:pt>
                <c:pt idx="112">
                  <c:v>64449.200391033912</c:v>
                </c:pt>
                <c:pt idx="113">
                  <c:v>58789.953303404225</c:v>
                </c:pt>
                <c:pt idx="114">
                  <c:v>53576.448829147244</c:v>
                </c:pt>
                <c:pt idx="115">
                  <c:v>48783.38988460596</c:v>
                </c:pt>
                <c:pt idx="116">
                  <c:v>44384.866064389906</c:v>
                </c:pt>
                <c:pt idx="117">
                  <c:v>40354.918957194313</c:v>
                </c:pt>
                <c:pt idx="118">
                  <c:v>36667.975010042581</c:v>
                </c:pt>
                <c:pt idx="119">
                  <c:v>33299.168899351913</c:v>
                </c:pt>
                <c:pt idx="120">
                  <c:v>30224.577412563183</c:v>
                </c:pt>
                <c:pt idx="121">
                  <c:v>27421.381003433635</c:v>
                </c:pt>
                <c:pt idx="122">
                  <c:v>24867.967559912966</c:v>
                </c:pt>
                <c:pt idx="123">
                  <c:v>22543.99056628162</c:v>
                </c:pt>
                <c:pt idx="124">
                  <c:v>20430.391767352594</c:v>
                </c:pt>
                <c:pt idx="125">
                  <c:v>18509.396647118268</c:v>
                </c:pt>
                <c:pt idx="126">
                  <c:v>16764.489499837804</c:v>
                </c:pt>
                <c:pt idx="127">
                  <c:v>15180.373574213636</c:v>
                </c:pt>
                <c:pt idx="128">
                  <c:v>13742.920684341188</c:v>
                </c:pt>
                <c:pt idx="129">
                  <c:v>12439.113777681085</c:v>
                </c:pt>
                <c:pt idx="130">
                  <c:v>11256.985204826347</c:v>
                </c:pt>
                <c:pt idx="131">
                  <c:v>10185.552824838391</c:v>
                </c:pt>
                <c:pt idx="132">
                  <c:v>9214.755582386515</c:v>
                </c:pt>
                <c:pt idx="133">
                  <c:v>8335.3897903808029</c:v>
                </c:pt>
                <c:pt idx="134">
                  <c:v>7539.047028246815</c:v>
                </c:pt>
                <c:pt idx="135">
                  <c:v>6818.0543077604325</c:v>
                </c:pt>
                <c:pt idx="136">
                  <c:v>6165.4169538264396</c:v>
                </c:pt>
                <c:pt idx="137">
                  <c:v>5574.7644869658034</c:v>
                </c:pt>
                <c:pt idx="138">
                  <c:v>5040.2996693946507</c:v>
                </c:pt>
                <c:pt idx="139">
                  <c:v>4556.7507806295844</c:v>
                </c:pt>
                <c:pt idx="140">
                  <c:v>4119.3271159103197</c:v>
                </c:pt>
                <c:pt idx="141">
                  <c:v>3723.6776467547666</c:v>
                </c:pt>
                <c:pt idx="142">
                  <c:v>3365.852743850774</c:v>
                </c:pt>
                <c:pt idx="143">
                  <c:v>3042.2688351366178</c:v>
                </c:pt>
                <c:pt idx="144">
                  <c:v>2749.6758538019908</c:v>
                </c:pt>
                <c:pt idx="145">
                  <c:v>2485.1273200050723</c:v>
                </c:pt>
                <c:pt idx="146">
                  <c:v>2245.952894697336</c:v>
                </c:pt>
                <c:pt idx="147">
                  <c:v>2029.7332427486153</c:v>
                </c:pt>
                <c:pt idx="148">
                  <c:v>1834.2770445095603</c:v>
                </c:pt>
                <c:pt idx="149">
                  <c:v>1657.5999991926858</c:v>
                </c:pt>
                <c:pt idx="150">
                  <c:v>1497.9056693294249</c:v>
                </c:pt>
                <c:pt idx="151">
                  <c:v>1353.5680225445387</c:v>
                </c:pt>
                <c:pt idx="152">
                  <c:v>1223.1155345724655</c:v>
                </c:pt>
                <c:pt idx="153">
                  <c:v>1105.2167255073737</c:v>
                </c:pt>
                <c:pt idx="154">
                  <c:v>998.66700948922016</c:v>
                </c:pt>
                <c:pt idx="155">
                  <c:v>902.37674620124164</c:v>
                </c:pt>
                <c:pt idx="156">
                  <c:v>815.36039055661365</c:v>
                </c:pt>
                <c:pt idx="157">
                  <c:v>736.72664468777123</c:v>
                </c:pt>
                <c:pt idx="158">
                  <c:v>665.66952375479673</c:v>
                </c:pt>
                <c:pt idx="159">
                  <c:v>601.46025411617086</c:v>
                </c:pt>
                <c:pt idx="160">
                  <c:v>543.43992903060951</c:v>
                </c:pt>
                <c:pt idx="161">
                  <c:v>491.01285327098867</c:v>
                </c:pt>
                <c:pt idx="162">
                  <c:v>443.64051382900965</c:v>
                </c:pt>
                <c:pt idx="163">
                  <c:v>400.83611927852957</c:v>
                </c:pt>
                <c:pt idx="164">
                  <c:v>362.15965535814883</c:v>
                </c:pt>
                <c:pt idx="165">
                  <c:v>327.21340894537423</c:v>
                </c:pt>
                <c:pt idx="166">
                  <c:v>295.6379168437773</c:v>
                </c:pt>
                <c:pt idx="167">
                  <c:v>267.10829971091977</c:v>
                </c:pt>
                <c:pt idx="168">
                  <c:v>241.33094503917152</c:v>
                </c:pt>
                <c:pt idx="169">
                  <c:v>218.04050638489161</c:v>
                </c:pt>
                <c:pt idx="170">
                  <c:v>196.99718904458743</c:v>
                </c:pt>
                <c:pt idx="171">
                  <c:v>177.98429511993069</c:v>
                </c:pt>
                <c:pt idx="172">
                  <c:v>160.80600341646738</c:v>
                </c:pt>
                <c:pt idx="173">
                  <c:v>145.28536190221985</c:v>
                </c:pt>
                <c:pt idx="174">
                  <c:v>131.26247252985837</c:v>
                </c:pt>
                <c:pt idx="175">
                  <c:v>118.59285011640135</c:v>
                </c:pt>
                <c:pt idx="176">
                  <c:v>107.14593869310856</c:v>
                </c:pt>
                <c:pt idx="177">
                  <c:v>96.803770299921823</c:v>
                </c:pt>
                <c:pt idx="178">
                  <c:v>87.459752617008604</c:v>
                </c:pt>
                <c:pt idx="179">
                  <c:v>79.017573113190622</c:v>
                </c:pt>
                <c:pt idx="180">
                  <c:v>71.390208558849167</c:v>
                </c:pt>
                <c:pt idx="181">
                  <c:v>64.499029809927578</c:v>
                </c:pt>
                <c:pt idx="182">
                  <c:v>58.272992729674897</c:v>
                </c:pt>
                <c:pt idx="183">
                  <c:v>52.647906984758656</c:v>
                </c:pt>
                <c:pt idx="184">
                  <c:v>47.565775240525191</c:v>
                </c:pt>
                <c:pt idx="185">
                  <c:v>42.974195994008888</c:v>
                </c:pt>
                <c:pt idx="186">
                  <c:v>38.825823929639178</c:v>
                </c:pt>
                <c:pt idx="187">
                  <c:v>35.077882267716383</c:v>
                </c:pt>
                <c:pt idx="188">
                  <c:v>31.691722105320306</c:v>
                </c:pt>
                <c:pt idx="189">
                  <c:v>28.632424228563533</c:v>
                </c:pt>
                <c:pt idx="190">
                  <c:v>25.868439308721449</c:v>
                </c:pt>
                <c:pt idx="191">
                  <c:v>23.371262787050895</c:v>
                </c:pt>
                <c:pt idx="192">
                  <c:v>21.115141107944666</c:v>
                </c:pt>
                <c:pt idx="193">
                  <c:v>19.076806280995875</c:v>
                </c:pt>
                <c:pt idx="194">
                  <c:v>17.235236042774957</c:v>
                </c:pt>
                <c:pt idx="195">
                  <c:v>15.571437151564004</c:v>
                </c:pt>
                <c:pt idx="196">
                  <c:v>14.068249585588138</c:v>
                </c:pt>
                <c:pt idx="197">
                  <c:v>12.710169629824872</c:v>
                </c:pt>
                <c:pt idx="198">
                  <c:v>11.483190030428286</c:v>
                </c:pt>
                <c:pt idx="199">
                  <c:v>10.374655571139101</c:v>
                </c:pt>
                <c:pt idx="200">
                  <c:v>9.3731325845437166</c:v>
                </c:pt>
                <c:pt idx="201">
                  <c:v>8.4682910543051619</c:v>
                </c:pt>
                <c:pt idx="202">
                  <c:v>7.6507980939747124</c:v>
                </c:pt>
                <c:pt idx="203">
                  <c:v>6.9122217050241561</c:v>
                </c:pt>
                <c:pt idx="204">
                  <c:v>6.2449438225091853</c:v>
                </c:pt>
                <c:pt idx="205">
                  <c:v>5.6420817523645432</c:v>
                </c:pt>
                <c:pt idx="206">
                  <c:v>5.0974171907184642</c:v>
                </c:pt>
                <c:pt idx="207">
                  <c:v>4.6053320936815298</c:v>
                </c:pt>
                <c:pt idx="208">
                  <c:v>4.1607507366127869</c:v>
                </c:pt>
                <c:pt idx="209">
                  <c:v>3.7590873656166908</c:v>
                </c:pt>
                <c:pt idx="210">
                  <c:v>3.3961989016318483</c:v>
                </c:pt>
                <c:pt idx="211">
                  <c:v>3.0683422095277262</c:v>
                </c:pt>
                <c:pt idx="212">
                  <c:v>2.7721354916626719</c:v>
                </c:pt>
                <c:pt idx="213">
                  <c:v>2.5045234078590664</c:v>
                </c:pt>
                <c:pt idx="214">
                  <c:v>2.2627455621555974</c:v>
                </c:pt>
                <c:pt idx="215">
                  <c:v>2.0443080313974598</c:v>
                </c:pt>
                <c:pt idx="216">
                  <c:v>1.8469576420794318</c:v>
                </c:pt>
                <c:pt idx="217">
                  <c:v>1.6686587301867457</c:v>
                </c:pt>
                <c:pt idx="218">
                  <c:v>1.5075721443758918</c:v>
                </c:pt>
                <c:pt idx="219">
                  <c:v>1.3620362759654749</c:v>
                </c:pt>
                <c:pt idx="220">
                  <c:v>1.2305499201038999</c:v>
                </c:pt>
                <c:pt idx="221">
                  <c:v>1.1117567913612438</c:v>
                </c:pt>
                <c:pt idx="222">
                  <c:v>1.0044315340515211</c:v>
                </c:pt>
                <c:pt idx="223">
                  <c:v>0.90746708300439394</c:v>
                </c:pt>
                <c:pt idx="224">
                  <c:v>0.8198632444309415</c:v>
                </c:pt>
                <c:pt idx="225">
                  <c:v>0.74071637910987675</c:v>
                </c:pt>
                <c:pt idx="226">
                  <c:v>0.66921008148817518</c:v>
                </c:pt>
                <c:pt idx="227">
                  <c:v>0.60460675856064039</c:v>
                </c:pt>
                <c:pt idx="228">
                  <c:v>0.54624002167226493</c:v>
                </c:pt>
                <c:pt idx="229">
                  <c:v>0.49350781277103145</c:v>
                </c:pt>
                <c:pt idx="230">
                  <c:v>0.44586619421342188</c:v>
                </c:pt>
                <c:pt idx="231">
                  <c:v>0.40282373806845523</c:v>
                </c:pt>
                <c:pt idx="232">
                  <c:v>0.36393645704909622</c:v>
                </c:pt>
                <c:pt idx="233">
                  <c:v>0.3288032247861119</c:v>
                </c:pt>
                <c:pt idx="234">
                  <c:v>0.29706163820650189</c:v>
                </c:pt>
                <c:pt idx="235">
                  <c:v>0.268384279338509</c:v>
                </c:pt>
                <c:pt idx="236">
                  <c:v>0.24247533798496795</c:v>
                </c:pt>
                <c:pt idx="237">
                  <c:v>0.21906756042883138</c:v>
                </c:pt>
                <c:pt idx="238">
                  <c:v>0.19791949269751935</c:v>
                </c:pt>
                <c:pt idx="239">
                  <c:v>0.17881298995093739</c:v>
                </c:pt>
                <c:pt idx="240">
                  <c:v>0.16155096630293614</c:v>
                </c:pt>
                <c:pt idx="241">
                  <c:v>0.14595536186594649</c:v>
                </c:pt>
                <c:pt idx="242">
                  <c:v>0.13186530604909505</c:v>
                </c:pt>
                <c:pt idx="243">
                  <c:v>0.11913545816439051</c:v>
                </c:pt>
                <c:pt idx="244">
                  <c:v>0.10763450822445156</c:v>
                </c:pt>
                <c:pt idx="245">
                  <c:v>9.7243822467580912E-2</c:v>
                </c:pt>
                <c:pt idx="246">
                  <c:v>8.7856219638821217E-2</c:v>
                </c:pt>
                <c:pt idx="247">
                  <c:v>7.9374865404351486E-2</c:v>
                </c:pt>
                <c:pt idx="248">
                  <c:v>7.1712273495110834E-2</c:v>
                </c:pt>
                <c:pt idx="249">
                  <c:v>6.4789403276433691E-2</c:v>
                </c:pt>
                <c:pt idx="250">
                  <c:v>5.8534844435106176E-2</c:v>
                </c:pt>
                <c:pt idx="251">
                  <c:v>5.2884080373862184E-2</c:v>
                </c:pt>
                <c:pt idx="252">
                  <c:v>4.7778822715200418E-2</c:v>
                </c:pt>
                <c:pt idx="253">
                  <c:v>4.3166410049893925E-2</c:v>
                </c:pt>
                <c:pt idx="254">
                  <c:v>3.8999264728245706E-2</c:v>
                </c:pt>
                <c:pt idx="255">
                  <c:v>3.5234402090855203E-2</c:v>
                </c:pt>
                <c:pt idx="256">
                  <c:v>3.183298707657372E-2</c:v>
                </c:pt>
                <c:pt idx="257">
                  <c:v>2.875993363402397E-2</c:v>
                </c:pt>
                <c:pt idx="258">
                  <c:v>2.5983542804578909E-2</c:v>
                </c:pt>
                <c:pt idx="259">
                  <c:v>2.3475175743592532E-2</c:v>
                </c:pt>
                <c:pt idx="260">
                  <c:v>2.1208958307065484E-2</c:v>
                </c:pt>
                <c:pt idx="261">
                  <c:v>1.9161514156527268E-2</c:v>
                </c:pt>
                <c:pt idx="262">
                  <c:v>1.7311723629084497E-2</c:v>
                </c:pt>
                <c:pt idx="263">
                  <c:v>1.5640505885353956E-2</c:v>
                </c:pt>
                <c:pt idx="264">
                  <c:v>1.4130622088112546E-2</c:v>
                </c:pt>
                <c:pt idx="265">
                  <c:v>1.2766497581429878E-2</c:v>
                </c:pt>
                <c:pt idx="266">
                  <c:v>1.1534061236040836E-2</c:v>
                </c:pt>
                <c:pt idx="267">
                  <c:v>1.0420600303786979E-2</c:v>
                </c:pt>
                <c:pt idx="268">
                  <c:v>9.4146292839330254E-3</c:v>
                </c:pt>
                <c:pt idx="269">
                  <c:v>8.5057714486988182E-3</c:v>
                </c:pt>
                <c:pt idx="270">
                  <c:v>7.6846518059280697E-3</c:v>
                </c:pt>
                <c:pt idx="271">
                  <c:v>6.9428003947907043E-3</c:v>
                </c:pt>
                <c:pt idx="272">
                  <c:v>6.2725649170018716E-3</c:v>
                </c:pt>
                <c:pt idx="273">
                  <c:v>5.6670318023376628E-3</c:v>
                </c:pt>
                <c:pt idx="274">
                  <c:v>5.1199548942283358E-3</c:v>
                </c:pt>
                <c:pt idx="275">
                  <c:v>4.625691019811801E-3</c:v>
                </c:pt>
                <c:pt idx="276">
                  <c:v>4.1791417798441987E-3</c:v>
                </c:pt>
                <c:pt idx="277">
                  <c:v>3.7757009580229508E-3</c:v>
                </c:pt>
                <c:pt idx="278">
                  <c:v>3.4112070072426096E-3</c:v>
                </c:pt>
                <c:pt idx="279">
                  <c:v>3.0819001226730248E-3</c:v>
                </c:pt>
                <c:pt idx="280">
                  <c:v>2.7843834588629863E-3</c:v>
                </c:pt>
                <c:pt idx="281">
                  <c:v>2.5155880908186521E-3</c:v>
                </c:pt>
                <c:pt idx="282">
                  <c:v>2.2727413576256465E-3</c:v>
                </c:pt>
                <c:pt idx="283">
                  <c:v>2.0533382620750926E-3</c:v>
                </c:pt>
                <c:pt idx="284">
                  <c:v>1.855115631276911E-3</c:v>
                </c:pt>
                <c:pt idx="285">
                  <c:v>1.6760287717236585E-3</c:v>
                </c:pt>
                <c:pt idx="286">
                  <c:v>1.5142303779987717E-3</c:v>
                </c:pt>
                <c:pt idx="287">
                  <c:v>1.3680514775697055E-3</c:v>
                </c:pt>
                <c:pt idx="288">
                  <c:v>1.2359842151089581E-3</c:v>
                </c:pt>
                <c:pt idx="289">
                  <c:v>1.1166662987609256E-3</c:v>
                </c:pt>
                <c:pt idx="290">
                  <c:v>1.0088669479157424E-3</c:v>
                </c:pt>
                <c:pt idx="291">
                  <c:v>9.1147419753949031E-4</c:v>
                </c:pt>
                <c:pt idx="292">
                  <c:v>8.2348342810323045E-4</c:v>
                </c:pt>
                <c:pt idx="293">
                  <c:v>7.4398700279552487E-4</c:v>
                </c:pt>
                <c:pt idx="294">
                  <c:v>6.7216490512488894E-4</c:v>
                </c:pt>
                <c:pt idx="295">
                  <c:v>6.0727628033777515E-4</c:v>
                </c:pt>
                <c:pt idx="296">
                  <c:v>5.4865179340066975E-4</c:v>
                </c:pt>
                <c:pt idx="297">
                  <c:v>4.9568672471784613E-4</c:v>
                </c:pt>
                <c:pt idx="298">
                  <c:v>4.4783473236616867E-4</c:v>
                </c:pt>
                <c:pt idx="299">
                  <c:v>4.0460221650355001E-4</c:v>
                </c:pt>
                <c:pt idx="300">
                  <c:v>3.6554322781916676E-4</c:v>
                </c:pt>
                <c:pt idx="301">
                  <c:v>3.3025486750540772E-4</c:v>
                </c:pt>
                <c:pt idx="302">
                  <c:v>2.9837313130163607E-4</c:v>
                </c:pt>
                <c:pt idx="303">
                  <c:v>2.6956915474051337E-4</c:v>
                </c:pt>
                <c:pt idx="304">
                  <c:v>2.4354582086608687E-4</c:v>
                </c:pt>
                <c:pt idx="305">
                  <c:v>2.2003469543179267E-4</c:v>
                </c:pt>
                <c:pt idx="306">
                  <c:v>1.9879325796452177E-4</c:v>
                </c:pt>
                <c:pt idx="307">
                  <c:v>1.7960240013279886E-4</c:v>
                </c:pt>
                <c:pt idx="308">
                  <c:v>1.6226416561439949E-4</c:v>
                </c:pt>
                <c:pt idx="309">
                  <c:v>1.4659970814983217E-4</c:v>
                </c:pt>
                <c:pt idx="310">
                  <c:v>1.3244744671872806E-4</c:v>
                </c:pt>
                <c:pt idx="311">
                  <c:v>1.1966139880953091E-4</c:v>
                </c:pt>
                <c:pt idx="312">
                  <c:v>1.0810967458993704E-4</c:v>
                </c:pt>
                <c:pt idx="313">
                  <c:v>9.7673116445247038E-5</c:v>
                </c:pt>
                <c:pt idx="314">
                  <c:v>8.8244069851282233E-5</c:v>
                </c:pt>
                <c:pt idx="315">
                  <c:v>7.9725272903251646E-5</c:v>
                </c:pt>
                <c:pt idx="316">
                  <c:v>7.2028853045908388E-5</c:v>
                </c:pt>
                <c:pt idx="317">
                  <c:v>6.507542065612992E-5</c:v>
                </c:pt>
                <c:pt idx="318">
                  <c:v>5.8793250128102337E-5</c:v>
                </c:pt>
                <c:pt idx="319">
                  <c:v>5.3117540013891026E-5</c:v>
                </c:pt>
                <c:pt idx="320">
                  <c:v>4.7989744587646128E-5</c:v>
                </c:pt>
                <c:pt idx="321">
                  <c:v>4.3356969938436483E-5</c:v>
                </c:pt>
                <c:pt idx="322">
                  <c:v>3.9171428362326955E-5</c:v>
                </c:pt>
                <c:pt idx="323">
                  <c:v>3.5389945425679072E-5</c:v>
                </c:pt>
                <c:pt idx="324">
                  <c:v>3.1973514614965218E-5</c:v>
                </c:pt>
                <c:pt idx="325">
                  <c:v>2.8886894979248841E-5</c:v>
                </c:pt>
                <c:pt idx="326">
                  <c:v>2.6098247614957215E-5</c:v>
                </c:pt>
                <c:pt idx="327">
                  <c:v>2.357880724323814E-5</c:v>
                </c:pt>
                <c:pt idx="328">
                  <c:v>2.1302585492175698E-5</c:v>
                </c:pt>
                <c:pt idx="329">
                  <c:v>1.9246102823180727E-5</c:v>
                </c:pt>
                <c:pt idx="330">
                  <c:v>1.7388146336340059E-5</c:v>
                </c:pt>
                <c:pt idx="331">
                  <c:v>1.5709550956453591E-5</c:v>
                </c:pt>
                <c:pt idx="332">
                  <c:v>1.4193001742663237E-5</c:v>
                </c:pt>
                <c:pt idx="333">
                  <c:v>1.2822855282470589E-5</c:v>
                </c:pt>
                <c:pt idx="334">
                  <c:v>1.1584978327798117E-5</c:v>
                </c:pt>
                <c:pt idx="335">
                  <c:v>1.0466602008602851E-5</c:v>
                </c:pt>
                <c:pt idx="336">
                  <c:v>9.4561901202360443E-6</c:v>
                </c:pt>
                <c:pt idx="337">
                  <c:v>8.5433201259148931E-6</c:v>
                </c:pt>
                <c:pt idx="338">
                  <c:v>7.7185756468305735E-6</c:v>
                </c:pt>
                <c:pt idx="339">
                  <c:v>6.9734493309133269E-6</c:v>
                </c:pt>
                <c:pt idx="340">
                  <c:v>6.3002550983326824E-6</c:v>
                </c:pt>
                <c:pt idx="341">
                  <c:v>5.6920488585330801E-6</c:v>
                </c:pt>
                <c:pt idx="342">
                  <c:v>5.142556880990334E-6</c:v>
                </c:pt>
                <c:pt idx="343">
                  <c:v>4.6461110808234709E-6</c:v>
                </c:pt>
                <c:pt idx="344">
                  <c:v>4.1975905517241899E-6</c:v>
                </c:pt>
                <c:pt idx="345">
                  <c:v>3.7923687431081078E-6</c:v>
                </c:pt>
                <c:pt idx="346">
                  <c:v>3.4262657366128935E-6</c:v>
                </c:pt>
                <c:pt idx="347">
                  <c:v>3.0955051296688444E-6</c:v>
                </c:pt>
                <c:pt idx="348">
                  <c:v>2.7966750813900243E-6</c:v>
                </c:pt>
                <c:pt idx="349">
                  <c:v>2.526693118969027E-6</c:v>
                </c:pt>
                <c:pt idx="350">
                  <c:v>2.2827743415484974E-6</c:v>
                </c:pt>
                <c:pt idx="351">
                  <c:v>2.0624026935880093E-6</c:v>
                </c:pt>
                <c:pt idx="352">
                  <c:v>1.8633050114071424E-6</c:v>
                </c:pt>
                <c:pt idx="353">
                  <c:v>1.6834275751913058E-6</c:v>
                </c:pt>
                <c:pt idx="354">
                  <c:v>1.5209149245910471E-6</c:v>
                </c:pt>
                <c:pt idx="355">
                  <c:v>1.374090719394845E-6</c:v>
                </c:pt>
                <c:pt idx="356">
                  <c:v>1.2414404478506233E-6</c:v>
                </c:pt>
                <c:pt idx="357">
                  <c:v>1.121595804269946E-6</c:v>
                </c:pt>
                <c:pt idx="358">
                  <c:v>1.01332057476775E-6</c:v>
                </c:pt>
                <c:pt idx="359">
                  <c:v>9.1549788554709521E-7</c:v>
                </c:pt>
                <c:pt idx="360">
                  <c:v>8.2711868219323351E-7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23-4638-B027-E71459C2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01040"/>
        <c:axId val="466696448"/>
      </c:lineChart>
      <c:catAx>
        <c:axId val="70065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00653752"/>
        <c:crosses val="autoZero"/>
        <c:auto val="1"/>
        <c:lblAlgn val="ctr"/>
        <c:lblOffset val="100"/>
        <c:tickLblSkip val="30"/>
        <c:tickMarkSkip val="30"/>
        <c:noMultiLvlLbl val="0"/>
      </c:catAx>
      <c:valAx>
        <c:axId val="700653752"/>
        <c:scaling>
          <c:orientation val="minMax"/>
          <c:max val="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00653424"/>
        <c:crosses val="autoZero"/>
        <c:crossBetween val="between"/>
      </c:valAx>
      <c:valAx>
        <c:axId val="466696448"/>
        <c:scaling>
          <c:orientation val="minMax"/>
          <c:max val="2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66701040"/>
        <c:crosses val="max"/>
        <c:crossBetween val="between"/>
      </c:valAx>
      <c:catAx>
        <c:axId val="46670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696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A9BD74-B944-40AA-BE57-76A680700A98}">
  <sheetPr/>
  <sheetViews>
    <sheetView zoomScale="13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77389</xdr:colOff>
      <xdr:row>81</xdr:row>
      <xdr:rowOff>9525</xdr:rowOff>
    </xdr:from>
    <xdr:to>
      <xdr:col>9</xdr:col>
      <xdr:colOff>3331891</xdr:colOff>
      <xdr:row>241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2552BF-E6F3-4AA4-9855-626886D44D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B303E8-08E9-4035-9736-B1AE834C79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2F72-9E12-45FA-A399-48E3F896DDB6}">
  <dimension ref="A1:AI426"/>
  <sheetViews>
    <sheetView tabSelected="1" zoomScaleNormal="100" workbookViewId="0">
      <selection activeCell="J7" sqref="J7"/>
    </sheetView>
  </sheetViews>
  <sheetFormatPr defaultRowHeight="11.1" customHeight="1" x14ac:dyDescent="0.25"/>
  <cols>
    <col min="1" max="1" width="0.140625" style="1" customWidth="1"/>
    <col min="2" max="2" width="5.28515625" style="1" bestFit="1" customWidth="1"/>
    <col min="3" max="3" width="3.28515625" style="1" bestFit="1" customWidth="1"/>
    <col min="4" max="4" width="0.140625" style="1" customWidth="1"/>
    <col min="5" max="5" width="4" style="1" bestFit="1" customWidth="1"/>
    <col min="6" max="6" width="1.7109375" style="1" customWidth="1"/>
    <col min="7" max="7" width="2.28515625" style="9" hidden="1" customWidth="1"/>
    <col min="8" max="8" width="8.140625" style="1" bestFit="1" customWidth="1"/>
    <col min="9" max="9" width="1.7109375" style="1" customWidth="1"/>
    <col min="10" max="10" width="50.42578125" style="1" customWidth="1"/>
    <col min="11" max="11" width="10.7109375" style="16" bestFit="1" customWidth="1"/>
    <col min="12" max="12" width="4.42578125" style="1" bestFit="1" customWidth="1"/>
    <col min="13" max="13" width="4" style="1" bestFit="1" customWidth="1"/>
    <col min="14" max="14" width="10.5703125" style="1" bestFit="1" customWidth="1"/>
    <col min="15" max="15" width="9.5703125" style="2" bestFit="1" customWidth="1"/>
    <col min="16" max="16" width="11" style="1" customWidth="1"/>
    <col min="17" max="17" width="9.5703125" style="2" bestFit="1" customWidth="1"/>
    <col min="18" max="18" width="10.5703125" style="1" bestFit="1" customWidth="1"/>
    <col min="19" max="19" width="4.5703125" hidden="1" customWidth="1"/>
    <col min="20" max="20" width="4.5703125" style="1" hidden="1" customWidth="1"/>
    <col min="21" max="21" width="5.5703125" style="1" hidden="1" customWidth="1"/>
    <col min="22" max="23" width="4.5703125" style="1" hidden="1" customWidth="1"/>
    <col min="24" max="24" width="7.7109375" style="1" customWidth="1"/>
    <col min="25" max="25" width="0.140625" style="4" customWidth="1"/>
    <col min="26" max="26" width="5.7109375" style="1" customWidth="1"/>
    <col min="27" max="27" width="0.140625" style="1" customWidth="1"/>
    <col min="28" max="28" width="7.7109375" style="1" customWidth="1"/>
    <col min="29" max="29" width="11.5703125" style="1" bestFit="1" customWidth="1"/>
    <col min="30" max="16384" width="9.140625" style="1"/>
  </cols>
  <sheetData>
    <row r="1" spans="1:35" ht="15" customHeight="1" x14ac:dyDescent="0.25">
      <c r="B1" s="11" t="s">
        <v>10</v>
      </c>
      <c r="C1" s="11"/>
      <c r="D1" s="11"/>
      <c r="E1" s="11"/>
      <c r="F1" s="11"/>
      <c r="G1" s="11"/>
      <c r="H1" s="11"/>
      <c r="I1" s="11"/>
      <c r="J1" s="11"/>
      <c r="K1" s="3" t="s">
        <v>19</v>
      </c>
      <c r="L1" s="3" t="s">
        <v>2</v>
      </c>
      <c r="M1" s="3" t="s">
        <v>0</v>
      </c>
      <c r="N1" s="3" t="s">
        <v>6</v>
      </c>
      <c r="O1" s="5" t="s">
        <v>3</v>
      </c>
      <c r="P1" s="3" t="s">
        <v>7</v>
      </c>
      <c r="Q1" s="5" t="s">
        <v>4</v>
      </c>
      <c r="R1" s="3" t="s">
        <v>9</v>
      </c>
      <c r="S1" s="1">
        <f>$H9*_xlfn.BINOM.DIST(0,4,0.5,0)</f>
        <v>3.1250000000000001E-5</v>
      </c>
      <c r="T1" s="1">
        <f>$H9*_xlfn.BINOM.DIST(1,4,0.5,0)</f>
        <v>1.2499999999999998E-4</v>
      </c>
      <c r="U1" s="1">
        <f>$H9*_xlfn.BINOM.DIST(2,4,0.5,0)</f>
        <v>1.875E-4</v>
      </c>
      <c r="V1" s="1">
        <f>$H9*_xlfn.BINOM.DIST(3,4,0.5,0)</f>
        <v>1.25E-4</v>
      </c>
      <c r="W1" s="1">
        <f>$H9*_xlfn.BINOM.DIST(4,4,0.5,0)</f>
        <v>3.1250000000000001E-5</v>
      </c>
      <c r="X1" s="3" t="s">
        <v>16</v>
      </c>
      <c r="Y1" s="20">
        <f>500000/MAX(X1:X372)/2</f>
        <v>258.26406052821761</v>
      </c>
      <c r="Z1" s="3" t="s">
        <v>1</v>
      </c>
      <c r="AA1" s="20">
        <f>+Y1*15</f>
        <v>3873.9609079232641</v>
      </c>
      <c r="AB1" s="3" t="s">
        <v>24</v>
      </c>
    </row>
    <row r="2" spans="1:35" ht="11.1" customHeight="1" x14ac:dyDescent="0.25">
      <c r="K2" s="17">
        <v>43834</v>
      </c>
      <c r="L2" s="1">
        <v>0</v>
      </c>
      <c r="M2" s="1" t="str">
        <f>+VLOOKUP(L2,B$9:E$37,3)</f>
        <v xml:space="preserve">2.2 </v>
      </c>
      <c r="N2" s="23">
        <v>10000000</v>
      </c>
      <c r="O2" s="2">
        <f>M2/7</f>
        <v>0.31428571428571433</v>
      </c>
      <c r="P2" s="13">
        <v>20</v>
      </c>
      <c r="Q2" s="2">
        <f>1/7</f>
        <v>0.14285714285714285</v>
      </c>
      <c r="R2" s="2">
        <v>0</v>
      </c>
      <c r="S2" s="14"/>
      <c r="T2" s="14"/>
      <c r="U2" s="14"/>
      <c r="V2" s="14"/>
      <c r="W2" s="14"/>
      <c r="X2" s="2">
        <f>+SUM(S2:W2)</f>
        <v>0</v>
      </c>
      <c r="Y2" s="4">
        <f t="shared" ref="Y2:Y65" si="0">+X2*$Y$1</f>
        <v>0</v>
      </c>
      <c r="Z2" s="2"/>
      <c r="AA2" s="2"/>
      <c r="AB2" s="2"/>
      <c r="AC2" s="2">
        <f>+N2+P2+R2</f>
        <v>10000020</v>
      </c>
    </row>
    <row r="3" spans="1:35" ht="11.1" customHeight="1" x14ac:dyDescent="0.25">
      <c r="K3" s="16">
        <f>+K2+1</f>
        <v>43835</v>
      </c>
      <c r="L3" s="1">
        <f>+L2+1</f>
        <v>1</v>
      </c>
      <c r="M3" s="1" t="str">
        <f t="shared" ref="M3:M66" si="1">+VLOOKUP(L3,B$9:E$37,3)</f>
        <v xml:space="preserve">2.2 </v>
      </c>
      <c r="N3" s="14">
        <f>N2-O3+Z2</f>
        <v>9999993.7142857146</v>
      </c>
      <c r="O3" s="2">
        <f t="shared" ref="O3:O66" si="2">(N2/N$2)*(M3/7*P2)</f>
        <v>6.2857142857142865</v>
      </c>
      <c r="P3" s="2">
        <f>+P2+O3-Q3</f>
        <v>23.428571428571427</v>
      </c>
      <c r="Q3" s="2">
        <f>P2*Q$2</f>
        <v>2.8571428571428568</v>
      </c>
      <c r="R3" s="2">
        <f>+R2+Q3</f>
        <v>2.8571428571428568</v>
      </c>
      <c r="S3" s="14"/>
      <c r="T3" s="14"/>
      <c r="U3" s="14"/>
      <c r="V3" s="14"/>
      <c r="W3" s="14"/>
      <c r="X3" s="2">
        <f t="shared" ref="X3:X11" si="3">+SUM(S3:W3)</f>
        <v>0</v>
      </c>
      <c r="Y3" s="4">
        <f t="shared" si="0"/>
        <v>0</v>
      </c>
      <c r="Z3" s="2">
        <f>IF(L3&gt;5,#REF!*$H$23,0)</f>
        <v>0</v>
      </c>
      <c r="AA3" s="2">
        <f>+Z3*AA$1</f>
        <v>0</v>
      </c>
      <c r="AB3" s="2">
        <f t="shared" ref="AB3:AB6" si="4">+AB2+Z3</f>
        <v>0</v>
      </c>
      <c r="AC3" s="2">
        <f>+N3+P3+R3</f>
        <v>10000020</v>
      </c>
    </row>
    <row r="4" spans="1:35" ht="11.1" customHeight="1" x14ac:dyDescent="0.25">
      <c r="K4" s="16">
        <f t="shared" ref="K4:K67" si="5">+K3+1</f>
        <v>43836</v>
      </c>
      <c r="L4" s="1">
        <f t="shared" ref="L4:L67" si="6">+L3+1</f>
        <v>2</v>
      </c>
      <c r="M4" s="1" t="str">
        <f t="shared" si="1"/>
        <v xml:space="preserve">2.2 </v>
      </c>
      <c r="N4" s="14">
        <f>N3-O4+Z3</f>
        <v>9999986.3510250375</v>
      </c>
      <c r="O4" s="2">
        <f t="shared" si="2"/>
        <v>7.3632606777842566</v>
      </c>
      <c r="P4" s="2">
        <f>+P3+O4-Q4</f>
        <v>27.444893330845481</v>
      </c>
      <c r="Q4" s="2">
        <f>P3*Q$2</f>
        <v>3.3469387755102038</v>
      </c>
      <c r="R4" s="2">
        <f>+R3+Q4</f>
        <v>6.204081632653061</v>
      </c>
      <c r="S4" s="14"/>
      <c r="T4" s="14"/>
      <c r="U4" s="14"/>
      <c r="V4" s="14"/>
      <c r="W4" s="14"/>
      <c r="X4" s="2">
        <f t="shared" si="3"/>
        <v>0</v>
      </c>
      <c r="Y4" s="4">
        <f t="shared" si="0"/>
        <v>0</v>
      </c>
      <c r="Z4" s="2">
        <f>IF(L4&gt;5,#REF!*$H$23,0)</f>
        <v>0</v>
      </c>
      <c r="AA4" s="2">
        <f t="shared" ref="AA4:AA67" si="7">+Z4*AA$1</f>
        <v>0</v>
      </c>
      <c r="AB4" s="2">
        <f t="shared" si="4"/>
        <v>0</v>
      </c>
      <c r="AC4" s="2">
        <f>+N4+P4+R4</f>
        <v>10000020</v>
      </c>
    </row>
    <row r="5" spans="1:35" ht="11.1" customHeight="1" x14ac:dyDescent="0.25">
      <c r="K5" s="16">
        <f t="shared" si="5"/>
        <v>43837</v>
      </c>
      <c r="L5" s="1">
        <f t="shared" si="6"/>
        <v>3</v>
      </c>
      <c r="M5" s="1" t="str">
        <f t="shared" si="1"/>
        <v xml:space="preserve">2.2 </v>
      </c>
      <c r="N5" s="14">
        <f>N4-O5+Z4</f>
        <v>9999977.7254989073</v>
      </c>
      <c r="O5" s="2">
        <f t="shared" si="2"/>
        <v>8.6255261310049214</v>
      </c>
      <c r="P5" s="2">
        <f>+P4+O5-Q5</f>
        <v>32.149720414586767</v>
      </c>
      <c r="Q5" s="2">
        <f>P4*Q$2</f>
        <v>3.92069904726364</v>
      </c>
      <c r="R5" s="2">
        <f>+R4+Q5</f>
        <v>10.1247806799167</v>
      </c>
      <c r="S5" s="14"/>
      <c r="T5" s="14"/>
      <c r="U5" s="14"/>
      <c r="V5" s="14"/>
      <c r="W5" s="14"/>
      <c r="X5" s="2">
        <f t="shared" si="3"/>
        <v>0</v>
      </c>
      <c r="Y5" s="4">
        <f t="shared" si="0"/>
        <v>0</v>
      </c>
      <c r="Z5" s="2">
        <f>IF(L5&gt;5,#REF!*$H$23,0)</f>
        <v>0</v>
      </c>
      <c r="AA5" s="2">
        <f t="shared" si="7"/>
        <v>0</v>
      </c>
      <c r="AB5" s="2">
        <f t="shared" si="4"/>
        <v>0</v>
      </c>
      <c r="AC5" s="2">
        <f>+N5+P5+R5</f>
        <v>10000020.000000002</v>
      </c>
    </row>
    <row r="6" spans="1:35" ht="11.1" customHeight="1" x14ac:dyDescent="0.25">
      <c r="K6" s="16">
        <f t="shared" si="5"/>
        <v>43838</v>
      </c>
      <c r="L6" s="1">
        <f t="shared" si="6"/>
        <v>4</v>
      </c>
      <c r="M6" s="1" t="str">
        <f t="shared" si="1"/>
        <v xml:space="preserve">2.2 </v>
      </c>
      <c r="N6" s="14">
        <f>N5-O6+Z5</f>
        <v>9999967.6213235687</v>
      </c>
      <c r="O6" s="2">
        <f t="shared" si="2"/>
        <v>10.104175337987821</v>
      </c>
      <c r="P6" s="2">
        <f>+P5+O6-Q6</f>
        <v>37.661078550490764</v>
      </c>
      <c r="Q6" s="2">
        <f>P5*Q$2</f>
        <v>4.5928172020838236</v>
      </c>
      <c r="R6" s="2">
        <f>+R5+Q6</f>
        <v>14.717597882000524</v>
      </c>
      <c r="S6" s="14"/>
      <c r="T6" s="14"/>
      <c r="U6" s="14"/>
      <c r="V6" s="14"/>
      <c r="W6" s="14"/>
      <c r="X6" s="2">
        <f t="shared" si="3"/>
        <v>0</v>
      </c>
      <c r="Y6" s="4">
        <f t="shared" si="0"/>
        <v>0</v>
      </c>
      <c r="Z6" s="2">
        <f>IF(L6&gt;5,X1*$H$23,0)</f>
        <v>0</v>
      </c>
      <c r="AA6" s="2">
        <f t="shared" si="7"/>
        <v>0</v>
      </c>
      <c r="AB6" s="2">
        <f t="shared" si="4"/>
        <v>0</v>
      </c>
      <c r="AC6" s="2">
        <f>+N6+P6+R6</f>
        <v>10000020</v>
      </c>
    </row>
    <row r="7" spans="1:35" ht="11.1" customHeight="1" x14ac:dyDescent="0.25">
      <c r="B7" s="3" t="s">
        <v>18</v>
      </c>
      <c r="E7" s="3" t="s">
        <v>0</v>
      </c>
      <c r="H7" s="3" t="s">
        <v>20</v>
      </c>
      <c r="I7" s="3"/>
      <c r="K7" s="16">
        <f t="shared" si="5"/>
        <v>43839</v>
      </c>
      <c r="L7" s="1">
        <f t="shared" si="6"/>
        <v>5</v>
      </c>
      <c r="M7" s="1" t="str">
        <f t="shared" si="1"/>
        <v xml:space="preserve">2.2 </v>
      </c>
      <c r="N7" s="14">
        <f>N6-O7+Z6</f>
        <v>9999955.78502292</v>
      </c>
      <c r="O7" s="2">
        <f t="shared" si="2"/>
        <v>11.836300648512411</v>
      </c>
      <c r="P7" s="2">
        <f>+P6+O7-Q7</f>
        <v>44.117225120361638</v>
      </c>
      <c r="Q7" s="2">
        <f>P6*Q$2</f>
        <v>5.3801540786415378</v>
      </c>
      <c r="R7" s="2">
        <f t="shared" ref="R7:R70" si="8">+R6+Q7-Z6</f>
        <v>20.097751960642061</v>
      </c>
      <c r="S7" s="14">
        <f>+$P2*S$1</f>
        <v>6.2500000000000001E-4</v>
      </c>
      <c r="T7" s="14"/>
      <c r="U7" s="14"/>
      <c r="V7" s="14"/>
      <c r="W7" s="14"/>
      <c r="X7" s="2">
        <f t="shared" si="3"/>
        <v>6.2500000000000001E-4</v>
      </c>
      <c r="Y7" s="4">
        <f t="shared" si="0"/>
        <v>0.161415037830136</v>
      </c>
      <c r="Z7" s="2">
        <f>IF(L7&gt;5,X2*$H$23,0)</f>
        <v>0</v>
      </c>
      <c r="AA7" s="2">
        <f t="shared" si="7"/>
        <v>0</v>
      </c>
      <c r="AB7" s="2">
        <f>+AB6+Z7</f>
        <v>0</v>
      </c>
      <c r="AC7" s="2">
        <f>+N7+P7+R7</f>
        <v>10000020</v>
      </c>
    </row>
    <row r="8" spans="1:35" ht="11.1" customHeight="1" x14ac:dyDescent="0.25">
      <c r="K8" s="16">
        <f t="shared" si="5"/>
        <v>43840</v>
      </c>
      <c r="L8" s="1">
        <f t="shared" si="6"/>
        <v>6</v>
      </c>
      <c r="M8" s="1" t="str">
        <f t="shared" si="1"/>
        <v xml:space="preserve">2.2 </v>
      </c>
      <c r="N8" s="14">
        <f>N7-O8+Z7</f>
        <v>9999941.9196706172</v>
      </c>
      <c r="O8" s="2">
        <f t="shared" si="2"/>
        <v>13.865352303362025</v>
      </c>
      <c r="P8" s="2">
        <f>+P7+O8-Q8</f>
        <v>51.680116692243431</v>
      </c>
      <c r="Q8" s="2">
        <f>P7*Q$2</f>
        <v>6.3024607314802337</v>
      </c>
      <c r="R8" s="2">
        <f t="shared" si="8"/>
        <v>26.400212692122295</v>
      </c>
      <c r="S8" s="14">
        <f t="shared" ref="S8:S71" si="9">+$P3*S$1</f>
        <v>7.321428571428571E-4</v>
      </c>
      <c r="T8" s="14">
        <f>+$P2*T$1</f>
        <v>2.4999999999999996E-3</v>
      </c>
      <c r="U8" s="14"/>
      <c r="V8" s="14"/>
      <c r="W8" s="14"/>
      <c r="X8" s="2">
        <f t="shared" si="3"/>
        <v>3.2321428571428566E-3</v>
      </c>
      <c r="Y8" s="4">
        <f t="shared" si="0"/>
        <v>0.83474633849298896</v>
      </c>
      <c r="Z8" s="2">
        <f>IF(L8&gt;5,X3*$H$23,0)</f>
        <v>0</v>
      </c>
      <c r="AA8" s="2">
        <f t="shared" si="7"/>
        <v>0</v>
      </c>
      <c r="AB8" s="2">
        <f t="shared" ref="AB8:AB71" si="10">+AB7+Z8</f>
        <v>0</v>
      </c>
      <c r="AC8" s="2">
        <f>+N8+P8+R8</f>
        <v>10000020.000000002</v>
      </c>
    </row>
    <row r="9" spans="1:35" ht="11.1" customHeight="1" x14ac:dyDescent="0.25">
      <c r="B9" s="22">
        <v>0</v>
      </c>
      <c r="C9" s="1" t="str">
        <f>IF(E9&gt;0,"...: ","")</f>
        <v xml:space="preserve">...: </v>
      </c>
      <c r="D9" s="1" t="str">
        <f>+IF(C9&lt;&gt;"",TEXT(E9,"#.#")&amp;F9,"")</f>
        <v xml:space="preserve">2.2 </v>
      </c>
      <c r="E9" s="21">
        <v>2.2000000000000002</v>
      </c>
      <c r="F9" s="1" t="str">
        <f>+IF(E9&gt;0," ","")</f>
        <v xml:space="preserve"> </v>
      </c>
      <c r="H9" s="15">
        <v>5.0000000000000001E-4</v>
      </c>
      <c r="I9"/>
      <c r="J9" s="1" t="s">
        <v>17</v>
      </c>
      <c r="K9" s="16">
        <f t="shared" si="5"/>
        <v>43841</v>
      </c>
      <c r="L9" s="1">
        <f t="shared" si="6"/>
        <v>7</v>
      </c>
      <c r="M9" s="1" t="str">
        <f t="shared" si="1"/>
        <v xml:space="preserve">2.2 </v>
      </c>
      <c r="N9" s="14">
        <f>N8-O9+Z8</f>
        <v>9999925.6774425637</v>
      </c>
      <c r="O9" s="2">
        <f t="shared" si="2"/>
        <v>16.242228053047366</v>
      </c>
      <c r="P9" s="2">
        <f>+P8+O9-Q9</f>
        <v>60.539470932113169</v>
      </c>
      <c r="Q9" s="2">
        <f>P8*Q$2</f>
        <v>7.3828738131776328</v>
      </c>
      <c r="R9" s="2">
        <f t="shared" si="8"/>
        <v>33.783086505299927</v>
      </c>
      <c r="S9" s="14">
        <f t="shared" si="9"/>
        <v>8.5765291658892128E-4</v>
      </c>
      <c r="T9" s="14">
        <f t="shared" ref="T9:T72" si="11">+$P3*T$1</f>
        <v>2.928571428571428E-3</v>
      </c>
      <c r="U9" s="14">
        <f>+$P2*U$1</f>
        <v>3.7499999999999999E-3</v>
      </c>
      <c r="V9" s="14"/>
      <c r="W9" s="14"/>
      <c r="X9" s="2">
        <f t="shared" si="3"/>
        <v>7.5362243451603493E-3</v>
      </c>
      <c r="Y9" s="4">
        <f t="shared" si="0"/>
        <v>1.9463359004327196</v>
      </c>
      <c r="Z9" s="2">
        <f>IF(L9&gt;5,X4*$H$23,0)</f>
        <v>0</v>
      </c>
      <c r="AA9" s="2">
        <f t="shared" si="7"/>
        <v>0</v>
      </c>
      <c r="AB9" s="2">
        <f t="shared" si="10"/>
        <v>0</v>
      </c>
      <c r="AC9" s="2">
        <f>+N9+P9+R9</f>
        <v>10000020</v>
      </c>
      <c r="AD9"/>
      <c r="AE9"/>
      <c r="AF9"/>
      <c r="AG9"/>
      <c r="AH9"/>
    </row>
    <row r="10" spans="1:35" ht="11.1" customHeight="1" x14ac:dyDescent="0.25">
      <c r="A10" s="1" t="str">
        <f>+IF(B10&gt;0,",  ","")</f>
        <v/>
      </c>
      <c r="B10" s="21"/>
      <c r="C10" s="1" t="str">
        <f t="shared" ref="C10:C30" si="12">IF(E10&gt;0,"...: ","")</f>
        <v/>
      </c>
      <c r="D10" s="1" t="str">
        <f t="shared" ref="D10:D30" si="13">+IF(C10&lt;&gt;"",TEXT(E10,"#.#")&amp;F10,"")</f>
        <v/>
      </c>
      <c r="E10" s="21"/>
      <c r="F10" s="1" t="str">
        <f t="shared" ref="F10:F30" si="14">+IF(E10&gt;0," ","")</f>
        <v/>
      </c>
      <c r="I10" s="4"/>
      <c r="K10" s="16">
        <f t="shared" si="5"/>
        <v>43842</v>
      </c>
      <c r="L10" s="1">
        <f t="shared" si="6"/>
        <v>8</v>
      </c>
      <c r="M10" s="1" t="str">
        <f t="shared" si="1"/>
        <v xml:space="preserve">2.2 </v>
      </c>
      <c r="N10" s="14">
        <f>N9-O10+Z9</f>
        <v>9999906.6508931108</v>
      </c>
      <c r="O10" s="2">
        <f t="shared" si="2"/>
        <v>19.026549453145968</v>
      </c>
      <c r="P10" s="2">
        <f>+P9+O10-Q10</f>
        <v>70.917524537814401</v>
      </c>
      <c r="Q10" s="2">
        <f>P9*Q$2</f>
        <v>8.6484958474447371</v>
      </c>
      <c r="R10" s="2">
        <f t="shared" si="8"/>
        <v>42.431582352744663</v>
      </c>
      <c r="S10" s="14">
        <f t="shared" si="9"/>
        <v>1.0046787629558365E-3</v>
      </c>
      <c r="T10" s="14">
        <f t="shared" si="11"/>
        <v>3.4306116663556847E-3</v>
      </c>
      <c r="U10" s="14">
        <f t="shared" ref="U10:U73" si="15">+$P3*U$1</f>
        <v>4.3928571428571428E-3</v>
      </c>
      <c r="V10" s="14">
        <f>+$P2*V$1</f>
        <v>2.5000000000000001E-3</v>
      </c>
      <c r="W10" s="14"/>
      <c r="X10" s="2">
        <f t="shared" si="3"/>
        <v>1.1328147572168665E-2</v>
      </c>
      <c r="Y10" s="4">
        <f t="shared" si="0"/>
        <v>2.9256533902511497</v>
      </c>
      <c r="Z10" s="2">
        <f>IF(L10&gt;5,X5*$H$23,0)</f>
        <v>0</v>
      </c>
      <c r="AA10" s="2">
        <f t="shared" si="7"/>
        <v>0</v>
      </c>
      <c r="AB10" s="2">
        <f t="shared" si="10"/>
        <v>0</v>
      </c>
      <c r="AC10" s="2">
        <f>+N10+P10+R10</f>
        <v>10000020</v>
      </c>
      <c r="AD10"/>
      <c r="AE10"/>
      <c r="AF10"/>
      <c r="AG10"/>
      <c r="AH10"/>
    </row>
    <row r="11" spans="1:35" ht="11.1" customHeight="1" x14ac:dyDescent="0.25">
      <c r="A11" s="1" t="str">
        <f t="shared" ref="A11:A30" si="16">+IF(B11&gt;0,",  ","")</f>
        <v/>
      </c>
      <c r="B11" s="21"/>
      <c r="C11" s="1" t="str">
        <f t="shared" si="12"/>
        <v/>
      </c>
      <c r="D11" s="1" t="str">
        <f t="shared" si="13"/>
        <v/>
      </c>
      <c r="E11" s="21"/>
      <c r="F11" s="1" t="str">
        <f t="shared" si="14"/>
        <v/>
      </c>
      <c r="H11" s="3" t="s">
        <v>21</v>
      </c>
      <c r="J11" s="8" t="s">
        <v>8</v>
      </c>
      <c r="K11" s="16">
        <f t="shared" si="5"/>
        <v>43843</v>
      </c>
      <c r="L11" s="1">
        <f t="shared" si="6"/>
        <v>9</v>
      </c>
      <c r="M11" s="1" t="str">
        <f t="shared" si="1"/>
        <v xml:space="preserve">2.2 </v>
      </c>
      <c r="N11" s="14">
        <f>N10-O11+Z10</f>
        <v>9999884.3627363164</v>
      </c>
      <c r="O11" s="2">
        <f t="shared" si="2"/>
        <v>22.288156794846351</v>
      </c>
      <c r="P11" s="2">
        <f>+P10+O11-Q11</f>
        <v>83.07460639868728</v>
      </c>
      <c r="Q11" s="2">
        <f>P10*Q$2</f>
        <v>10.131074933973485</v>
      </c>
      <c r="R11" s="2">
        <f t="shared" si="8"/>
        <v>52.562657286718149</v>
      </c>
      <c r="S11" s="14">
        <f t="shared" si="9"/>
        <v>1.1769087047028364E-3</v>
      </c>
      <c r="T11" s="14">
        <f t="shared" si="11"/>
        <v>4.0187150518233451E-3</v>
      </c>
      <c r="U11" s="14">
        <f t="shared" si="15"/>
        <v>5.1459174995335281E-3</v>
      </c>
      <c r="V11" s="14">
        <f t="shared" ref="V11:V74" si="17">+$P3*V$1</f>
        <v>2.9285714285714284E-3</v>
      </c>
      <c r="W11" s="14">
        <f>+$P2*W$1</f>
        <v>6.2500000000000001E-4</v>
      </c>
      <c r="X11" s="2">
        <f t="shared" si="3"/>
        <v>1.3895112684631139E-2</v>
      </c>
      <c r="Y11" s="4">
        <f t="shared" si="0"/>
        <v>3.588608223429981</v>
      </c>
      <c r="Z11" s="2">
        <f>IF(L11&gt;5,X6*$H$23,0)</f>
        <v>0</v>
      </c>
      <c r="AA11" s="2">
        <f t="shared" si="7"/>
        <v>0</v>
      </c>
      <c r="AB11" s="2">
        <f t="shared" si="10"/>
        <v>0</v>
      </c>
      <c r="AC11" s="2">
        <f>+N11+P11+R11</f>
        <v>10000020.000000002</v>
      </c>
      <c r="AD11"/>
      <c r="AE11"/>
      <c r="AF11"/>
      <c r="AG11"/>
      <c r="AH11"/>
      <c r="AI11" s="25"/>
    </row>
    <row r="12" spans="1:35" ht="0.2" customHeight="1" x14ac:dyDescent="0.25">
      <c r="A12" s="1" t="str">
        <f t="shared" si="16"/>
        <v/>
      </c>
      <c r="B12" s="21"/>
      <c r="C12" s="1" t="str">
        <f t="shared" si="12"/>
        <v/>
      </c>
      <c r="D12" s="1" t="str">
        <f t="shared" si="13"/>
        <v/>
      </c>
      <c r="E12" s="21"/>
      <c r="F12" s="1" t="str">
        <f t="shared" si="14"/>
        <v/>
      </c>
      <c r="K12" s="16">
        <f t="shared" si="5"/>
        <v>43844</v>
      </c>
      <c r="L12" s="1">
        <f t="shared" si="6"/>
        <v>10</v>
      </c>
      <c r="M12" s="1" t="str">
        <f t="shared" si="1"/>
        <v xml:space="preserve">2.2 </v>
      </c>
      <c r="N12" s="14">
        <f>N11-O12+Z11</f>
        <v>9999858.2538762242</v>
      </c>
      <c r="O12" s="2">
        <f t="shared" si="2"/>
        <v>26.108860091810804</v>
      </c>
      <c r="P12" s="2">
        <f>+P11+O12-Q12</f>
        <v>97.315665576399908</v>
      </c>
      <c r="Q12" s="2">
        <f>P11*Q$2</f>
        <v>11.867800914098183</v>
      </c>
      <c r="R12" s="2">
        <f t="shared" si="8"/>
        <v>64.430458200816332</v>
      </c>
      <c r="S12" s="14">
        <f t="shared" si="9"/>
        <v>1.3786632850113013E-3</v>
      </c>
      <c r="T12" s="14">
        <f t="shared" si="11"/>
        <v>4.7076348188113447E-3</v>
      </c>
      <c r="U12" s="14">
        <f t="shared" si="15"/>
        <v>6.0280725777350193E-3</v>
      </c>
      <c r="V12" s="14">
        <f t="shared" si="17"/>
        <v>3.4306116663556851E-3</v>
      </c>
      <c r="W12" s="14">
        <f t="shared" ref="W12:W75" si="18">+$P3*W$1</f>
        <v>7.321428571428571E-4</v>
      </c>
      <c r="X12" s="2">
        <f t="shared" ref="X12:X75" si="19">+SUM(S12:W12)</f>
        <v>1.6277125205056208E-2</v>
      </c>
      <c r="Y12" s="4">
        <f t="shared" si="0"/>
        <v>4.2037964491840132</v>
      </c>
      <c r="Z12" s="2">
        <f>IF(L12&gt;5,X7*$H$23,0)</f>
        <v>1.2500000000000001E-5</v>
      </c>
      <c r="AA12" s="2">
        <f t="shared" si="7"/>
        <v>4.8424511349040807E-2</v>
      </c>
      <c r="AB12" s="2">
        <f t="shared" si="10"/>
        <v>1.2500000000000001E-5</v>
      </c>
      <c r="AC12" s="2">
        <f>+N12+P12+R12</f>
        <v>10000020.000000002</v>
      </c>
      <c r="AD12"/>
      <c r="AE12"/>
      <c r="AF12"/>
      <c r="AG12"/>
      <c r="AH12"/>
    </row>
    <row r="13" spans="1:35" ht="0.2" customHeight="1" x14ac:dyDescent="0.25">
      <c r="A13" s="1" t="str">
        <f t="shared" si="16"/>
        <v/>
      </c>
      <c r="B13" s="21"/>
      <c r="C13" s="1" t="str">
        <f t="shared" si="12"/>
        <v/>
      </c>
      <c r="D13" s="1" t="str">
        <f t="shared" si="13"/>
        <v/>
      </c>
      <c r="E13" s="21"/>
      <c r="F13" s="1" t="str">
        <f t="shared" si="14"/>
        <v/>
      </c>
      <c r="K13" s="16">
        <f t="shared" si="5"/>
        <v>43845</v>
      </c>
      <c r="L13" s="1">
        <f t="shared" si="6"/>
        <v>11</v>
      </c>
      <c r="M13" s="1" t="str">
        <f t="shared" si="1"/>
        <v xml:space="preserve">2.2 </v>
      </c>
      <c r="N13" s="14">
        <f>N12-O13+Z12</f>
        <v>9999827.6693987865</v>
      </c>
      <c r="O13" s="2">
        <f t="shared" si="2"/>
        <v>30.584489937433808</v>
      </c>
      <c r="P13" s="2">
        <f>+P12+O13-Q13</f>
        <v>113.99791757434801</v>
      </c>
      <c r="Q13" s="2">
        <f>P12*Q$2</f>
        <v>13.902237939485701</v>
      </c>
      <c r="R13" s="2">
        <f t="shared" si="8"/>
        <v>78.332683640302037</v>
      </c>
      <c r="S13" s="14">
        <f t="shared" si="9"/>
        <v>1.6150036466326073E-3</v>
      </c>
      <c r="T13" s="14">
        <f t="shared" si="11"/>
        <v>5.5146531400452033E-3</v>
      </c>
      <c r="U13" s="14">
        <f t="shared" si="15"/>
        <v>7.0614522282170184E-3</v>
      </c>
      <c r="V13" s="14">
        <f t="shared" si="17"/>
        <v>4.0187150518233459E-3</v>
      </c>
      <c r="W13" s="14">
        <f t="shared" si="18"/>
        <v>8.5765291658892128E-4</v>
      </c>
      <c r="X13" s="2">
        <f t="shared" si="19"/>
        <v>1.9067476983307095E-2</v>
      </c>
      <c r="Y13" s="4">
        <f t="shared" si="0"/>
        <v>4.9244440297372201</v>
      </c>
      <c r="Z13" s="2">
        <f>IF(L13&gt;5,X8*$H$23,0)</f>
        <v>6.4642857142857134E-5</v>
      </c>
      <c r="AA13" s="2">
        <f t="shared" si="7"/>
        <v>0.25042390154789668</v>
      </c>
      <c r="AB13" s="2">
        <f t="shared" si="10"/>
        <v>7.714285714285714E-5</v>
      </c>
      <c r="AC13" s="2">
        <f>+N13+P13+R13</f>
        <v>10000020</v>
      </c>
      <c r="AD13"/>
      <c r="AE13"/>
      <c r="AF13"/>
      <c r="AG13"/>
      <c r="AH13"/>
    </row>
    <row r="14" spans="1:35" ht="0.2" customHeight="1" x14ac:dyDescent="0.25">
      <c r="A14" s="1" t="str">
        <f t="shared" si="16"/>
        <v/>
      </c>
      <c r="B14" s="21"/>
      <c r="C14" s="1" t="str">
        <f t="shared" si="12"/>
        <v/>
      </c>
      <c r="D14" s="1" t="str">
        <f t="shared" si="13"/>
        <v/>
      </c>
      <c r="E14" s="21"/>
      <c r="F14" s="1" t="str">
        <f t="shared" si="14"/>
        <v/>
      </c>
      <c r="K14" s="16">
        <f t="shared" si="5"/>
        <v>43846</v>
      </c>
      <c r="L14" s="1">
        <f t="shared" si="6"/>
        <v>12</v>
      </c>
      <c r="M14" s="1" t="str">
        <f t="shared" si="1"/>
        <v xml:space="preserve">2.2 </v>
      </c>
      <c r="N14" s="14">
        <f>N13-O14+Z13</f>
        <v>9999791.8421639018</v>
      </c>
      <c r="O14" s="2">
        <f t="shared" si="2"/>
        <v>35.827299527291096</v>
      </c>
      <c r="P14" s="2">
        <f>+P13+O14-Q14</f>
        <v>133.53980030530369</v>
      </c>
      <c r="Q14" s="2">
        <f>P13*Q$2</f>
        <v>16.285416796335429</v>
      </c>
      <c r="R14" s="2">
        <f t="shared" si="8"/>
        <v>94.618035793780322</v>
      </c>
      <c r="S14" s="14">
        <f t="shared" si="9"/>
        <v>1.8918584666285365E-3</v>
      </c>
      <c r="T14" s="14">
        <f t="shared" si="11"/>
        <v>6.4600145865304276E-3</v>
      </c>
      <c r="U14" s="14">
        <f t="shared" si="15"/>
        <v>8.2719797100678071E-3</v>
      </c>
      <c r="V14" s="14">
        <f t="shared" si="17"/>
        <v>4.7076348188113456E-3</v>
      </c>
      <c r="W14" s="14">
        <f t="shared" si="18"/>
        <v>1.0046787629558365E-3</v>
      </c>
      <c r="X14" s="2">
        <f t="shared" si="19"/>
        <v>2.2336166344993951E-2</v>
      </c>
      <c r="Y14" s="4">
        <f t="shared" si="0"/>
        <v>5.7686290168918548</v>
      </c>
      <c r="Z14" s="2">
        <f>IF(L14&gt;5,X9*$H$23,0)</f>
        <v>1.5072448690320699E-4</v>
      </c>
      <c r="AA14" s="2">
        <f t="shared" si="7"/>
        <v>0.58390077012981589</v>
      </c>
      <c r="AB14" s="2">
        <f t="shared" si="10"/>
        <v>2.2786734404606413E-4</v>
      </c>
      <c r="AC14" s="2">
        <f>+N14+P14+R14</f>
        <v>10000020</v>
      </c>
      <c r="AD14"/>
      <c r="AE14"/>
      <c r="AF14"/>
      <c r="AG14"/>
      <c r="AH14"/>
    </row>
    <row r="15" spans="1:35" ht="0.2" customHeight="1" x14ac:dyDescent="0.25">
      <c r="A15" s="1" t="str">
        <f t="shared" si="16"/>
        <v/>
      </c>
      <c r="B15" s="21"/>
      <c r="C15" s="1" t="str">
        <f t="shared" si="12"/>
        <v/>
      </c>
      <c r="D15" s="1" t="str">
        <f t="shared" si="13"/>
        <v/>
      </c>
      <c r="E15" s="21"/>
      <c r="F15" s="1" t="str">
        <f t="shared" si="14"/>
        <v/>
      </c>
      <c r="K15" s="16">
        <f t="shared" si="5"/>
        <v>43847</v>
      </c>
      <c r="L15" s="1">
        <f t="shared" si="6"/>
        <v>13</v>
      </c>
      <c r="M15" s="1" t="str">
        <f t="shared" si="1"/>
        <v xml:space="preserve">2.2 </v>
      </c>
      <c r="N15" s="14">
        <f>N14-O15+Z14</f>
        <v>9999749.8735367339</v>
      </c>
      <c r="O15" s="2">
        <f t="shared" si="2"/>
        <v>41.968777893339713</v>
      </c>
      <c r="P15" s="2">
        <f>+P14+O15-Q15</f>
        <v>156.43146386931429</v>
      </c>
      <c r="Q15" s="2">
        <f>P14*Q$2</f>
        <v>19.077114329329095</v>
      </c>
      <c r="R15" s="2">
        <f t="shared" si="8"/>
        <v>113.69499939862251</v>
      </c>
      <c r="S15" s="14">
        <f t="shared" si="9"/>
        <v>2.2161726418067E-3</v>
      </c>
      <c r="T15" s="14">
        <f t="shared" si="11"/>
        <v>7.5674338665141444E-3</v>
      </c>
      <c r="U15" s="14">
        <f t="shared" si="15"/>
        <v>9.6900218797956426E-3</v>
      </c>
      <c r="V15" s="14">
        <f t="shared" si="17"/>
        <v>5.514653140045205E-3</v>
      </c>
      <c r="W15" s="14">
        <f t="shared" si="18"/>
        <v>1.1769087047028364E-3</v>
      </c>
      <c r="X15" s="2">
        <f t="shared" si="19"/>
        <v>2.6165190232864528E-2</v>
      </c>
      <c r="Y15" s="4">
        <f t="shared" si="0"/>
        <v>6.7575282740328531</v>
      </c>
      <c r="Z15" s="2">
        <f>IF(L15&gt;5,X10*$H$23,0)</f>
        <v>2.2656295144337331E-4</v>
      </c>
      <c r="AA15" s="2">
        <f t="shared" si="7"/>
        <v>0.87769601707534484</v>
      </c>
      <c r="AB15" s="2">
        <f t="shared" si="10"/>
        <v>4.5443029548943741E-4</v>
      </c>
      <c r="AC15" s="2">
        <f>+N15+P15+R15</f>
        <v>10000020.000000002</v>
      </c>
      <c r="AD15"/>
      <c r="AE15"/>
      <c r="AF15"/>
      <c r="AG15"/>
      <c r="AH15"/>
    </row>
    <row r="16" spans="1:35" ht="11.1" customHeight="1" x14ac:dyDescent="0.25">
      <c r="A16" s="1" t="str">
        <f t="shared" si="16"/>
        <v/>
      </c>
      <c r="B16" s="21"/>
      <c r="C16" s="1" t="str">
        <f t="shared" si="12"/>
        <v/>
      </c>
      <c r="D16" s="1" t="str">
        <f t="shared" si="13"/>
        <v/>
      </c>
      <c r="E16" s="21"/>
      <c r="F16" s="1" t="str">
        <f t="shared" si="14"/>
        <v/>
      </c>
      <c r="J16" s="8" t="s">
        <v>11</v>
      </c>
      <c r="K16" s="16">
        <f t="shared" si="5"/>
        <v>43848</v>
      </c>
      <c r="L16" s="1">
        <f t="shared" si="6"/>
        <v>14</v>
      </c>
      <c r="M16" s="1" t="str">
        <f t="shared" si="1"/>
        <v xml:space="preserve">2.2 </v>
      </c>
      <c r="N16" s="14">
        <f>N15-O16+Z15</f>
        <v>9999700.7108186632</v>
      </c>
      <c r="O16" s="2">
        <f t="shared" si="2"/>
        <v>49.162944632822175</v>
      </c>
      <c r="P16" s="2">
        <f>+P15+O16-Q16</f>
        <v>183.24705652080584</v>
      </c>
      <c r="Q16" s="2">
        <f>P15*Q$2</f>
        <v>22.347351981330611</v>
      </c>
      <c r="R16" s="2">
        <f t="shared" si="8"/>
        <v>136.04212481700168</v>
      </c>
      <c r="S16" s="14">
        <f t="shared" si="9"/>
        <v>2.5960814499589777E-3</v>
      </c>
      <c r="T16" s="14">
        <f t="shared" si="11"/>
        <v>8.8646905672267982E-3</v>
      </c>
      <c r="U16" s="14">
        <f t="shared" si="15"/>
        <v>1.1351150799771219E-2</v>
      </c>
      <c r="V16" s="14">
        <f t="shared" si="17"/>
        <v>6.4600145865304293E-3</v>
      </c>
      <c r="W16" s="14">
        <f t="shared" si="18"/>
        <v>1.3786632850113013E-3</v>
      </c>
      <c r="X16" s="2">
        <f t="shared" si="19"/>
        <v>3.0650600688498723E-2</v>
      </c>
      <c r="Y16" s="4">
        <f t="shared" si="0"/>
        <v>7.9159485914406629</v>
      </c>
      <c r="Z16" s="2">
        <f>IF(L16&gt;5,X11*$H$23,0)</f>
        <v>2.779022536926228E-4</v>
      </c>
      <c r="AA16" s="2">
        <f t="shared" si="7"/>
        <v>1.0765824670289943</v>
      </c>
      <c r="AB16" s="2">
        <f t="shared" si="10"/>
        <v>7.3233254918206021E-4</v>
      </c>
      <c r="AC16" s="2">
        <f>+N16+P16+R16</f>
        <v>10000020.000000002</v>
      </c>
      <c r="AD16"/>
      <c r="AE16"/>
      <c r="AF16"/>
      <c r="AG16"/>
      <c r="AH16"/>
    </row>
    <row r="17" spans="1:34" ht="0.2" customHeight="1" x14ac:dyDescent="0.25">
      <c r="A17" s="1" t="str">
        <f t="shared" si="16"/>
        <v/>
      </c>
      <c r="B17" s="21"/>
      <c r="C17" s="1" t="str">
        <f t="shared" si="12"/>
        <v/>
      </c>
      <c r="D17" s="1" t="str">
        <f t="shared" si="13"/>
        <v/>
      </c>
      <c r="E17" s="21"/>
      <c r="F17" s="1" t="str">
        <f t="shared" si="14"/>
        <v/>
      </c>
      <c r="K17" s="16">
        <f t="shared" si="5"/>
        <v>43849</v>
      </c>
      <c r="L17" s="1">
        <f t="shared" si="6"/>
        <v>15</v>
      </c>
      <c r="M17" s="1" t="str">
        <f t="shared" si="1"/>
        <v xml:space="preserve">2.2 </v>
      </c>
      <c r="N17" s="14">
        <f>N16-O17+Z16</f>
        <v>9999643.120888181</v>
      </c>
      <c r="O17" s="2">
        <f t="shared" si="2"/>
        <v>57.590208385176659</v>
      </c>
      <c r="P17" s="2">
        <f>+P16+O17-Q17</f>
        <v>214.65911397443881</v>
      </c>
      <c r="Q17" s="2">
        <f>P16*Q$2</f>
        <v>26.178150931543691</v>
      </c>
      <c r="R17" s="2">
        <f t="shared" si="8"/>
        <v>162.21999784629168</v>
      </c>
      <c r="S17" s="14">
        <f t="shared" si="9"/>
        <v>3.0411145492624972E-3</v>
      </c>
      <c r="T17" s="14">
        <f t="shared" si="11"/>
        <v>1.0384325799835907E-2</v>
      </c>
      <c r="U17" s="14">
        <f t="shared" si="15"/>
        <v>1.3297035850840201E-2</v>
      </c>
      <c r="V17" s="14">
        <f t="shared" si="17"/>
        <v>7.5674338665141462E-3</v>
      </c>
      <c r="W17" s="14">
        <f t="shared" si="18"/>
        <v>1.6150036466326073E-3</v>
      </c>
      <c r="X17" s="2">
        <f t="shared" si="19"/>
        <v>3.5904913713085358E-2</v>
      </c>
      <c r="Y17" s="4">
        <f t="shared" si="0"/>
        <v>9.2729488084567073</v>
      </c>
      <c r="Z17" s="2">
        <f>IF(L17&gt;5,X12*$H$23,0)</f>
        <v>3.2554250410112419E-4</v>
      </c>
      <c r="AA17" s="2">
        <f t="shared" si="7"/>
        <v>1.261138934755204</v>
      </c>
      <c r="AB17" s="2">
        <f t="shared" si="10"/>
        <v>1.0578750532831845E-3</v>
      </c>
      <c r="AC17" s="2">
        <f>+N17+P17+R17</f>
        <v>10000020.000000002</v>
      </c>
      <c r="AD17"/>
      <c r="AE17"/>
      <c r="AF17"/>
      <c r="AG17"/>
      <c r="AH17"/>
    </row>
    <row r="18" spans="1:34" ht="0.2" customHeight="1" x14ac:dyDescent="0.25">
      <c r="A18" s="1" t="str">
        <f t="shared" si="16"/>
        <v/>
      </c>
      <c r="B18" s="21"/>
      <c r="C18" s="1" t="str">
        <f t="shared" si="12"/>
        <v/>
      </c>
      <c r="D18" s="1" t="str">
        <f t="shared" si="13"/>
        <v/>
      </c>
      <c r="E18" s="21"/>
      <c r="F18" s="1" t="str">
        <f t="shared" si="14"/>
        <v/>
      </c>
      <c r="K18" s="16">
        <f t="shared" si="5"/>
        <v>43850</v>
      </c>
      <c r="L18" s="1">
        <f t="shared" si="6"/>
        <v>16</v>
      </c>
      <c r="M18" s="1" t="str">
        <f t="shared" si="1"/>
        <v xml:space="preserve">2.2 </v>
      </c>
      <c r="N18" s="14">
        <f>N17-O18+Z17</f>
        <v>9999575.6593284197</v>
      </c>
      <c r="O18" s="2">
        <f t="shared" si="2"/>
        <v>67.461885303699844</v>
      </c>
      <c r="P18" s="2">
        <f>+P17+O18-Q18</f>
        <v>251.45541156750454</v>
      </c>
      <c r="Q18" s="2">
        <f>P17*Q$2</f>
        <v>30.665587710634114</v>
      </c>
      <c r="R18" s="2">
        <f t="shared" si="8"/>
        <v>192.88526001442168</v>
      </c>
      <c r="S18" s="14">
        <f t="shared" si="9"/>
        <v>3.5624349241983751E-3</v>
      </c>
      <c r="T18" s="14">
        <f t="shared" si="11"/>
        <v>1.2164458197049987E-2</v>
      </c>
      <c r="U18" s="14">
        <f t="shared" si="15"/>
        <v>1.5576488699753865E-2</v>
      </c>
      <c r="V18" s="14">
        <f t="shared" si="17"/>
        <v>8.8646905672268E-3</v>
      </c>
      <c r="W18" s="14">
        <f t="shared" si="18"/>
        <v>1.8918584666285365E-3</v>
      </c>
      <c r="X18" s="2">
        <f t="shared" si="19"/>
        <v>4.2059930854857569E-2</v>
      </c>
      <c r="Y18" s="4">
        <f t="shared" si="0"/>
        <v>10.862568528111582</v>
      </c>
      <c r="Z18" s="2">
        <f>IF(L18&gt;5,X13*$H$23,0)</f>
        <v>3.8134953966614192E-4</v>
      </c>
      <c r="AA18" s="2">
        <f t="shared" si="7"/>
        <v>1.4773332089211659</v>
      </c>
      <c r="AB18" s="2">
        <f t="shared" si="10"/>
        <v>1.4392245929493264E-3</v>
      </c>
      <c r="AC18" s="2">
        <f>+N18+P18+R18</f>
        <v>10000020.000000002</v>
      </c>
      <c r="AD18"/>
      <c r="AE18"/>
      <c r="AF18"/>
      <c r="AG18"/>
      <c r="AH18"/>
    </row>
    <row r="19" spans="1:34" ht="0.2" customHeight="1" x14ac:dyDescent="0.25">
      <c r="A19" s="1" t="str">
        <f t="shared" si="16"/>
        <v/>
      </c>
      <c r="B19" s="21"/>
      <c r="C19" s="1" t="str">
        <f t="shared" si="12"/>
        <v/>
      </c>
      <c r="D19" s="1" t="str">
        <f t="shared" si="13"/>
        <v/>
      </c>
      <c r="E19" s="21"/>
      <c r="F19" s="1" t="str">
        <f t="shared" si="14"/>
        <v/>
      </c>
      <c r="K19" s="16">
        <f t="shared" si="5"/>
        <v>43851</v>
      </c>
      <c r="L19" s="1">
        <f t="shared" si="6"/>
        <v>17</v>
      </c>
      <c r="M19" s="1" t="str">
        <f t="shared" si="1"/>
        <v xml:space="preserve">2.2 </v>
      </c>
      <c r="N19" s="14">
        <f>N18-O19+Z18</f>
        <v>9999496.6342196483</v>
      </c>
      <c r="O19" s="2">
        <f t="shared" si="2"/>
        <v>79.025490120243205</v>
      </c>
      <c r="P19" s="2">
        <f>+P18+O19-Q19</f>
        <v>294.55870003524711</v>
      </c>
      <c r="Q19" s="2">
        <f>P18*Q$2</f>
        <v>35.922201652500647</v>
      </c>
      <c r="R19" s="2">
        <f t="shared" si="8"/>
        <v>228.80708031738266</v>
      </c>
      <c r="S19" s="14">
        <f t="shared" si="9"/>
        <v>4.1731187595407402E-3</v>
      </c>
      <c r="T19" s="14">
        <f t="shared" si="11"/>
        <v>1.4249739696793499E-2</v>
      </c>
      <c r="U19" s="14">
        <f t="shared" si="15"/>
        <v>1.8246687295574982E-2</v>
      </c>
      <c r="V19" s="14">
        <f t="shared" si="17"/>
        <v>1.0384325799835911E-2</v>
      </c>
      <c r="W19" s="14">
        <f t="shared" si="18"/>
        <v>2.2161726418067E-3</v>
      </c>
      <c r="X19" s="2">
        <f t="shared" si="19"/>
        <v>4.9270044193551833E-2</v>
      </c>
      <c r="Y19" s="4">
        <f t="shared" si="0"/>
        <v>12.724681675831427</v>
      </c>
      <c r="Z19" s="2">
        <f>IF(L19&gt;5,X14*$H$23,0)</f>
        <v>4.4672332689987902E-4</v>
      </c>
      <c r="AA19" s="2">
        <f t="shared" si="7"/>
        <v>1.7305887050675564</v>
      </c>
      <c r="AB19" s="2">
        <f t="shared" si="10"/>
        <v>1.8859479198492053E-3</v>
      </c>
      <c r="AC19" s="2">
        <f>+N19+P19+R19</f>
        <v>10000020</v>
      </c>
      <c r="AD19"/>
      <c r="AE19"/>
      <c r="AF19"/>
      <c r="AG19"/>
      <c r="AH19"/>
    </row>
    <row r="20" spans="1:34" ht="0.2" customHeight="1" x14ac:dyDescent="0.25">
      <c r="A20" s="1" t="str">
        <f t="shared" si="16"/>
        <v/>
      </c>
      <c r="B20" s="21"/>
      <c r="C20" s="1" t="str">
        <f t="shared" si="12"/>
        <v/>
      </c>
      <c r="D20" s="1" t="str">
        <f t="shared" si="13"/>
        <v/>
      </c>
      <c r="E20" s="21"/>
      <c r="F20" s="1" t="str">
        <f t="shared" si="14"/>
        <v/>
      </c>
      <c r="K20" s="16">
        <f t="shared" si="5"/>
        <v>43852</v>
      </c>
      <c r="L20" s="1">
        <f t="shared" si="6"/>
        <v>18</v>
      </c>
      <c r="M20" s="1" t="str">
        <f t="shared" si="1"/>
        <v xml:space="preserve">2.2 </v>
      </c>
      <c r="N20" s="14">
        <f>N19-O20+Z19</f>
        <v>9999404.0637348704</v>
      </c>
      <c r="O20" s="2">
        <f t="shared" si="2"/>
        <v>92.570931501166442</v>
      </c>
      <c r="P20" s="2">
        <f>+P19+O20-Q20</f>
        <v>345.04981724566397</v>
      </c>
      <c r="Q20" s="2">
        <f>P19*Q$2</f>
        <v>42.079814290749589</v>
      </c>
      <c r="R20" s="2">
        <f t="shared" si="8"/>
        <v>270.88644788480536</v>
      </c>
      <c r="S20" s="14">
        <f t="shared" si="9"/>
        <v>4.8884832459160713E-3</v>
      </c>
      <c r="T20" s="14">
        <f t="shared" si="11"/>
        <v>1.6692475038162957E-2</v>
      </c>
      <c r="U20" s="14">
        <f t="shared" si="15"/>
        <v>2.1374609545190253E-2</v>
      </c>
      <c r="V20" s="14">
        <f t="shared" si="17"/>
        <v>1.2164458197049989E-2</v>
      </c>
      <c r="W20" s="14">
        <f t="shared" si="18"/>
        <v>2.5960814499589777E-3</v>
      </c>
      <c r="X20" s="2">
        <f t="shared" si="19"/>
        <v>5.7716107476278249E-2</v>
      </c>
      <c r="Y20" s="4">
        <f t="shared" si="0"/>
        <v>14.905996274706638</v>
      </c>
      <c r="Z20" s="2">
        <f>IF(L20&gt;5,X15*$H$23,0)</f>
        <v>5.2330380465729059E-4</v>
      </c>
      <c r="AA20" s="2">
        <f t="shared" si="7"/>
        <v>2.0272584822098558</v>
      </c>
      <c r="AB20" s="2">
        <f t="shared" si="10"/>
        <v>2.4092517245064959E-3</v>
      </c>
      <c r="AC20" s="2">
        <f>+N20+P20+R20</f>
        <v>10000020</v>
      </c>
      <c r="AD20"/>
      <c r="AE20"/>
      <c r="AF20"/>
      <c r="AG20"/>
      <c r="AH20"/>
    </row>
    <row r="21" spans="1:34" ht="0.2" customHeight="1" x14ac:dyDescent="0.25">
      <c r="A21" s="1" t="str">
        <f t="shared" si="16"/>
        <v/>
      </c>
      <c r="B21" s="21"/>
      <c r="C21" s="1" t="str">
        <f t="shared" si="12"/>
        <v/>
      </c>
      <c r="D21" s="1" t="str">
        <f t="shared" si="13"/>
        <v/>
      </c>
      <c r="E21" s="21"/>
      <c r="F21" s="1" t="str">
        <f t="shared" si="14"/>
        <v/>
      </c>
      <c r="K21" s="16">
        <f t="shared" si="5"/>
        <v>43853</v>
      </c>
      <c r="L21" s="1">
        <f t="shared" si="6"/>
        <v>19</v>
      </c>
      <c r="M21" s="1" t="str">
        <f t="shared" si="1"/>
        <v xml:space="preserve">2.2 </v>
      </c>
      <c r="N21" s="14">
        <f>N20-O21+Z20</f>
        <v>9999295.6264924817</v>
      </c>
      <c r="O21" s="2">
        <f t="shared" si="2"/>
        <v>108.43776569237126</v>
      </c>
      <c r="P21" s="2">
        <f>+P20+O21-Q21</f>
        <v>404.19475190294042</v>
      </c>
      <c r="Q21" s="2">
        <f>P20*Q$2</f>
        <v>49.292831035094849</v>
      </c>
      <c r="R21" s="2">
        <f t="shared" si="8"/>
        <v>320.17875561609554</v>
      </c>
      <c r="S21" s="14">
        <f t="shared" si="9"/>
        <v>5.7264705162751823E-3</v>
      </c>
      <c r="T21" s="14">
        <f t="shared" si="11"/>
        <v>1.9553932983664282E-2</v>
      </c>
      <c r="U21" s="14">
        <f t="shared" si="15"/>
        <v>2.5038712557244443E-2</v>
      </c>
      <c r="V21" s="14">
        <f t="shared" si="17"/>
        <v>1.42497396967935E-2</v>
      </c>
      <c r="W21" s="14">
        <f t="shared" si="18"/>
        <v>3.0411145492624972E-3</v>
      </c>
      <c r="X21" s="2">
        <f t="shared" si="19"/>
        <v>6.7609970303239897E-2</v>
      </c>
      <c r="Y21" s="4">
        <f t="shared" si="0"/>
        <v>17.461225462706945</v>
      </c>
      <c r="Z21" s="2">
        <f>IF(L21&gt;5,X16*$H$23,0)</f>
        <v>6.1301201376997444E-4</v>
      </c>
      <c r="AA21" s="2">
        <f t="shared" si="7"/>
        <v>2.3747845774321985</v>
      </c>
      <c r="AB21" s="2">
        <f t="shared" si="10"/>
        <v>3.0222637382764702E-3</v>
      </c>
      <c r="AC21" s="2">
        <f>+N21+P21+R21</f>
        <v>10000020.000000002</v>
      </c>
      <c r="AD21"/>
      <c r="AE21"/>
      <c r="AF21"/>
      <c r="AG21"/>
      <c r="AH21"/>
    </row>
    <row r="22" spans="1:34" ht="0.2" customHeight="1" x14ac:dyDescent="0.25">
      <c r="A22" s="1" t="str">
        <f t="shared" si="16"/>
        <v/>
      </c>
      <c r="B22" s="21"/>
      <c r="C22" s="1" t="str">
        <f t="shared" si="12"/>
        <v/>
      </c>
      <c r="D22" s="1" t="str">
        <f t="shared" si="13"/>
        <v/>
      </c>
      <c r="E22" s="21"/>
      <c r="F22" s="1" t="str">
        <f t="shared" si="14"/>
        <v/>
      </c>
      <c r="K22" s="16">
        <f t="shared" si="5"/>
        <v>43854</v>
      </c>
      <c r="L22" s="1">
        <f t="shared" si="6"/>
        <v>20</v>
      </c>
      <c r="M22" s="1" t="str">
        <f t="shared" si="1"/>
        <v xml:space="preserve">2.2 </v>
      </c>
      <c r="N22" s="14">
        <f>N21-O22+Z21</f>
        <v>9999168.603417024</v>
      </c>
      <c r="O22" s="2">
        <f t="shared" si="2"/>
        <v>127.02368846999185</v>
      </c>
      <c r="P22" s="2">
        <f>+P21+O22-Q22</f>
        <v>473.47633295822652</v>
      </c>
      <c r="Q22" s="2">
        <f>P21*Q$2</f>
        <v>57.742107414705771</v>
      </c>
      <c r="R22" s="2">
        <f t="shared" si="8"/>
        <v>377.92025001878756</v>
      </c>
      <c r="S22" s="14">
        <f t="shared" si="9"/>
        <v>6.7080973117012131E-3</v>
      </c>
      <c r="T22" s="14">
        <f t="shared" si="11"/>
        <v>2.2905882065100726E-2</v>
      </c>
      <c r="U22" s="14">
        <f t="shared" si="15"/>
        <v>2.9330899475496428E-2</v>
      </c>
      <c r="V22" s="14">
        <f t="shared" si="17"/>
        <v>1.6692475038162961E-2</v>
      </c>
      <c r="W22" s="14">
        <f t="shared" si="18"/>
        <v>3.5624349241983751E-3</v>
      </c>
      <c r="X22" s="2">
        <f t="shared" si="19"/>
        <v>7.9199788814659694E-2</v>
      </c>
      <c r="Y22" s="4">
        <f t="shared" si="0"/>
        <v>20.454459052251323</v>
      </c>
      <c r="Z22" s="2">
        <f>IF(L22&gt;5,X17*$H$23,0)</f>
        <v>7.1809827426170723E-4</v>
      </c>
      <c r="AA22" s="2">
        <f t="shared" si="7"/>
        <v>2.7818846425370123</v>
      </c>
      <c r="AB22" s="2">
        <f t="shared" si="10"/>
        <v>3.7403620125381776E-3</v>
      </c>
      <c r="AC22" s="2">
        <f>+N22+P22+R22</f>
        <v>10000020.000000002</v>
      </c>
      <c r="AD22"/>
      <c r="AE22"/>
      <c r="AF22"/>
      <c r="AG22"/>
      <c r="AH22"/>
    </row>
    <row r="23" spans="1:34" ht="11.1" customHeight="1" x14ac:dyDescent="0.25">
      <c r="A23" s="1" t="str">
        <f t="shared" si="16"/>
        <v/>
      </c>
      <c r="B23" s="21"/>
      <c r="C23" s="1" t="str">
        <f t="shared" si="12"/>
        <v/>
      </c>
      <c r="D23" s="1" t="str">
        <f t="shared" si="13"/>
        <v/>
      </c>
      <c r="E23" s="21"/>
      <c r="F23" s="1" t="str">
        <f t="shared" si="14"/>
        <v/>
      </c>
      <c r="H23" s="12">
        <v>0.02</v>
      </c>
      <c r="J23" s="8" t="s">
        <v>12</v>
      </c>
      <c r="K23" s="16">
        <f t="shared" si="5"/>
        <v>43855</v>
      </c>
      <c r="L23" s="1">
        <f t="shared" si="6"/>
        <v>21</v>
      </c>
      <c r="M23" s="1" t="str">
        <f t="shared" si="1"/>
        <v xml:space="preserve">2.2 </v>
      </c>
      <c r="N23" s="14">
        <f>N22-O23+Z22</f>
        <v>9999019.8096593712</v>
      </c>
      <c r="O23" s="2">
        <f t="shared" si="2"/>
        <v>148.79447575070333</v>
      </c>
      <c r="P23" s="2">
        <f>+P22+O23-Q23</f>
        <v>554.63133257204038</v>
      </c>
      <c r="Q23" s="2">
        <f>P22*Q$2</f>
        <v>67.639476136889499</v>
      </c>
      <c r="R23" s="2">
        <f t="shared" si="8"/>
        <v>445.55900805740276</v>
      </c>
      <c r="S23" s="14">
        <f t="shared" si="9"/>
        <v>7.8579816114845175E-3</v>
      </c>
      <c r="T23" s="14">
        <f t="shared" si="11"/>
        <v>2.6832389246804846E-2</v>
      </c>
      <c r="U23" s="14">
        <f t="shared" si="15"/>
        <v>3.4358823097651099E-2</v>
      </c>
      <c r="V23" s="14">
        <f t="shared" si="17"/>
        <v>1.9553932983664285E-2</v>
      </c>
      <c r="W23" s="14">
        <f t="shared" si="18"/>
        <v>4.1731187595407402E-3</v>
      </c>
      <c r="X23" s="2">
        <f t="shared" si="19"/>
        <v>9.2776245699145485E-2</v>
      </c>
      <c r="Y23" s="4">
        <f t="shared" si="0"/>
        <v>23.960769934824899</v>
      </c>
      <c r="Z23" s="2">
        <f>IF(L23&gt;5,X18*$H$23,0)</f>
        <v>8.4119861709715141E-4</v>
      </c>
      <c r="AA23" s="2">
        <f t="shared" si="7"/>
        <v>3.2587705584334747</v>
      </c>
      <c r="AB23" s="2">
        <f t="shared" si="10"/>
        <v>4.5815606296353293E-3</v>
      </c>
      <c r="AC23" s="2">
        <f>+N23+P23+R23</f>
        <v>10000020.000000002</v>
      </c>
      <c r="AD23"/>
      <c r="AE23"/>
      <c r="AF23"/>
      <c r="AG23"/>
      <c r="AH23"/>
    </row>
    <row r="24" spans="1:34" ht="0.2" customHeight="1" x14ac:dyDescent="0.25">
      <c r="A24" s="1" t="str">
        <f t="shared" si="16"/>
        <v/>
      </c>
      <c r="B24" s="21"/>
      <c r="C24" s="1" t="str">
        <f t="shared" si="12"/>
        <v/>
      </c>
      <c r="D24" s="1" t="str">
        <f t="shared" si="13"/>
        <v/>
      </c>
      <c r="E24" s="21"/>
      <c r="F24" s="1" t="str">
        <f t="shared" si="14"/>
        <v/>
      </c>
      <c r="K24" s="16">
        <f t="shared" si="5"/>
        <v>43856</v>
      </c>
      <c r="L24" s="1">
        <f t="shared" si="6"/>
        <v>22</v>
      </c>
      <c r="M24" s="1" t="str">
        <f t="shared" si="1"/>
        <v xml:space="preserve">2.2 </v>
      </c>
      <c r="N24" s="14">
        <f>N23-O24+Z23</f>
        <v>9998845.5148820095</v>
      </c>
      <c r="O24" s="2">
        <f t="shared" si="2"/>
        <v>174.29561855971909</v>
      </c>
      <c r="P24" s="2">
        <f>+P23+O24-Q24</f>
        <v>649.69390362146794</v>
      </c>
      <c r="Q24" s="2">
        <f>P23*Q$2</f>
        <v>79.233047510291485</v>
      </c>
      <c r="R24" s="2">
        <f t="shared" si="8"/>
        <v>524.79121436907712</v>
      </c>
      <c r="S24" s="14">
        <f t="shared" si="9"/>
        <v>9.2049593761014733E-3</v>
      </c>
      <c r="T24" s="14">
        <f t="shared" si="11"/>
        <v>3.1431926445938063E-2</v>
      </c>
      <c r="U24" s="14">
        <f t="shared" si="15"/>
        <v>4.0248583870207279E-2</v>
      </c>
      <c r="V24" s="14">
        <f t="shared" si="17"/>
        <v>2.2905882065100729E-2</v>
      </c>
      <c r="W24" s="14">
        <f t="shared" si="18"/>
        <v>4.8884832459160713E-3</v>
      </c>
      <c r="X24" s="2">
        <f t="shared" si="19"/>
        <v>0.10867983500326361</v>
      </c>
      <c r="Y24" s="4">
        <f t="shared" si="0"/>
        <v>28.068095485479578</v>
      </c>
      <c r="Z24" s="2">
        <f>IF(L24&gt;5,X19*$H$23,0)</f>
        <v>9.8540088387103668E-4</v>
      </c>
      <c r="AA24" s="2">
        <f t="shared" si="7"/>
        <v>3.8174045027494281</v>
      </c>
      <c r="AB24" s="2">
        <f t="shared" si="10"/>
        <v>5.5669615135063664E-3</v>
      </c>
      <c r="AC24" s="2">
        <f>+N24+P24+R24</f>
        <v>10000020</v>
      </c>
      <c r="AD24"/>
      <c r="AE24"/>
      <c r="AF24"/>
      <c r="AG24"/>
      <c r="AH24"/>
    </row>
    <row r="25" spans="1:34" ht="0.2" customHeight="1" x14ac:dyDescent="0.25">
      <c r="A25" s="1" t="str">
        <f t="shared" si="16"/>
        <v/>
      </c>
      <c r="B25" s="21"/>
      <c r="C25" s="1" t="str">
        <f t="shared" si="12"/>
        <v/>
      </c>
      <c r="D25" s="1" t="str">
        <f t="shared" si="13"/>
        <v/>
      </c>
      <c r="E25" s="21"/>
      <c r="F25" s="1" t="str">
        <f t="shared" si="14"/>
        <v/>
      </c>
      <c r="K25" s="16">
        <f t="shared" si="5"/>
        <v>43857</v>
      </c>
      <c r="L25" s="1">
        <f t="shared" si="6"/>
        <v>23</v>
      </c>
      <c r="M25" s="1" t="str">
        <f t="shared" si="1"/>
        <v xml:space="preserve">2.2 </v>
      </c>
      <c r="N25" s="14">
        <f>N24-O25+Z24</f>
        <v>9998641.3499282189</v>
      </c>
      <c r="O25" s="2">
        <f t="shared" si="2"/>
        <v>204.16593919139632</v>
      </c>
      <c r="P25" s="2">
        <f>+P24+O25-Q25</f>
        <v>761.04642800979741</v>
      </c>
      <c r="Q25" s="2">
        <f>P24*Q$2</f>
        <v>92.813414803066848</v>
      </c>
      <c r="R25" s="2">
        <f t="shared" si="8"/>
        <v>617.60364377126007</v>
      </c>
      <c r="S25" s="14">
        <f t="shared" si="9"/>
        <v>1.0782806788926999E-2</v>
      </c>
      <c r="T25" s="14">
        <f t="shared" si="11"/>
        <v>3.6819837504405879E-2</v>
      </c>
      <c r="U25" s="14">
        <f t="shared" si="15"/>
        <v>4.7147889668907102E-2</v>
      </c>
      <c r="V25" s="14">
        <f t="shared" si="17"/>
        <v>2.6832389246804852E-2</v>
      </c>
      <c r="W25" s="14">
        <f t="shared" si="18"/>
        <v>5.7264705162751823E-3</v>
      </c>
      <c r="X25" s="2">
        <f t="shared" si="19"/>
        <v>0.12730939372532002</v>
      </c>
      <c r="Y25" s="4">
        <f t="shared" si="0"/>
        <v>32.87944096688674</v>
      </c>
      <c r="Z25" s="2">
        <f>IF(L25&gt;5,X20*$H$23,0)</f>
        <v>1.1543221495255651E-3</v>
      </c>
      <c r="AA25" s="2">
        <f t="shared" si="7"/>
        <v>4.4717988824119921</v>
      </c>
      <c r="AB25" s="2">
        <f t="shared" si="10"/>
        <v>6.7212836630319312E-3</v>
      </c>
      <c r="AC25" s="2">
        <f>+N25+P25+R25</f>
        <v>10000020</v>
      </c>
      <c r="AD25"/>
      <c r="AE25"/>
      <c r="AF25"/>
      <c r="AG25"/>
      <c r="AH25"/>
    </row>
    <row r="26" spans="1:34" ht="0.2" customHeight="1" x14ac:dyDescent="0.25">
      <c r="A26" s="1" t="str">
        <f t="shared" si="16"/>
        <v/>
      </c>
      <c r="B26" s="21"/>
      <c r="C26" s="1" t="str">
        <f t="shared" si="12"/>
        <v/>
      </c>
      <c r="D26" s="1" t="str">
        <f t="shared" si="13"/>
        <v/>
      </c>
      <c r="E26" s="21"/>
      <c r="F26" s="1" t="str">
        <f t="shared" si="14"/>
        <v/>
      </c>
      <c r="K26" s="16">
        <f t="shared" si="5"/>
        <v>43858</v>
      </c>
      <c r="L26" s="1">
        <f t="shared" si="6"/>
        <v>24</v>
      </c>
      <c r="M26" s="1" t="str">
        <f t="shared" si="1"/>
        <v xml:space="preserve">2.2 </v>
      </c>
      <c r="N26" s="14">
        <f>N25-O26+Z25</f>
        <v>9998402.1975593194</v>
      </c>
      <c r="O26" s="2">
        <f t="shared" si="2"/>
        <v>239.15352322129496</v>
      </c>
      <c r="P26" s="2">
        <f>+P25+O26-Q26</f>
        <v>891.4790329439785</v>
      </c>
      <c r="Q26" s="2">
        <f>P25*Q$2</f>
        <v>108.7209182871139</v>
      </c>
      <c r="R26" s="2">
        <f t="shared" si="8"/>
        <v>726.32340773622445</v>
      </c>
      <c r="S26" s="14">
        <f t="shared" si="9"/>
        <v>1.2631085996966888E-2</v>
      </c>
      <c r="T26" s="14">
        <f t="shared" si="11"/>
        <v>4.3131227155707989E-2</v>
      </c>
      <c r="U26" s="14">
        <f t="shared" si="15"/>
        <v>5.5229756256608836E-2</v>
      </c>
      <c r="V26" s="14">
        <f t="shared" si="17"/>
        <v>3.143192644593807E-2</v>
      </c>
      <c r="W26" s="14">
        <f t="shared" si="18"/>
        <v>6.7080973117012131E-3</v>
      </c>
      <c r="X26" s="2">
        <f t="shared" si="19"/>
        <v>0.149132093166923</v>
      </c>
      <c r="Y26" s="4">
        <f t="shared" si="0"/>
        <v>38.515459936361992</v>
      </c>
      <c r="Z26" s="2">
        <f>IF(L26&gt;5,X21*$H$23,0)</f>
        <v>1.352199406064798E-3</v>
      </c>
      <c r="AA26" s="2">
        <f t="shared" si="7"/>
        <v>5.2383676388120834</v>
      </c>
      <c r="AB26" s="2">
        <f t="shared" si="10"/>
        <v>8.0734830690967294E-3</v>
      </c>
      <c r="AC26" s="2">
        <f>+N26+P26+R26</f>
        <v>10000020</v>
      </c>
      <c r="AD26"/>
      <c r="AE26"/>
      <c r="AF26"/>
      <c r="AG26"/>
      <c r="AH26"/>
    </row>
    <row r="27" spans="1:34" ht="0.2" customHeight="1" x14ac:dyDescent="0.25">
      <c r="A27" s="1" t="str">
        <f t="shared" si="16"/>
        <v/>
      </c>
      <c r="B27" s="21"/>
      <c r="C27" s="1" t="str">
        <f t="shared" si="12"/>
        <v/>
      </c>
      <c r="D27" s="1" t="str">
        <f t="shared" si="13"/>
        <v/>
      </c>
      <c r="E27" s="21"/>
      <c r="F27" s="1" t="str">
        <f t="shared" si="14"/>
        <v/>
      </c>
      <c r="K27" s="16">
        <f t="shared" si="5"/>
        <v>43859</v>
      </c>
      <c r="L27" s="1">
        <f t="shared" si="6"/>
        <v>25</v>
      </c>
      <c r="M27" s="1" t="str">
        <f t="shared" si="1"/>
        <v xml:space="preserve">2.2 </v>
      </c>
      <c r="N27" s="14">
        <f>N26-O27+Z26</f>
        <v>9998122.0645539686</v>
      </c>
      <c r="O27" s="2">
        <f t="shared" si="2"/>
        <v>280.13435755061846</v>
      </c>
      <c r="P27" s="2">
        <f>+P26+O27-Q27</f>
        <v>1044.2592429311712</v>
      </c>
      <c r="Q27" s="2">
        <f>P26*Q$2</f>
        <v>127.3541475634255</v>
      </c>
      <c r="R27" s="2">
        <f t="shared" si="8"/>
        <v>853.67620310024392</v>
      </c>
      <c r="S27" s="14">
        <f t="shared" si="9"/>
        <v>1.479613540494458E-2</v>
      </c>
      <c r="T27" s="14">
        <f t="shared" si="11"/>
        <v>5.0524343987867544E-2</v>
      </c>
      <c r="U27" s="14">
        <f t="shared" si="15"/>
        <v>6.4696840733561994E-2</v>
      </c>
      <c r="V27" s="14">
        <f t="shared" si="17"/>
        <v>3.6819837504405893E-2</v>
      </c>
      <c r="W27" s="14">
        <f t="shared" si="18"/>
        <v>7.8579816114845175E-3</v>
      </c>
      <c r="X27" s="2">
        <f t="shared" si="19"/>
        <v>0.17469513924226454</v>
      </c>
      <c r="Y27" s="4">
        <f t="shared" si="0"/>
        <v>45.117476015249615</v>
      </c>
      <c r="Z27" s="2">
        <f>IF(L27&gt;5,X22*$H$23,0)</f>
        <v>1.5839957762931939E-3</v>
      </c>
      <c r="AA27" s="2">
        <f t="shared" si="7"/>
        <v>6.1363377156753973</v>
      </c>
      <c r="AB27" s="2">
        <f t="shared" si="10"/>
        <v>9.6574788453899236E-3</v>
      </c>
      <c r="AC27" s="2">
        <f>+N27+P27+R27</f>
        <v>10000020</v>
      </c>
      <c r="AD27"/>
      <c r="AE27"/>
      <c r="AF27"/>
      <c r="AG27"/>
      <c r="AH27"/>
    </row>
    <row r="28" spans="1:34" ht="0.2" customHeight="1" x14ac:dyDescent="0.25">
      <c r="A28" s="1" t="str">
        <f t="shared" si="16"/>
        <v/>
      </c>
      <c r="B28" s="21"/>
      <c r="C28" s="1" t="str">
        <f t="shared" si="12"/>
        <v/>
      </c>
      <c r="D28" s="1" t="str">
        <f t="shared" si="13"/>
        <v/>
      </c>
      <c r="E28" s="21"/>
      <c r="F28" s="1" t="str">
        <f t="shared" si="14"/>
        <v/>
      </c>
      <c r="K28" s="16">
        <f t="shared" si="5"/>
        <v>43860</v>
      </c>
      <c r="L28" s="1">
        <f t="shared" si="6"/>
        <v>26</v>
      </c>
      <c r="M28" s="1" t="str">
        <f t="shared" si="1"/>
        <v xml:space="preserve">2.2 </v>
      </c>
      <c r="N28" s="14">
        <f>N27-O28+Z27</f>
        <v>9997793.9320089445</v>
      </c>
      <c r="O28" s="2">
        <f t="shared" si="2"/>
        <v>328.13412901860067</v>
      </c>
      <c r="P28" s="2">
        <f>+P27+O28-Q28</f>
        <v>1223.2134801024617</v>
      </c>
      <c r="Q28" s="2">
        <f>P27*Q$2</f>
        <v>149.17989184731016</v>
      </c>
      <c r="R28" s="2">
        <f t="shared" si="8"/>
        <v>1002.8545109517778</v>
      </c>
      <c r="S28" s="14">
        <f t="shared" si="9"/>
        <v>1.7332229142876261E-2</v>
      </c>
      <c r="T28" s="14">
        <f t="shared" si="11"/>
        <v>5.9184541619778305E-2</v>
      </c>
      <c r="U28" s="14">
        <f t="shared" si="15"/>
        <v>7.5786515981801333E-2</v>
      </c>
      <c r="V28" s="14">
        <f t="shared" si="17"/>
        <v>4.3131227155707996E-2</v>
      </c>
      <c r="W28" s="14">
        <f t="shared" si="18"/>
        <v>9.2049593761014733E-3</v>
      </c>
      <c r="X28" s="2">
        <f t="shared" si="19"/>
        <v>0.20463947327626536</v>
      </c>
      <c r="Y28" s="4">
        <f t="shared" si="0"/>
        <v>52.851021312683969</v>
      </c>
      <c r="Z28" s="2">
        <f>IF(L28&gt;5,X23*$H$23,0)</f>
        <v>1.8555249139829096E-3</v>
      </c>
      <c r="AA28" s="2">
        <f t="shared" si="7"/>
        <v>7.1882309804474689</v>
      </c>
      <c r="AB28" s="2">
        <f t="shared" si="10"/>
        <v>1.1513003759372833E-2</v>
      </c>
      <c r="AC28" s="2">
        <f>+N28+P28+R28</f>
        <v>10000019.999999998</v>
      </c>
      <c r="AD28"/>
      <c r="AE28"/>
      <c r="AF28"/>
      <c r="AG28"/>
      <c r="AH28"/>
    </row>
    <row r="29" spans="1:34" ht="0.2" customHeight="1" x14ac:dyDescent="0.25">
      <c r="A29" s="1" t="str">
        <f t="shared" si="16"/>
        <v/>
      </c>
      <c r="B29" s="21"/>
      <c r="C29" s="1" t="str">
        <f t="shared" si="12"/>
        <v/>
      </c>
      <c r="D29" s="1" t="str">
        <f t="shared" si="13"/>
        <v/>
      </c>
      <c r="E29" s="21"/>
      <c r="F29" s="1" t="str">
        <f t="shared" si="14"/>
        <v/>
      </c>
      <c r="K29" s="16">
        <f t="shared" si="5"/>
        <v>43861</v>
      </c>
      <c r="L29" s="1">
        <f t="shared" si="6"/>
        <v>27</v>
      </c>
      <c r="M29" s="1" t="str">
        <f t="shared" si="1"/>
        <v xml:space="preserve">2.2 </v>
      </c>
      <c r="N29" s="14">
        <f>N28-O29+Z28</f>
        <v>9997409.5801519025</v>
      </c>
      <c r="O29" s="2">
        <f t="shared" si="2"/>
        <v>384.35371256605521</v>
      </c>
      <c r="P29" s="2">
        <f>+P28+O29-Q29</f>
        <v>1432.8224097967368</v>
      </c>
      <c r="Q29" s="2">
        <f>P28*Q$2</f>
        <v>174.74478287178025</v>
      </c>
      <c r="R29" s="2">
        <f t="shared" si="8"/>
        <v>1177.5974382986442</v>
      </c>
      <c r="S29" s="14">
        <f t="shared" si="9"/>
        <v>2.0302934488170873E-2</v>
      </c>
      <c r="T29" s="14">
        <f t="shared" si="11"/>
        <v>6.9328916571505028E-2</v>
      </c>
      <c r="U29" s="14">
        <f t="shared" si="15"/>
        <v>8.8776812429667479E-2</v>
      </c>
      <c r="V29" s="14">
        <f t="shared" si="17"/>
        <v>5.0524343987867551E-2</v>
      </c>
      <c r="W29" s="14">
        <f t="shared" si="18"/>
        <v>1.0782806788926999E-2</v>
      </c>
      <c r="X29" s="2">
        <f t="shared" si="19"/>
        <v>0.23971581426613792</v>
      </c>
      <c r="Y29" s="4">
        <f t="shared" si="0"/>
        <v>61.909979565200814</v>
      </c>
      <c r="Z29" s="2">
        <f>IF(L29&gt;5,X24*$H$23,0)</f>
        <v>2.1735967000652725E-3</v>
      </c>
      <c r="AA29" s="2">
        <f t="shared" si="7"/>
        <v>8.4204286456438737</v>
      </c>
      <c r="AB29" s="2">
        <f t="shared" si="10"/>
        <v>1.3686600459438106E-2</v>
      </c>
      <c r="AC29" s="2">
        <f>+N29+P29+R29</f>
        <v>10000019.999999998</v>
      </c>
      <c r="AD29"/>
      <c r="AE29"/>
      <c r="AF29"/>
      <c r="AG29"/>
      <c r="AH29"/>
    </row>
    <row r="30" spans="1:34" ht="11.1" customHeight="1" x14ac:dyDescent="0.25">
      <c r="A30" s="1" t="str">
        <f t="shared" si="16"/>
        <v/>
      </c>
      <c r="B30" s="21"/>
      <c r="C30" s="1" t="str">
        <f t="shared" si="12"/>
        <v/>
      </c>
      <c r="D30" s="1" t="str">
        <f t="shared" si="13"/>
        <v/>
      </c>
      <c r="E30" s="21"/>
      <c r="F30" s="1" t="str">
        <f t="shared" si="14"/>
        <v/>
      </c>
      <c r="H30" s="4"/>
      <c r="K30" s="16">
        <f t="shared" si="5"/>
        <v>43862</v>
      </c>
      <c r="L30" s="1">
        <f t="shared" si="6"/>
        <v>28</v>
      </c>
      <c r="M30" s="1" t="str">
        <f t="shared" si="1"/>
        <v xml:space="preserve">2.2 </v>
      </c>
      <c r="N30" s="14">
        <f>N29-O30+Z29</f>
        <v>9996959.3833616432</v>
      </c>
      <c r="O30" s="2">
        <f t="shared" si="2"/>
        <v>450.19896385697308</v>
      </c>
      <c r="P30" s="2">
        <f>+P29+O30-Q30</f>
        <v>1678.3324579684618</v>
      </c>
      <c r="Q30" s="2">
        <f>P29*Q$2</f>
        <v>204.68891568524811</v>
      </c>
      <c r="R30" s="2">
        <f t="shared" si="8"/>
        <v>1382.2841803871922</v>
      </c>
      <c r="S30" s="14">
        <f t="shared" si="9"/>
        <v>2.3782700875306168E-2</v>
      </c>
      <c r="T30" s="14">
        <f t="shared" si="11"/>
        <v>8.121173795268348E-2</v>
      </c>
      <c r="U30" s="14">
        <f t="shared" si="15"/>
        <v>0.10399337485725757</v>
      </c>
      <c r="V30" s="14">
        <f t="shared" si="17"/>
        <v>5.9184541619778319E-2</v>
      </c>
      <c r="W30" s="14">
        <f t="shared" si="18"/>
        <v>1.2631085996966888E-2</v>
      </c>
      <c r="X30" s="2">
        <f t="shared" si="19"/>
        <v>0.28080344130199242</v>
      </c>
      <c r="Y30" s="4">
        <f t="shared" si="0"/>
        <v>72.521436960949572</v>
      </c>
      <c r="Z30" s="2">
        <f>IF(L30&gt;5,X25*$H$23,0)</f>
        <v>2.5461878745064006E-3</v>
      </c>
      <c r="AA30" s="2">
        <f t="shared" si="7"/>
        <v>9.8638322900660214</v>
      </c>
      <c r="AB30" s="2">
        <f t="shared" si="10"/>
        <v>1.6232788333944505E-2</v>
      </c>
      <c r="AC30" s="2">
        <f>+N30+P30+R30</f>
        <v>10000020</v>
      </c>
      <c r="AD30"/>
      <c r="AE30"/>
      <c r="AF30"/>
      <c r="AG30"/>
      <c r="AH30"/>
    </row>
    <row r="31" spans="1:34" ht="0.2" customHeight="1" x14ac:dyDescent="0.25">
      <c r="A31" s="1" t="s">
        <v>22</v>
      </c>
      <c r="C31" s="1" t="s">
        <v>23</v>
      </c>
      <c r="K31" s="16">
        <f t="shared" si="5"/>
        <v>43863</v>
      </c>
      <c r="L31" s="1">
        <f t="shared" si="6"/>
        <v>29</v>
      </c>
      <c r="M31" s="1" t="str">
        <f t="shared" si="1"/>
        <v xml:space="preserve">2.2 </v>
      </c>
      <c r="N31" s="14">
        <f>N30-O31+Z30</f>
        <v>9996432.070377674</v>
      </c>
      <c r="O31" s="2">
        <f t="shared" si="2"/>
        <v>527.31553015705856</v>
      </c>
      <c r="P31" s="2">
        <f>+P30+O31-Q31</f>
        <v>1965.8862084157402</v>
      </c>
      <c r="Q31" s="2">
        <f>P30*Q$2</f>
        <v>239.76177970978023</v>
      </c>
      <c r="R31" s="2">
        <f t="shared" si="8"/>
        <v>1622.043413909098</v>
      </c>
      <c r="S31" s="14">
        <f t="shared" si="9"/>
        <v>2.785871977949933E-2</v>
      </c>
      <c r="T31" s="14">
        <f t="shared" si="11"/>
        <v>9.5130803501224659E-2</v>
      </c>
      <c r="U31" s="14">
        <f t="shared" si="15"/>
        <v>0.12181760692902524</v>
      </c>
      <c r="V31" s="14">
        <f t="shared" si="17"/>
        <v>6.9328916571505042E-2</v>
      </c>
      <c r="W31" s="14">
        <f t="shared" si="18"/>
        <v>1.479613540494458E-2</v>
      </c>
      <c r="X31" s="2">
        <f t="shared" si="19"/>
        <v>0.32893218218619885</v>
      </c>
      <c r="Y31" s="4">
        <f t="shared" si="0"/>
        <v>84.951361009815159</v>
      </c>
      <c r="Z31" s="2">
        <f>IF(L31&gt;5,X26*$H$23,0)</f>
        <v>2.98264186333846E-3</v>
      </c>
      <c r="AA31" s="2">
        <f t="shared" si="7"/>
        <v>11.554637980908597</v>
      </c>
      <c r="AB31" s="2">
        <f t="shared" si="10"/>
        <v>1.9215430197282966E-2</v>
      </c>
      <c r="AC31" s="2">
        <f>+N31+P31+R31</f>
        <v>10000019.999999998</v>
      </c>
      <c r="AD31"/>
      <c r="AE31"/>
      <c r="AF31"/>
      <c r="AG31"/>
      <c r="AH31"/>
    </row>
    <row r="32" spans="1:34" ht="0.2" customHeight="1" x14ac:dyDescent="0.25">
      <c r="A32" s="1" t="s">
        <v>22</v>
      </c>
      <c r="C32" s="1" t="s">
        <v>23</v>
      </c>
      <c r="K32" s="16">
        <f t="shared" si="5"/>
        <v>43864</v>
      </c>
      <c r="L32" s="1">
        <f t="shared" si="6"/>
        <v>30</v>
      </c>
      <c r="M32" s="1" t="str">
        <f t="shared" si="1"/>
        <v xml:space="preserve">2.2 </v>
      </c>
      <c r="N32" s="14">
        <f>N31-O32+Z31</f>
        <v>9995814.4438536149</v>
      </c>
      <c r="O32" s="2">
        <f t="shared" si="2"/>
        <v>617.62950670206578</v>
      </c>
      <c r="P32" s="2">
        <f>+P31+O32-Q32</f>
        <v>2302.6748282012718</v>
      </c>
      <c r="Q32" s="2">
        <f>P31*Q$2</f>
        <v>280.84088691653432</v>
      </c>
      <c r="R32" s="2">
        <f t="shared" si="8"/>
        <v>1902.8813181837691</v>
      </c>
      <c r="S32" s="14">
        <f t="shared" si="9"/>
        <v>3.2633101341599101E-2</v>
      </c>
      <c r="T32" s="14">
        <f t="shared" si="11"/>
        <v>0.11143487911799729</v>
      </c>
      <c r="U32" s="14">
        <f t="shared" si="15"/>
        <v>0.14269620525183702</v>
      </c>
      <c r="V32" s="14">
        <f t="shared" si="17"/>
        <v>8.1211737952683494E-2</v>
      </c>
      <c r="W32" s="14">
        <f t="shared" si="18"/>
        <v>1.7332229142876261E-2</v>
      </c>
      <c r="X32" s="2">
        <f t="shared" si="19"/>
        <v>0.38530815280699315</v>
      </c>
      <c r="Y32" s="4">
        <f t="shared" si="0"/>
        <v>99.511248098560998</v>
      </c>
      <c r="Z32" s="2">
        <f>IF(L32&gt;5,X27*$H$23,0)</f>
        <v>3.4939027848452909E-3</v>
      </c>
      <c r="AA32" s="2">
        <f t="shared" si="7"/>
        <v>13.535242804574883</v>
      </c>
      <c r="AB32" s="2">
        <f t="shared" si="10"/>
        <v>2.2709332982128256E-2</v>
      </c>
      <c r="AC32" s="2">
        <f>+N32+P32+R32</f>
        <v>10000020</v>
      </c>
      <c r="AD32"/>
      <c r="AE32"/>
      <c r="AF32"/>
      <c r="AG32"/>
      <c r="AH32"/>
    </row>
    <row r="33" spans="1:34" ht="0.2" customHeight="1" x14ac:dyDescent="0.25">
      <c r="A33" s="1" t="s">
        <v>22</v>
      </c>
      <c r="C33" s="1" t="s">
        <v>23</v>
      </c>
      <c r="K33" s="16">
        <f t="shared" si="5"/>
        <v>43865</v>
      </c>
      <c r="L33" s="1">
        <f t="shared" si="6"/>
        <v>31</v>
      </c>
      <c r="M33" s="1" t="str">
        <f t="shared" si="1"/>
        <v xml:space="preserve">2.2 </v>
      </c>
      <c r="N33" s="14">
        <f>N32-O33+Z32</f>
        <v>9995091.052452147</v>
      </c>
      <c r="O33" s="2">
        <f t="shared" si="2"/>
        <v>723.39489537016163</v>
      </c>
      <c r="P33" s="2">
        <f>+P32+O33-Q33</f>
        <v>2697.1161766855375</v>
      </c>
      <c r="Q33" s="2">
        <f>P32*Q$2</f>
        <v>328.95354688589595</v>
      </c>
      <c r="R33" s="2">
        <f t="shared" si="8"/>
        <v>2231.8313711668798</v>
      </c>
      <c r="S33" s="14">
        <f t="shared" si="9"/>
        <v>3.8225421253201927E-2</v>
      </c>
      <c r="T33" s="14">
        <f t="shared" si="11"/>
        <v>0.13053240536639638</v>
      </c>
      <c r="U33" s="14">
        <f t="shared" si="15"/>
        <v>0.16715231867699598</v>
      </c>
      <c r="V33" s="14">
        <f t="shared" si="17"/>
        <v>9.5130803501224673E-2</v>
      </c>
      <c r="W33" s="14">
        <f t="shared" si="18"/>
        <v>2.0302934488170873E-2</v>
      </c>
      <c r="X33" s="2">
        <f t="shared" si="19"/>
        <v>0.45134388328598984</v>
      </c>
      <c r="Y33" s="4">
        <f t="shared" si="0"/>
        <v>116.56590399201367</v>
      </c>
      <c r="Z33" s="2">
        <f>IF(L33&gt;5,X28*$H$23,0)</f>
        <v>4.092789465525307E-3</v>
      </c>
      <c r="AA33" s="2">
        <f t="shared" si="7"/>
        <v>15.85530639380519</v>
      </c>
      <c r="AB33" s="2">
        <f t="shared" si="10"/>
        <v>2.6802122447653565E-2</v>
      </c>
      <c r="AC33" s="2">
        <f>+N33+P33+R33</f>
        <v>10000020</v>
      </c>
      <c r="AD33"/>
      <c r="AE33"/>
      <c r="AF33"/>
      <c r="AG33"/>
      <c r="AH33"/>
    </row>
    <row r="34" spans="1:34" ht="0.2" customHeight="1" x14ac:dyDescent="0.25">
      <c r="A34" s="1" t="s">
        <v>22</v>
      </c>
      <c r="C34" s="1" t="s">
        <v>23</v>
      </c>
      <c r="K34" s="16">
        <f t="shared" si="5"/>
        <v>43866</v>
      </c>
      <c r="L34" s="1">
        <f t="shared" si="6"/>
        <v>32</v>
      </c>
      <c r="M34" s="1" t="str">
        <f t="shared" si="1"/>
        <v xml:space="preserve">2.2 </v>
      </c>
      <c r="N34" s="14">
        <f>N33-O34+Z33</f>
        <v>9994243.8075751793</v>
      </c>
      <c r="O34" s="2">
        <f t="shared" si="2"/>
        <v>847.24896975756928</v>
      </c>
      <c r="P34" s="2">
        <f>+P33+O34-Q34</f>
        <v>3159.06283548803</v>
      </c>
      <c r="Q34" s="2">
        <f>P33*Q$2</f>
        <v>385.30231095507679</v>
      </c>
      <c r="R34" s="2">
        <f t="shared" si="8"/>
        <v>2617.1295893324909</v>
      </c>
      <c r="S34" s="14">
        <f t="shared" si="9"/>
        <v>4.4775700306148025E-2</v>
      </c>
      <c r="T34" s="14">
        <f t="shared" si="11"/>
        <v>0.15290168501280768</v>
      </c>
      <c r="U34" s="14">
        <f t="shared" si="15"/>
        <v>0.19579860804959462</v>
      </c>
      <c r="V34" s="14">
        <f t="shared" si="17"/>
        <v>0.11143487911799732</v>
      </c>
      <c r="W34" s="14">
        <f t="shared" si="18"/>
        <v>2.3782700875306168E-2</v>
      </c>
      <c r="X34" s="2">
        <f t="shared" si="19"/>
        <v>0.52869357336185385</v>
      </c>
      <c r="Y34" s="4">
        <f t="shared" si="0"/>
        <v>136.54254903160549</v>
      </c>
      <c r="Z34" s="2">
        <f>IF(L34&gt;5,X29*$H$23,0)</f>
        <v>4.7943162853227583E-3</v>
      </c>
      <c r="AA34" s="2">
        <f t="shared" si="7"/>
        <v>18.572993869560243</v>
      </c>
      <c r="AB34" s="2">
        <f t="shared" si="10"/>
        <v>3.1596438732976323E-2</v>
      </c>
      <c r="AC34" s="2">
        <f>+N34+P34+R34</f>
        <v>10000020</v>
      </c>
      <c r="AD34"/>
      <c r="AE34"/>
      <c r="AF34"/>
      <c r="AG34"/>
      <c r="AH34"/>
    </row>
    <row r="35" spans="1:34" ht="0.2" customHeight="1" x14ac:dyDescent="0.25">
      <c r="A35" s="1" t="s">
        <v>22</v>
      </c>
      <c r="C35" s="1" t="s">
        <v>23</v>
      </c>
      <c r="K35" s="16">
        <f t="shared" si="5"/>
        <v>43867</v>
      </c>
      <c r="L35" s="1">
        <f t="shared" si="6"/>
        <v>33</v>
      </c>
      <c r="M35" s="1" t="str">
        <f t="shared" si="1"/>
        <v xml:space="preserve">2.2 </v>
      </c>
      <c r="N35" s="14">
        <f>N34-O35+Z34</f>
        <v>9993251.5355523694</v>
      </c>
      <c r="O35" s="2">
        <f t="shared" si="2"/>
        <v>992.27681712711001</v>
      </c>
      <c r="P35" s="2">
        <f>+P34+O35-Q35</f>
        <v>3700.0449618311359</v>
      </c>
      <c r="Q35" s="2">
        <f>P34*Q$2</f>
        <v>451.29469078400427</v>
      </c>
      <c r="R35" s="2">
        <f t="shared" si="8"/>
        <v>3068.4194858002097</v>
      </c>
      <c r="S35" s="14">
        <f t="shared" si="9"/>
        <v>5.244788931151443E-2</v>
      </c>
      <c r="T35" s="14">
        <f t="shared" si="11"/>
        <v>0.17910280122459207</v>
      </c>
      <c r="U35" s="14">
        <f t="shared" si="15"/>
        <v>0.22935252751921159</v>
      </c>
      <c r="V35" s="14">
        <f t="shared" si="17"/>
        <v>0.1305324053663964</v>
      </c>
      <c r="W35" s="14">
        <f t="shared" si="18"/>
        <v>2.785871977949933E-2</v>
      </c>
      <c r="X35" s="2">
        <f t="shared" si="19"/>
        <v>0.6192943432012139</v>
      </c>
      <c r="Y35" s="4">
        <f t="shared" si="0"/>
        <v>159.94147173730107</v>
      </c>
      <c r="Z35" s="2">
        <f>IF(L35&gt;5,X30*$H$23,0)</f>
        <v>5.6160688260398486E-3</v>
      </c>
      <c r="AA35" s="2">
        <f t="shared" si="7"/>
        <v>21.756431088284874</v>
      </c>
      <c r="AB35" s="2">
        <f t="shared" si="10"/>
        <v>3.7212507559016172E-2</v>
      </c>
      <c r="AC35" s="2">
        <f>+N35+P35+R35</f>
        <v>10000020</v>
      </c>
      <c r="AD35"/>
      <c r="AE35"/>
      <c r="AF35"/>
      <c r="AG35"/>
      <c r="AH35"/>
    </row>
    <row r="36" spans="1:34" ht="0.2" customHeight="1" x14ac:dyDescent="0.25">
      <c r="A36" s="1" t="s">
        <v>22</v>
      </c>
      <c r="C36" s="1" t="s">
        <v>23</v>
      </c>
      <c r="K36" s="16">
        <f t="shared" si="5"/>
        <v>43868</v>
      </c>
      <c r="L36" s="1">
        <f t="shared" si="6"/>
        <v>34</v>
      </c>
      <c r="M36" s="1" t="str">
        <f t="shared" si="1"/>
        <v xml:space="preserve">2.2 </v>
      </c>
      <c r="N36" s="14">
        <f>N35-O36+Z35</f>
        <v>9992089.4546542652</v>
      </c>
      <c r="O36" s="2">
        <f t="shared" si="2"/>
        <v>1162.0865141735712</v>
      </c>
      <c r="P36" s="2">
        <f>+P35+O36-Q36</f>
        <v>4333.5536243145452</v>
      </c>
      <c r="Q36" s="2">
        <f>P35*Q$2</f>
        <v>528.57785169016222</v>
      </c>
      <c r="R36" s="2">
        <f t="shared" si="8"/>
        <v>3596.9917214215461</v>
      </c>
      <c r="S36" s="14">
        <f t="shared" si="9"/>
        <v>6.1433944012991883E-2</v>
      </c>
      <c r="T36" s="14">
        <f t="shared" si="11"/>
        <v>0.20979155724605769</v>
      </c>
      <c r="U36" s="14">
        <f t="shared" si="15"/>
        <v>0.26865420183688815</v>
      </c>
      <c r="V36" s="14">
        <f t="shared" si="17"/>
        <v>0.15290168501280771</v>
      </c>
      <c r="W36" s="14">
        <f t="shared" si="18"/>
        <v>3.2633101341599101E-2</v>
      </c>
      <c r="X36" s="2">
        <f t="shared" si="19"/>
        <v>0.72541448945034459</v>
      </c>
      <c r="Y36" s="4">
        <f t="shared" si="0"/>
        <v>187.34849161144987</v>
      </c>
      <c r="Z36" s="2">
        <f>IF(L36&gt;5,X31*$H$23,0)</f>
        <v>6.5786436437239772E-3</v>
      </c>
      <c r="AA36" s="2">
        <f t="shared" si="7"/>
        <v>25.485408302944549</v>
      </c>
      <c r="AB36" s="2">
        <f t="shared" si="10"/>
        <v>4.3791151202740151E-2</v>
      </c>
      <c r="AC36" s="2">
        <f>+N36+P36+R36</f>
        <v>10000020.000000002</v>
      </c>
      <c r="AD36"/>
      <c r="AE36"/>
      <c r="AF36"/>
      <c r="AG36"/>
      <c r="AH36"/>
    </row>
    <row r="37" spans="1:34" ht="11.1" customHeight="1" x14ac:dyDescent="0.25">
      <c r="J37" s="8" t="s">
        <v>13</v>
      </c>
      <c r="K37" s="16">
        <f t="shared" si="5"/>
        <v>43869</v>
      </c>
      <c r="L37" s="1">
        <f t="shared" si="6"/>
        <v>35</v>
      </c>
      <c r="M37" s="1" t="str">
        <f t="shared" si="1"/>
        <v xml:space="preserve">2.2 </v>
      </c>
      <c r="N37" s="14">
        <f>N36-O37+Z36</f>
        <v>9990728.5646324009</v>
      </c>
      <c r="O37" s="2">
        <f t="shared" si="2"/>
        <v>1360.8966005074674</v>
      </c>
      <c r="P37" s="2">
        <f>+P36+O37-Q37</f>
        <v>5075.3711356342201</v>
      </c>
      <c r="Q37" s="2">
        <f>P36*Q$2</f>
        <v>619.07908918779219</v>
      </c>
      <c r="R37" s="2">
        <f t="shared" si="8"/>
        <v>4216.0642319656945</v>
      </c>
      <c r="S37" s="14">
        <f t="shared" si="9"/>
        <v>7.195858838128974E-2</v>
      </c>
      <c r="T37" s="14">
        <f t="shared" si="11"/>
        <v>0.24573577605196747</v>
      </c>
      <c r="U37" s="14">
        <f t="shared" si="15"/>
        <v>0.31468733586908659</v>
      </c>
      <c r="V37" s="14">
        <f t="shared" si="17"/>
        <v>0.1791028012245921</v>
      </c>
      <c r="W37" s="14">
        <f t="shared" si="18"/>
        <v>3.8225421253201927E-2</v>
      </c>
      <c r="X37" s="2">
        <f t="shared" si="19"/>
        <v>0.84970992278013779</v>
      </c>
      <c r="Y37" s="4">
        <f t="shared" si="0"/>
        <v>219.44953492831661</v>
      </c>
      <c r="Z37" s="2">
        <f>IF(L37&gt;5,X32*$H$23,0)</f>
        <v>7.706163056139863E-3</v>
      </c>
      <c r="AA37" s="2">
        <f t="shared" si="7"/>
        <v>29.853374429568298</v>
      </c>
      <c r="AB37" s="2">
        <f t="shared" si="10"/>
        <v>5.1497314258880017E-2</v>
      </c>
      <c r="AC37" s="2">
        <f>+N37+P37+R37</f>
        <v>10000020</v>
      </c>
      <c r="AD37"/>
      <c r="AE37"/>
      <c r="AF37"/>
      <c r="AG37"/>
      <c r="AH37"/>
    </row>
    <row r="38" spans="1:34" ht="0.2" customHeight="1" x14ac:dyDescent="0.25">
      <c r="K38" s="16">
        <f t="shared" si="5"/>
        <v>43870</v>
      </c>
      <c r="L38" s="1">
        <f t="shared" si="6"/>
        <v>36</v>
      </c>
      <c r="M38" s="1" t="str">
        <f t="shared" si="1"/>
        <v xml:space="preserve">2.2 </v>
      </c>
      <c r="N38" s="14">
        <f>N37-O38+Z37</f>
        <v>9989134.9345980212</v>
      </c>
      <c r="O38" s="2">
        <f t="shared" si="2"/>
        <v>1593.6377405423075</v>
      </c>
      <c r="P38" s="2">
        <f>+P37+O38-Q38</f>
        <v>5943.9558568002103</v>
      </c>
      <c r="Q38" s="2">
        <f>P37*Q$2</f>
        <v>725.05301937631714</v>
      </c>
      <c r="R38" s="2">
        <f t="shared" si="8"/>
        <v>4941.1095451789552</v>
      </c>
      <c r="S38" s="14">
        <f t="shared" si="9"/>
        <v>8.428488052142305E-2</v>
      </c>
      <c r="T38" s="14">
        <f t="shared" si="11"/>
        <v>0.2878343535251589</v>
      </c>
      <c r="U38" s="14">
        <f t="shared" si="15"/>
        <v>0.36860366407795131</v>
      </c>
      <c r="V38" s="14">
        <f t="shared" si="17"/>
        <v>0.20979155724605772</v>
      </c>
      <c r="W38" s="14">
        <f t="shared" si="18"/>
        <v>4.4775700306148025E-2</v>
      </c>
      <c r="X38" s="2">
        <f t="shared" si="19"/>
        <v>0.99529015567673906</v>
      </c>
      <c r="Y38" s="4">
        <f t="shared" si="0"/>
        <v>257.04767700883644</v>
      </c>
      <c r="Z38" s="2">
        <f>IF(L38&gt;5,X33*$H$23,0)</f>
        <v>9.0268776657197979E-3</v>
      </c>
      <c r="AA38" s="2">
        <f t="shared" si="7"/>
        <v>34.969771197604103</v>
      </c>
      <c r="AB38" s="2">
        <f t="shared" si="10"/>
        <v>6.0524191924599818E-2</v>
      </c>
      <c r="AC38" s="2">
        <f>+N38+P38+R38</f>
        <v>10000020</v>
      </c>
      <c r="AD38"/>
      <c r="AE38"/>
      <c r="AF38"/>
      <c r="AG38"/>
      <c r="AH38"/>
    </row>
    <row r="39" spans="1:34" ht="0.2" customHeight="1" x14ac:dyDescent="0.25">
      <c r="K39" s="16">
        <f t="shared" si="5"/>
        <v>43871</v>
      </c>
      <c r="L39" s="1">
        <f t="shared" si="6"/>
        <v>37</v>
      </c>
      <c r="M39" s="1" t="str">
        <f t="shared" si="1"/>
        <v xml:space="preserve">2.2 </v>
      </c>
      <c r="N39" s="14">
        <f>N38-O39+Z38</f>
        <v>9987268.8729160763</v>
      </c>
      <c r="O39" s="2">
        <f t="shared" si="2"/>
        <v>1866.0707088216759</v>
      </c>
      <c r="P39" s="2">
        <f>+P38+O39-Q39</f>
        <v>6960.8900146504275</v>
      </c>
      <c r="Q39" s="2">
        <f>P38*Q$2</f>
        <v>849.13655097145852</v>
      </c>
      <c r="R39" s="2">
        <f t="shared" si="8"/>
        <v>5790.2370692727482</v>
      </c>
      <c r="S39" s="14">
        <f t="shared" si="9"/>
        <v>9.8720713609000935E-2</v>
      </c>
      <c r="T39" s="14">
        <f t="shared" si="11"/>
        <v>0.33713952208569214</v>
      </c>
      <c r="U39" s="14">
        <f t="shared" si="15"/>
        <v>0.43175153028773849</v>
      </c>
      <c r="V39" s="14">
        <f t="shared" si="17"/>
        <v>0.24573577605196753</v>
      </c>
      <c r="W39" s="14">
        <f t="shared" si="18"/>
        <v>5.244788931151443E-2</v>
      </c>
      <c r="X39" s="2">
        <f t="shared" si="19"/>
        <v>1.1657954313459136</v>
      </c>
      <c r="Y39" s="4">
        <f t="shared" si="0"/>
        <v>301.08306184464055</v>
      </c>
      <c r="Z39" s="2">
        <f>IF(L39&gt;5,X34*$H$23,0)</f>
        <v>1.0573871467237077E-2</v>
      </c>
      <c r="AA39" s="2">
        <f t="shared" si="7"/>
        <v>40.962764709481647</v>
      </c>
      <c r="AB39" s="2">
        <f t="shared" si="10"/>
        <v>7.1098063391836899E-2</v>
      </c>
      <c r="AC39" s="2">
        <f>+N39+P39+R39</f>
        <v>10000020</v>
      </c>
      <c r="AD39"/>
      <c r="AE39"/>
      <c r="AF39"/>
      <c r="AG39"/>
      <c r="AH39"/>
    </row>
    <row r="40" spans="1:34" ht="0.2" customHeight="1" x14ac:dyDescent="0.25">
      <c r="K40" s="16">
        <f t="shared" si="5"/>
        <v>43872</v>
      </c>
      <c r="L40" s="1">
        <f t="shared" si="6"/>
        <v>38</v>
      </c>
      <c r="M40" s="1" t="str">
        <f t="shared" si="1"/>
        <v xml:space="preserve">2.2 </v>
      </c>
      <c r="N40" s="14">
        <f>N39-O40+Z39</f>
        <v>9985083.9603988566</v>
      </c>
      <c r="O40" s="2">
        <f t="shared" si="2"/>
        <v>2184.923091092046</v>
      </c>
      <c r="P40" s="2">
        <f>+P39+O40-Q40</f>
        <v>8151.4002465066969</v>
      </c>
      <c r="Q40" s="2">
        <f>P39*Q$2</f>
        <v>994.41285923577527</v>
      </c>
      <c r="R40" s="2">
        <f t="shared" si="8"/>
        <v>6784.6393546370564</v>
      </c>
      <c r="S40" s="14">
        <f t="shared" si="9"/>
        <v>0.11562640505722299</v>
      </c>
      <c r="T40" s="14">
        <f t="shared" si="11"/>
        <v>0.39488285443600368</v>
      </c>
      <c r="U40" s="14">
        <f t="shared" si="15"/>
        <v>0.50570928312853825</v>
      </c>
      <c r="V40" s="14">
        <f t="shared" si="17"/>
        <v>0.28783435352515896</v>
      </c>
      <c r="W40" s="14">
        <f t="shared" si="18"/>
        <v>6.1433944012991883E-2</v>
      </c>
      <c r="X40" s="2">
        <f t="shared" si="19"/>
        <v>1.3654868401599156</v>
      </c>
      <c r="Y40" s="4">
        <f t="shared" si="0"/>
        <v>352.65617593754507</v>
      </c>
      <c r="Z40" s="2">
        <f>IF(L40&gt;5,X35*$H$23,0)</f>
        <v>1.2385886864024278E-2</v>
      </c>
      <c r="AA40" s="2">
        <f t="shared" si="7"/>
        <v>47.982441521190324</v>
      </c>
      <c r="AB40" s="2">
        <f t="shared" si="10"/>
        <v>8.3483950255861181E-2</v>
      </c>
      <c r="AC40" s="2">
        <f>+N40+P40+R40</f>
        <v>10000020</v>
      </c>
      <c r="AD40"/>
      <c r="AE40"/>
      <c r="AF40"/>
      <c r="AG40"/>
      <c r="AH40"/>
    </row>
    <row r="41" spans="1:34" ht="0.2" customHeight="1" x14ac:dyDescent="0.25">
      <c r="K41" s="16">
        <f t="shared" si="5"/>
        <v>43873</v>
      </c>
      <c r="L41" s="1">
        <f t="shared" si="6"/>
        <v>39</v>
      </c>
      <c r="M41" s="1" t="str">
        <f t="shared" si="1"/>
        <v xml:space="preserve">2.2 </v>
      </c>
      <c r="N41" s="14">
        <f>N40-O41+Z40</f>
        <v>9982525.9254292622</v>
      </c>
      <c r="O41" s="2">
        <f t="shared" si="2"/>
        <v>2558.0473554801101</v>
      </c>
      <c r="P41" s="2">
        <f>+P40+O41-Q41</f>
        <v>9544.9618524858506</v>
      </c>
      <c r="Q41" s="2">
        <f>P40*Q$2</f>
        <v>1164.4857495009567</v>
      </c>
      <c r="R41" s="2">
        <f t="shared" si="8"/>
        <v>7949.1127182511491</v>
      </c>
      <c r="S41" s="14">
        <f t="shared" si="9"/>
        <v>0.13542355075982954</v>
      </c>
      <c r="T41" s="14">
        <f t="shared" si="11"/>
        <v>0.46250562022889191</v>
      </c>
      <c r="U41" s="14">
        <f t="shared" si="15"/>
        <v>0.59232428165400564</v>
      </c>
      <c r="V41" s="14">
        <f t="shared" si="17"/>
        <v>0.3371395220856922</v>
      </c>
      <c r="W41" s="14">
        <f t="shared" si="18"/>
        <v>7.195858838128974E-2</v>
      </c>
      <c r="X41" s="2">
        <f t="shared" si="19"/>
        <v>1.5993515631097088</v>
      </c>
      <c r="Y41" s="4">
        <f t="shared" si="0"/>
        <v>413.0550289008653</v>
      </c>
      <c r="Z41" s="2">
        <f>IF(L41&gt;5,X36*$H$23,0)</f>
        <v>1.4508289789006892E-2</v>
      </c>
      <c r="AA41" s="2">
        <f t="shared" si="7"/>
        <v>56.204547483434958</v>
      </c>
      <c r="AB41" s="2">
        <f t="shared" si="10"/>
        <v>9.7992240044868076E-2</v>
      </c>
      <c r="AC41" s="2">
        <f>+N41+P41+R41</f>
        <v>10000019.999999998</v>
      </c>
      <c r="AD41"/>
      <c r="AE41"/>
      <c r="AF41"/>
      <c r="AG41"/>
      <c r="AH41"/>
    </row>
    <row r="42" spans="1:34" ht="11.1" customHeight="1" x14ac:dyDescent="0.25">
      <c r="H42" s="3" t="s">
        <v>5</v>
      </c>
      <c r="J42" s="1" t="s">
        <v>14</v>
      </c>
      <c r="K42" s="16">
        <f t="shared" si="5"/>
        <v>43874</v>
      </c>
      <c r="L42" s="1">
        <f t="shared" si="6"/>
        <v>40</v>
      </c>
      <c r="M42" s="1" t="str">
        <f t="shared" si="1"/>
        <v xml:space="preserve">2.2 </v>
      </c>
      <c r="N42" s="14">
        <f>N41-O42+Z41</f>
        <v>9979531.3367357049</v>
      </c>
      <c r="O42" s="2">
        <f t="shared" si="2"/>
        <v>2994.6032018468759</v>
      </c>
      <c r="P42" s="2">
        <f>+P41+O42-Q42</f>
        <v>11175.999075406176</v>
      </c>
      <c r="Q42" s="2">
        <f>P41*Q$2</f>
        <v>1363.5659789265501</v>
      </c>
      <c r="R42" s="2">
        <f t="shared" si="8"/>
        <v>9312.6641888879112</v>
      </c>
      <c r="S42" s="14">
        <f t="shared" si="9"/>
        <v>0.15860534798856937</v>
      </c>
      <c r="T42" s="14">
        <f t="shared" si="11"/>
        <v>0.54169420303931803</v>
      </c>
      <c r="U42" s="14">
        <f t="shared" si="15"/>
        <v>0.69375843034333795</v>
      </c>
      <c r="V42" s="14">
        <f t="shared" si="17"/>
        <v>0.39488285443600374</v>
      </c>
      <c r="W42" s="14">
        <f t="shared" si="18"/>
        <v>8.428488052142305E-2</v>
      </c>
      <c r="X42" s="2">
        <f t="shared" si="19"/>
        <v>1.8732257163286521</v>
      </c>
      <c r="Y42" s="4">
        <f t="shared" si="0"/>
        <v>483.78687978491678</v>
      </c>
      <c r="Z42" s="2">
        <f>IF(L42&gt;5,X37*$H$23,0)</f>
        <v>1.6994198455602755E-2</v>
      </c>
      <c r="AA42" s="2">
        <f t="shared" si="7"/>
        <v>65.834860478494988</v>
      </c>
      <c r="AB42" s="2">
        <f t="shared" si="10"/>
        <v>0.11498643850047083</v>
      </c>
      <c r="AC42" s="2">
        <f>+N42+P42+R42</f>
        <v>10000019.999999998</v>
      </c>
      <c r="AD42"/>
      <c r="AE42"/>
      <c r="AF42"/>
      <c r="AG42"/>
      <c r="AH42"/>
    </row>
    <row r="43" spans="1:34" ht="0.2" customHeight="1" x14ac:dyDescent="0.25">
      <c r="K43" s="16">
        <f t="shared" si="5"/>
        <v>43875</v>
      </c>
      <c r="L43" s="1">
        <f t="shared" si="6"/>
        <v>41</v>
      </c>
      <c r="M43" s="1" t="str">
        <f t="shared" si="1"/>
        <v xml:space="preserve">2.2 </v>
      </c>
      <c r="N43" s="14">
        <f>N42-O43+Z42</f>
        <v>9976026.086407287</v>
      </c>
      <c r="O43" s="2">
        <f t="shared" si="2"/>
        <v>3505.2673226165639</v>
      </c>
      <c r="P43" s="2">
        <f>+P42+O43-Q43</f>
        <v>13084.695101536145</v>
      </c>
      <c r="Q43" s="2">
        <f>P42*Q$2</f>
        <v>1596.5712964865966</v>
      </c>
      <c r="R43" s="2">
        <f t="shared" si="8"/>
        <v>10909.218491176052</v>
      </c>
      <c r="S43" s="14">
        <f t="shared" si="9"/>
        <v>0.18574862052500657</v>
      </c>
      <c r="T43" s="14">
        <f t="shared" si="11"/>
        <v>0.63442139195427738</v>
      </c>
      <c r="U43" s="14">
        <f t="shared" si="15"/>
        <v>0.81254130455897722</v>
      </c>
      <c r="V43" s="14">
        <f t="shared" si="17"/>
        <v>0.46250562022889197</v>
      </c>
      <c r="W43" s="14">
        <f t="shared" si="18"/>
        <v>9.8720713609000935E-2</v>
      </c>
      <c r="X43" s="2">
        <f t="shared" si="19"/>
        <v>2.1939376508761539</v>
      </c>
      <c r="Y43" s="4">
        <f t="shared" si="0"/>
        <v>566.61524626101459</v>
      </c>
      <c r="Z43" s="2">
        <f>IF(L43&gt;5,X38*$H$23,0)</f>
        <v>1.9905803113534782E-2</v>
      </c>
      <c r="AA43" s="2">
        <f t="shared" si="7"/>
        <v>77.114303102650936</v>
      </c>
      <c r="AB43" s="2">
        <f t="shared" si="10"/>
        <v>0.13489224161400562</v>
      </c>
      <c r="AC43" s="2">
        <f>+N43+P43+R43</f>
        <v>10000020</v>
      </c>
    </row>
    <row r="44" spans="1:34" ht="0.2" customHeight="1" x14ac:dyDescent="0.25">
      <c r="K44" s="16">
        <f t="shared" si="5"/>
        <v>43876</v>
      </c>
      <c r="L44" s="1">
        <f t="shared" si="6"/>
        <v>42</v>
      </c>
      <c r="M44" s="1" t="str">
        <f t="shared" si="1"/>
        <v xml:space="preserve">2.2 </v>
      </c>
      <c r="N44" s="14">
        <f>N43-O44+Z43</f>
        <v>9971923.6324378867</v>
      </c>
      <c r="O44" s="2">
        <f t="shared" si="2"/>
        <v>4102.4738752048934</v>
      </c>
      <c r="P44" s="2">
        <f>+P43+O44-Q44</f>
        <v>15317.926819378732</v>
      </c>
      <c r="Q44" s="2">
        <f>P43*Q$2</f>
        <v>1869.2421573623062</v>
      </c>
      <c r="R44" s="2">
        <f t="shared" si="8"/>
        <v>12778.440742735245</v>
      </c>
      <c r="S44" s="14">
        <f t="shared" si="9"/>
        <v>0.21752781295782586</v>
      </c>
      <c r="T44" s="14">
        <f t="shared" si="11"/>
        <v>0.74299448210002617</v>
      </c>
      <c r="U44" s="14">
        <f t="shared" si="15"/>
        <v>0.95163208793141629</v>
      </c>
      <c r="V44" s="14">
        <f t="shared" si="17"/>
        <v>0.54169420303931815</v>
      </c>
      <c r="W44" s="14">
        <f t="shared" si="18"/>
        <v>0.11562640505722299</v>
      </c>
      <c r="X44" s="2">
        <f t="shared" si="19"/>
        <v>2.5694749910858095</v>
      </c>
      <c r="Y44" s="4">
        <f t="shared" si="0"/>
        <v>663.6030446235269</v>
      </c>
      <c r="Z44" s="2">
        <f>IF(L44&gt;5,X39*$H$23,0)</f>
        <v>2.3315908626918271E-2</v>
      </c>
      <c r="AA44" s="2">
        <f t="shared" si="7"/>
        <v>90.324918553392166</v>
      </c>
      <c r="AB44" s="2">
        <f t="shared" si="10"/>
        <v>0.15820815024092388</v>
      </c>
      <c r="AC44" s="2">
        <f>+N44+P44+R44</f>
        <v>10000020</v>
      </c>
    </row>
    <row r="45" spans="1:34" ht="0.2" customHeight="1" x14ac:dyDescent="0.25">
      <c r="K45" s="16">
        <f t="shared" si="5"/>
        <v>43877</v>
      </c>
      <c r="L45" s="1">
        <f t="shared" si="6"/>
        <v>43</v>
      </c>
      <c r="M45" s="1" t="str">
        <f t="shared" si="1"/>
        <v xml:space="preserve">2.2 </v>
      </c>
      <c r="N45" s="14">
        <f>N44-O45+Z44</f>
        <v>9967122.9667225052</v>
      </c>
      <c r="O45" s="2">
        <f t="shared" si="2"/>
        <v>4800.6890312893884</v>
      </c>
      <c r="P45" s="2">
        <f>+P44+O45-Q45</f>
        <v>17930.340590756874</v>
      </c>
      <c r="Q45" s="2">
        <f>P44*Q$2</f>
        <v>2188.2752599112473</v>
      </c>
      <c r="R45" s="2">
        <f t="shared" si="8"/>
        <v>14966.692686737864</v>
      </c>
      <c r="S45" s="14">
        <f t="shared" si="9"/>
        <v>0.25473125770333427</v>
      </c>
      <c r="T45" s="14">
        <f t="shared" si="11"/>
        <v>0.87011125183130322</v>
      </c>
      <c r="U45" s="14">
        <f t="shared" si="15"/>
        <v>1.1144917231500395</v>
      </c>
      <c r="V45" s="14">
        <f t="shared" si="17"/>
        <v>0.63442139195427749</v>
      </c>
      <c r="W45" s="14">
        <f t="shared" si="18"/>
        <v>0.13542355075982954</v>
      </c>
      <c r="X45" s="2">
        <f t="shared" si="19"/>
        <v>3.0091791753987844</v>
      </c>
      <c r="Y45" s="4">
        <f t="shared" si="0"/>
        <v>777.16283269544363</v>
      </c>
      <c r="Z45" s="2">
        <f>IF(L45&gt;5,X40*$H$23,0)</f>
        <v>2.7309736803198315E-2</v>
      </c>
      <c r="AA45" s="2">
        <f t="shared" si="7"/>
        <v>105.79685278126352</v>
      </c>
      <c r="AB45" s="2">
        <f t="shared" si="10"/>
        <v>0.1855178870441222</v>
      </c>
      <c r="AC45" s="2">
        <f>+N45+P45+R45</f>
        <v>10000020</v>
      </c>
    </row>
    <row r="46" spans="1:34" ht="0.2" customHeight="1" x14ac:dyDescent="0.25">
      <c r="K46" s="16">
        <f t="shared" si="5"/>
        <v>43878</v>
      </c>
      <c r="L46" s="1">
        <f t="shared" si="6"/>
        <v>44</v>
      </c>
      <c r="M46" s="1" t="str">
        <f t="shared" si="1"/>
        <v xml:space="preserve">2.2 </v>
      </c>
      <c r="N46" s="14">
        <f>N45-O46+Z45</f>
        <v>9961506.2711621374</v>
      </c>
      <c r="O46" s="2">
        <f t="shared" si="2"/>
        <v>5616.7228701033882</v>
      </c>
      <c r="P46" s="2">
        <f>+P45+O46-Q46</f>
        <v>20985.586233609283</v>
      </c>
      <c r="Q46" s="2">
        <f>P45*Q$2</f>
        <v>2561.4772272509817</v>
      </c>
      <c r="R46" s="2">
        <f t="shared" si="8"/>
        <v>17528.14260425204</v>
      </c>
      <c r="S46" s="14">
        <f t="shared" si="9"/>
        <v>0.29828005789018286</v>
      </c>
      <c r="T46" s="14">
        <f t="shared" si="11"/>
        <v>1.0189250308133369</v>
      </c>
      <c r="U46" s="14">
        <f t="shared" si="15"/>
        <v>1.3051668777469552</v>
      </c>
      <c r="V46" s="14">
        <f t="shared" si="17"/>
        <v>0.74299448210002628</v>
      </c>
      <c r="W46" s="14">
        <f t="shared" si="18"/>
        <v>0.15860534798856937</v>
      </c>
      <c r="X46" s="2">
        <f t="shared" si="19"/>
        <v>3.5239717965390698</v>
      </c>
      <c r="Y46" s="4">
        <f t="shared" si="0"/>
        <v>910.11526536109807</v>
      </c>
      <c r="Z46" s="2">
        <f>IF(L46&gt;5,X41*$H$23,0)</f>
        <v>3.1987031262194175E-2</v>
      </c>
      <c r="AA46" s="2">
        <f t="shared" si="7"/>
        <v>123.91650867025957</v>
      </c>
      <c r="AB46" s="2">
        <f t="shared" si="10"/>
        <v>0.21750491830631638</v>
      </c>
      <c r="AC46" s="2">
        <f>+N46+P46+R46</f>
        <v>10000019.999999998</v>
      </c>
    </row>
    <row r="47" spans="1:34" ht="11.1" customHeight="1" x14ac:dyDescent="0.25">
      <c r="H47" s="18">
        <f>+Z373</f>
        <v>596.87506479177875</v>
      </c>
      <c r="J47" s="8" t="s">
        <v>15</v>
      </c>
      <c r="K47" s="16">
        <f t="shared" si="5"/>
        <v>43879</v>
      </c>
      <c r="L47" s="1">
        <f t="shared" si="6"/>
        <v>45</v>
      </c>
      <c r="M47" s="1" t="str">
        <f t="shared" si="1"/>
        <v xml:space="preserve">2.2 </v>
      </c>
      <c r="N47" s="14">
        <f>N46-O47+Z46</f>
        <v>9954936.2216132507</v>
      </c>
      <c r="O47" s="2">
        <f t="shared" si="2"/>
        <v>6570.0815359178278</v>
      </c>
      <c r="P47" s="2">
        <f>+P46+O47-Q47</f>
        <v>24557.726879011498</v>
      </c>
      <c r="Q47" s="2">
        <f>P46*Q$2</f>
        <v>2997.9408905156115</v>
      </c>
      <c r="R47" s="2">
        <f t="shared" si="8"/>
        <v>20526.051507736389</v>
      </c>
      <c r="S47" s="14">
        <f t="shared" si="9"/>
        <v>0.34924997110644301</v>
      </c>
      <c r="T47" s="14">
        <f t="shared" si="11"/>
        <v>1.193120231560731</v>
      </c>
      <c r="U47" s="14">
        <f t="shared" si="15"/>
        <v>1.5283875462200056</v>
      </c>
      <c r="V47" s="14">
        <f t="shared" si="17"/>
        <v>0.87011125183130344</v>
      </c>
      <c r="W47" s="14">
        <f t="shared" si="18"/>
        <v>0.18574862052500657</v>
      </c>
      <c r="X47" s="2">
        <f t="shared" si="19"/>
        <v>4.1266176212434891</v>
      </c>
      <c r="Y47" s="4">
        <f t="shared" si="0"/>
        <v>1065.7570231096379</v>
      </c>
      <c r="Z47" s="2">
        <f>IF(L47&gt;5,X42*$H$23,0)</f>
        <v>3.7464514326573044E-2</v>
      </c>
      <c r="AA47" s="2">
        <f t="shared" si="7"/>
        <v>145.13606393547505</v>
      </c>
      <c r="AB47" s="2">
        <f t="shared" si="10"/>
        <v>0.2549694326328894</v>
      </c>
      <c r="AC47" s="2">
        <f>+N47+P47+R47</f>
        <v>10000019.999999998</v>
      </c>
    </row>
    <row r="48" spans="1:34" ht="0.2" customHeight="1" x14ac:dyDescent="0.25">
      <c r="K48" s="16">
        <f t="shared" si="5"/>
        <v>43880</v>
      </c>
      <c r="L48" s="1">
        <f t="shared" si="6"/>
        <v>46</v>
      </c>
      <c r="M48" s="1" t="str">
        <f t="shared" si="1"/>
        <v xml:space="preserve">2.2 </v>
      </c>
      <c r="N48" s="14">
        <f>N47-O48+Z47</f>
        <v>9947252.8972117305</v>
      </c>
      <c r="O48" s="2">
        <f t="shared" si="2"/>
        <v>7683.3618660340744</v>
      </c>
      <c r="P48" s="2">
        <f>+P47+O48-Q48</f>
        <v>28732.842048043927</v>
      </c>
      <c r="Q48" s="2">
        <f>P47*Q$2</f>
        <v>3508.2466970016421</v>
      </c>
      <c r="R48" s="2">
        <f t="shared" si="8"/>
        <v>24034.260740223704</v>
      </c>
      <c r="S48" s="14">
        <f t="shared" si="9"/>
        <v>0.40889672192300452</v>
      </c>
      <c r="T48" s="14">
        <f t="shared" si="11"/>
        <v>1.3969998844257718</v>
      </c>
      <c r="U48" s="14">
        <f t="shared" si="15"/>
        <v>1.7896803473410969</v>
      </c>
      <c r="V48" s="14">
        <f t="shared" si="17"/>
        <v>1.0189250308133371</v>
      </c>
      <c r="W48" s="14">
        <f t="shared" si="18"/>
        <v>0.21752781295782586</v>
      </c>
      <c r="X48" s="2">
        <f t="shared" si="19"/>
        <v>4.8320297974610362</v>
      </c>
      <c r="Y48" s="4">
        <f t="shared" si="0"/>
        <v>1247.9396360856281</v>
      </c>
      <c r="Z48" s="2">
        <f>IF(L48&gt;5,X43*$H$23,0)</f>
        <v>4.387875301752308E-2</v>
      </c>
      <c r="AA48" s="2">
        <f t="shared" si="7"/>
        <v>169.98457387830439</v>
      </c>
      <c r="AB48" s="2">
        <f t="shared" si="10"/>
        <v>0.29884818565041249</v>
      </c>
      <c r="AC48" s="2">
        <f>+N48+P48+R48</f>
        <v>10000019.999999998</v>
      </c>
    </row>
    <row r="49" spans="8:29" ht="0.2" customHeight="1" x14ac:dyDescent="0.25">
      <c r="K49" s="16">
        <f t="shared" si="5"/>
        <v>43881</v>
      </c>
      <c r="L49" s="1">
        <f t="shared" si="6"/>
        <v>47</v>
      </c>
      <c r="M49" s="1" t="str">
        <f t="shared" si="1"/>
        <v xml:space="preserve">2.2 </v>
      </c>
      <c r="N49" s="14">
        <f>N48-O49+Z48</f>
        <v>9938270.2516351044</v>
      </c>
      <c r="O49" s="2">
        <f t="shared" si="2"/>
        <v>8982.6894553795773</v>
      </c>
      <c r="P49" s="2">
        <f>+P48+O49-Q49</f>
        <v>33610.839782274372</v>
      </c>
      <c r="Q49" s="2">
        <f>P48*Q$2</f>
        <v>4104.6917211491318</v>
      </c>
      <c r="R49" s="2">
        <f t="shared" si="8"/>
        <v>28138.908582619817</v>
      </c>
      <c r="S49" s="14">
        <f t="shared" si="9"/>
        <v>0.47868521310558537</v>
      </c>
      <c r="T49" s="14">
        <f t="shared" si="11"/>
        <v>1.6355868876920177</v>
      </c>
      <c r="U49" s="14">
        <f t="shared" si="15"/>
        <v>2.0954998266386582</v>
      </c>
      <c r="V49" s="14">
        <f t="shared" si="17"/>
        <v>1.1931202315607314</v>
      </c>
      <c r="W49" s="14">
        <f t="shared" si="18"/>
        <v>0.25473125770333427</v>
      </c>
      <c r="X49" s="2">
        <f t="shared" si="19"/>
        <v>5.6576234167003268</v>
      </c>
      <c r="Y49" s="4">
        <f t="shared" si="0"/>
        <v>1461.1607965365545</v>
      </c>
      <c r="Z49" s="2">
        <f>IF(L49&gt;5,X44*$H$23,0)</f>
        <v>5.1389499821716193E-2</v>
      </c>
      <c r="AA49" s="2">
        <f t="shared" si="7"/>
        <v>199.08091338705808</v>
      </c>
      <c r="AB49" s="2">
        <f t="shared" si="10"/>
        <v>0.35023768547212869</v>
      </c>
      <c r="AC49" s="2">
        <f>+N49+P49+R49</f>
        <v>10000020</v>
      </c>
    </row>
    <row r="50" spans="8:29" ht="0.2" customHeight="1" x14ac:dyDescent="0.25">
      <c r="K50" s="16">
        <f t="shared" si="5"/>
        <v>43882</v>
      </c>
      <c r="L50" s="1">
        <f t="shared" si="6"/>
        <v>48</v>
      </c>
      <c r="M50" s="1" t="str">
        <f t="shared" si="1"/>
        <v xml:space="preserve">2.2 </v>
      </c>
      <c r="N50" s="14">
        <f>N49-O50+Z49</f>
        <v>9927772.1038801838</v>
      </c>
      <c r="O50" s="2">
        <f t="shared" si="2"/>
        <v>10498.199144420465</v>
      </c>
      <c r="P50" s="2">
        <f>+P49+O50-Q50</f>
        <v>39307.490386369922</v>
      </c>
      <c r="Q50" s="2">
        <f>P49*Q$2</f>
        <v>4801.5485403249104</v>
      </c>
      <c r="R50" s="2">
        <f t="shared" si="8"/>
        <v>32940.405733444903</v>
      </c>
      <c r="S50" s="14">
        <f t="shared" si="9"/>
        <v>0.56032314346115231</v>
      </c>
      <c r="T50" s="14">
        <f t="shared" si="11"/>
        <v>1.914740852422341</v>
      </c>
      <c r="U50" s="14">
        <f t="shared" si="15"/>
        <v>2.4533803315380274</v>
      </c>
      <c r="V50" s="14">
        <f t="shared" si="17"/>
        <v>1.3969998844257721</v>
      </c>
      <c r="W50" s="14">
        <f t="shared" si="18"/>
        <v>0.29828005789018286</v>
      </c>
      <c r="X50" s="2">
        <f t="shared" si="19"/>
        <v>6.6237242697374752</v>
      </c>
      <c r="Y50" s="4">
        <f t="shared" si="0"/>
        <v>1710.6699257217033</v>
      </c>
      <c r="Z50" s="2">
        <f>IF(L50&gt;5,X45*$H$23,0)</f>
        <v>6.0183583507975688E-2</v>
      </c>
      <c r="AA50" s="2">
        <f t="shared" si="7"/>
        <v>233.14884980863309</v>
      </c>
      <c r="AB50" s="2">
        <f t="shared" si="10"/>
        <v>0.41042126898010439</v>
      </c>
      <c r="AC50" s="2">
        <f>+N50+P50+R50</f>
        <v>10000020</v>
      </c>
    </row>
    <row r="51" spans="8:29" ht="0.2" customHeight="1" x14ac:dyDescent="0.25">
      <c r="K51" s="16">
        <f t="shared" si="5"/>
        <v>43883</v>
      </c>
      <c r="L51" s="1">
        <f t="shared" si="6"/>
        <v>49</v>
      </c>
      <c r="M51" s="1" t="str">
        <f t="shared" si="1"/>
        <v xml:space="preserve">2.2 </v>
      </c>
      <c r="N51" s="14">
        <f>N50-O51+Z50</f>
        <v>9915507.610144211</v>
      </c>
      <c r="O51" s="2">
        <f t="shared" si="2"/>
        <v>12264.55391955646</v>
      </c>
      <c r="P51" s="2">
        <f>+P50+O51-Q51</f>
        <v>45956.688536444963</v>
      </c>
      <c r="Q51" s="2">
        <f>P50*Q$2</f>
        <v>5615.3557694814172</v>
      </c>
      <c r="R51" s="2">
        <f t="shared" si="8"/>
        <v>38555.701319342807</v>
      </c>
      <c r="S51" s="14">
        <f t="shared" si="9"/>
        <v>0.65579956980029008</v>
      </c>
      <c r="T51" s="14">
        <f t="shared" si="11"/>
        <v>2.2412925738446088</v>
      </c>
      <c r="U51" s="14">
        <f t="shared" si="15"/>
        <v>2.8721112786335121</v>
      </c>
      <c r="V51" s="14">
        <f t="shared" si="17"/>
        <v>1.6355868876920181</v>
      </c>
      <c r="W51" s="14">
        <f t="shared" si="18"/>
        <v>0.34924997110644301</v>
      </c>
      <c r="X51" s="2">
        <f t="shared" si="19"/>
        <v>7.7540402810768709</v>
      </c>
      <c r="Y51" s="4">
        <f t="shared" si="0"/>
        <v>2002.5899284902746</v>
      </c>
      <c r="Z51" s="2">
        <f>IF(L51&gt;5,X46*$H$23,0)</f>
        <v>7.0479435930781403E-2</v>
      </c>
      <c r="AA51" s="2">
        <f t="shared" si="7"/>
        <v>273.03457960832947</v>
      </c>
      <c r="AB51" s="2">
        <f t="shared" si="10"/>
        <v>0.48090070491088577</v>
      </c>
      <c r="AC51" s="2">
        <f>+N51+P51+R51</f>
        <v>10000019.999999998</v>
      </c>
    </row>
    <row r="52" spans="8:29" ht="11.1" customHeight="1" x14ac:dyDescent="0.25">
      <c r="K52" s="16">
        <f t="shared" si="5"/>
        <v>43884</v>
      </c>
      <c r="L52" s="1">
        <f t="shared" si="6"/>
        <v>50</v>
      </c>
      <c r="M52" s="1" t="str">
        <f t="shared" si="1"/>
        <v xml:space="preserve">2.2 </v>
      </c>
      <c r="N52" s="14">
        <f>N51-O52+Z51</f>
        <v>9901186.1867832989</v>
      </c>
      <c r="O52" s="2">
        <f t="shared" si="2"/>
        <v>14321.493840347488</v>
      </c>
      <c r="P52" s="2">
        <f>+P51+O52-Q52</f>
        <v>53712.941157300316</v>
      </c>
      <c r="Q52" s="2">
        <f>P51*Q$2</f>
        <v>6565.2412194921371</v>
      </c>
      <c r="R52" s="2">
        <f t="shared" si="8"/>
        <v>45120.872059399007</v>
      </c>
      <c r="S52" s="14">
        <f t="shared" si="9"/>
        <v>0.76742896496910928</v>
      </c>
      <c r="T52" s="14">
        <f t="shared" si="11"/>
        <v>2.6231982792011599</v>
      </c>
      <c r="U52" s="14">
        <f t="shared" si="15"/>
        <v>3.3619388607669141</v>
      </c>
      <c r="V52" s="14">
        <f t="shared" si="17"/>
        <v>1.9147408524223415</v>
      </c>
      <c r="W52" s="14">
        <f t="shared" si="18"/>
        <v>0.40889672192300452</v>
      </c>
      <c r="X52" s="2">
        <f t="shared" si="19"/>
        <v>9.0762036792825302</v>
      </c>
      <c r="Y52" s="4">
        <f t="shared" si="0"/>
        <v>2344.0572163926549</v>
      </c>
      <c r="Z52" s="2">
        <f>IF(L52&gt;5,X47*$H$23,0)</f>
        <v>8.2532352424869782E-2</v>
      </c>
      <c r="AA52" s="2">
        <f t="shared" si="7"/>
        <v>319.72710693289133</v>
      </c>
      <c r="AB52" s="2">
        <f t="shared" si="10"/>
        <v>0.56343305733575555</v>
      </c>
      <c r="AC52" s="2">
        <f>+N52+P52+R52</f>
        <v>10000019.999999998</v>
      </c>
    </row>
    <row r="53" spans="8:29" ht="0.2" customHeight="1" x14ac:dyDescent="0.25">
      <c r="K53" s="16">
        <f t="shared" si="5"/>
        <v>43885</v>
      </c>
      <c r="L53" s="1">
        <f t="shared" si="6"/>
        <v>51</v>
      </c>
      <c r="M53" s="1" t="str">
        <f t="shared" si="1"/>
        <v xml:space="preserve">2.2 </v>
      </c>
      <c r="N53" s="14">
        <f>N52-O53+Z52</f>
        <v>9884471.8689115942</v>
      </c>
      <c r="O53" s="2">
        <f t="shared" si="2"/>
        <v>16714.400404056647</v>
      </c>
      <c r="P53" s="2">
        <f>+P52+O53-Q53</f>
        <v>62754.064253171207</v>
      </c>
      <c r="Q53" s="2">
        <f>P52*Q$2</f>
        <v>7673.2773081857595</v>
      </c>
      <c r="R53" s="2">
        <f t="shared" si="8"/>
        <v>52794.066835232341</v>
      </c>
      <c r="S53" s="14">
        <f t="shared" si="9"/>
        <v>0.89790131400137274</v>
      </c>
      <c r="T53" s="14">
        <f t="shared" si="11"/>
        <v>3.0697158598764367</v>
      </c>
      <c r="U53" s="14">
        <f t="shared" si="15"/>
        <v>3.9347974188017405</v>
      </c>
      <c r="V53" s="14">
        <f t="shared" si="17"/>
        <v>2.2412925738446092</v>
      </c>
      <c r="W53" s="14">
        <f t="shared" si="18"/>
        <v>0.47868521310558537</v>
      </c>
      <c r="X53" s="2">
        <f t="shared" si="19"/>
        <v>10.622392379629744</v>
      </c>
      <c r="Y53" s="4">
        <f t="shared" si="0"/>
        <v>2743.3821884871736</v>
      </c>
      <c r="Z53" s="2">
        <f>IF(L53&gt;5,X48*$H$23,0)</f>
        <v>9.6640595949220726E-2</v>
      </c>
      <c r="AA53" s="2">
        <f t="shared" si="7"/>
        <v>374.38189082568846</v>
      </c>
      <c r="AB53" s="2">
        <f t="shared" si="10"/>
        <v>0.66007365328497625</v>
      </c>
      <c r="AC53" s="2">
        <f>+N53+P53+R53</f>
        <v>10000019.999999998</v>
      </c>
    </row>
    <row r="54" spans="8:29" ht="0.2" customHeight="1" x14ac:dyDescent="0.25">
      <c r="K54" s="16">
        <f t="shared" si="5"/>
        <v>43886</v>
      </c>
      <c r="L54" s="1">
        <f t="shared" si="6"/>
        <v>52</v>
      </c>
      <c r="M54" s="1" t="str">
        <f t="shared" si="1"/>
        <v xml:space="preserve">2.2 </v>
      </c>
      <c r="N54" s="14">
        <f>N53-O54+Z53</f>
        <v>9864977.1123794075</v>
      </c>
      <c r="O54" s="2">
        <f t="shared" si="2"/>
        <v>19494.853172782161</v>
      </c>
      <c r="P54" s="2">
        <f>+P53+O54-Q54</f>
        <v>73284.051104071783</v>
      </c>
      <c r="Q54" s="2">
        <f>P53*Q$2</f>
        <v>8964.8663218816</v>
      </c>
      <c r="R54" s="2">
        <f t="shared" si="8"/>
        <v>61758.836516517993</v>
      </c>
      <c r="S54" s="14">
        <f t="shared" si="9"/>
        <v>1.0503387431960742</v>
      </c>
      <c r="T54" s="14">
        <f t="shared" si="11"/>
        <v>3.5916052560054901</v>
      </c>
      <c r="U54" s="14">
        <f t="shared" si="15"/>
        <v>4.6045737898146557</v>
      </c>
      <c r="V54" s="14">
        <f t="shared" si="17"/>
        <v>2.6231982792011603</v>
      </c>
      <c r="W54" s="14">
        <f t="shared" si="18"/>
        <v>0.56032314346115231</v>
      </c>
      <c r="X54" s="2">
        <f t="shared" si="19"/>
        <v>12.430039211678533</v>
      </c>
      <c r="Y54" s="4">
        <f t="shared" si="0"/>
        <v>3210.2323993330629</v>
      </c>
      <c r="Z54" s="2">
        <f>IF(L54&gt;5,X49*$H$23,0)</f>
        <v>0.11315246833400654</v>
      </c>
      <c r="AA54" s="2">
        <f t="shared" si="7"/>
        <v>438.34823896096634</v>
      </c>
      <c r="AB54" s="2">
        <f t="shared" si="10"/>
        <v>0.77322612161898274</v>
      </c>
      <c r="AC54" s="2">
        <f>+N54+P54+R54</f>
        <v>10000019.999999998</v>
      </c>
    </row>
    <row r="55" spans="8:29" ht="0.2" customHeight="1" x14ac:dyDescent="0.25">
      <c r="K55" s="16">
        <f t="shared" si="5"/>
        <v>43887</v>
      </c>
      <c r="L55" s="1">
        <f t="shared" si="6"/>
        <v>53</v>
      </c>
      <c r="M55" s="1" t="str">
        <f t="shared" si="1"/>
        <v xml:space="preserve">2.2 </v>
      </c>
      <c r="N55" s="14">
        <f>N54-O55+Z54</f>
        <v>9842256.0816596318</v>
      </c>
      <c r="O55" s="2">
        <f t="shared" si="2"/>
        <v>22721.14387224349</v>
      </c>
      <c r="P55" s="2">
        <f>+P54+O55-Q55</f>
        <v>85536.044818590744</v>
      </c>
      <c r="Q55" s="2">
        <f>P54*Q$2</f>
        <v>10469.15015772454</v>
      </c>
      <c r="R55" s="2">
        <f t="shared" si="8"/>
        <v>72227.873521774207</v>
      </c>
      <c r="S55" s="14">
        <f t="shared" si="9"/>
        <v>1.22835907457406</v>
      </c>
      <c r="T55" s="14">
        <f t="shared" si="11"/>
        <v>4.201354972784296</v>
      </c>
      <c r="U55" s="14">
        <f t="shared" si="15"/>
        <v>5.3874078840082369</v>
      </c>
      <c r="V55" s="14">
        <f t="shared" si="17"/>
        <v>3.0697158598764371</v>
      </c>
      <c r="W55" s="14">
        <f t="shared" si="18"/>
        <v>0.65579956980029008</v>
      </c>
      <c r="X55" s="2">
        <f t="shared" si="19"/>
        <v>14.542637361043321</v>
      </c>
      <c r="Y55" s="4">
        <f t="shared" si="0"/>
        <v>3755.8405756524112</v>
      </c>
      <c r="Z55" s="2">
        <f>IF(L55&gt;5,X50*$H$23,0)</f>
        <v>0.13247448539474951</v>
      </c>
      <c r="AA55" s="2">
        <f t="shared" si="7"/>
        <v>513.20097771651103</v>
      </c>
      <c r="AB55" s="2">
        <f t="shared" si="10"/>
        <v>0.90570060701373223</v>
      </c>
      <c r="AC55" s="2">
        <f>+N55+P55+R55</f>
        <v>10000019.999999998</v>
      </c>
    </row>
    <row r="56" spans="8:29" ht="0.2" customHeight="1" x14ac:dyDescent="0.25">
      <c r="K56" s="16">
        <f t="shared" si="5"/>
        <v>43888</v>
      </c>
      <c r="L56" s="1">
        <f t="shared" si="6"/>
        <v>54</v>
      </c>
      <c r="M56" s="1" t="str">
        <f t="shared" si="1"/>
        <v xml:space="preserve">2.2 </v>
      </c>
      <c r="N56" s="14">
        <f>N55-O56+Z55</f>
        <v>9815797.5163327307</v>
      </c>
      <c r="O56" s="2">
        <f t="shared" si="2"/>
        <v>26458.697801387836</v>
      </c>
      <c r="P56" s="2">
        <f>+P55+O56-Q56</f>
        <v>99775.307645894194</v>
      </c>
      <c r="Q56" s="2">
        <f>P55*Q$2</f>
        <v>12219.434974084392</v>
      </c>
      <c r="R56" s="2">
        <f t="shared" si="8"/>
        <v>84447.176021373205</v>
      </c>
      <c r="S56" s="14">
        <f t="shared" si="9"/>
        <v>1.4361465167639051</v>
      </c>
      <c r="T56" s="14">
        <f t="shared" si="11"/>
        <v>4.9134362982962392</v>
      </c>
      <c r="U56" s="14">
        <f t="shared" si="15"/>
        <v>6.3020324591764449</v>
      </c>
      <c r="V56" s="14">
        <f t="shared" si="17"/>
        <v>3.591605256005491</v>
      </c>
      <c r="W56" s="14">
        <f t="shared" si="18"/>
        <v>0.76742896496910928</v>
      </c>
      <c r="X56" s="2">
        <f t="shared" si="19"/>
        <v>17.01064949521119</v>
      </c>
      <c r="Y56" s="4">
        <f t="shared" si="0"/>
        <v>4393.2394108555172</v>
      </c>
      <c r="Z56" s="2">
        <f>IF(L56&gt;5,X51*$H$23,0)</f>
        <v>0.15508080562153742</v>
      </c>
      <c r="AA56" s="2">
        <f t="shared" si="7"/>
        <v>600.77697854708231</v>
      </c>
      <c r="AB56" s="2">
        <f t="shared" si="10"/>
        <v>1.0607814126352697</v>
      </c>
      <c r="AC56" s="2">
        <f>+N56+P56+R56</f>
        <v>10000019.999999998</v>
      </c>
    </row>
    <row r="57" spans="8:29" ht="11.1" customHeight="1" x14ac:dyDescent="0.25">
      <c r="J57" s="1" t="s">
        <v>25</v>
      </c>
      <c r="K57" s="16">
        <f t="shared" si="5"/>
        <v>43889</v>
      </c>
      <c r="L57" s="1">
        <f t="shared" si="6"/>
        <v>55</v>
      </c>
      <c r="M57" s="1" t="str">
        <f t="shared" si="1"/>
        <v xml:space="preserve">2.2 </v>
      </c>
      <c r="N57" s="14">
        <f>N56-O57+Z56</f>
        <v>9785017.33887982</v>
      </c>
      <c r="O57" s="2">
        <f t="shared" si="2"/>
        <v>30780.332533716937</v>
      </c>
      <c r="P57" s="2">
        <f>+P56+O57-Q57</f>
        <v>116302.02480162625</v>
      </c>
      <c r="Q57" s="2">
        <f>P56*Q$2</f>
        <v>14253.615377984885</v>
      </c>
      <c r="R57" s="2">
        <f t="shared" si="8"/>
        <v>98700.636318552468</v>
      </c>
      <c r="S57" s="14">
        <f t="shared" si="9"/>
        <v>1.6785294111656348</v>
      </c>
      <c r="T57" s="14">
        <f t="shared" si="11"/>
        <v>5.7445860670556188</v>
      </c>
      <c r="U57" s="14">
        <f t="shared" si="15"/>
        <v>7.3701544474443601</v>
      </c>
      <c r="V57" s="14">
        <f t="shared" si="17"/>
        <v>4.2013549727842969</v>
      </c>
      <c r="W57" s="14">
        <f t="shared" si="18"/>
        <v>0.89790131400137274</v>
      </c>
      <c r="X57" s="2">
        <f t="shared" si="19"/>
        <v>19.892526212451283</v>
      </c>
      <c r="Y57" s="4">
        <f t="shared" si="0"/>
        <v>5137.5245937916734</v>
      </c>
      <c r="Z57" s="2">
        <f>IF(L57&gt;5,X52*$H$23,0)</f>
        <v>0.18152407358565062</v>
      </c>
      <c r="AA57" s="2">
        <f t="shared" si="7"/>
        <v>703.21716491779648</v>
      </c>
      <c r="AB57" s="2">
        <f t="shared" si="10"/>
        <v>1.2423054862209204</v>
      </c>
      <c r="AC57" s="2">
        <f>+N57+P57+R57</f>
        <v>10000020</v>
      </c>
    </row>
    <row r="58" spans="8:29" ht="0.2" customHeight="1" x14ac:dyDescent="0.25">
      <c r="K58" s="16">
        <f t="shared" si="5"/>
        <v>43890</v>
      </c>
      <c r="L58" s="1">
        <f t="shared" si="6"/>
        <v>56</v>
      </c>
      <c r="M58" s="1" t="str">
        <f t="shared" si="1"/>
        <v xml:space="preserve">2.2 </v>
      </c>
      <c r="N58" s="14">
        <f>N57-O58+Z57</f>
        <v>9749251.2614852134</v>
      </c>
      <c r="O58" s="2">
        <f t="shared" si="2"/>
        <v>35766.25891868052</v>
      </c>
      <c r="P58" s="2">
        <f>+P57+O58-Q58</f>
        <v>135453.70874864588</v>
      </c>
      <c r="Q58" s="2">
        <f>P57*Q$2</f>
        <v>16614.574971660892</v>
      </c>
      <c r="R58" s="2">
        <f t="shared" si="8"/>
        <v>115315.02976613978</v>
      </c>
      <c r="S58" s="14">
        <f t="shared" si="9"/>
        <v>1.9610645079116003</v>
      </c>
      <c r="T58" s="14">
        <f t="shared" si="11"/>
        <v>6.7141176446625384</v>
      </c>
      <c r="U58" s="14">
        <f t="shared" si="15"/>
        <v>8.6168791005834304</v>
      </c>
      <c r="V58" s="14">
        <f t="shared" si="17"/>
        <v>4.9134362982962401</v>
      </c>
      <c r="W58" s="14">
        <f t="shared" si="18"/>
        <v>1.0503387431960742</v>
      </c>
      <c r="X58" s="2">
        <f t="shared" si="19"/>
        <v>23.255836294649885</v>
      </c>
      <c r="Y58" s="4">
        <f t="shared" si="0"/>
        <v>6006.1467124357778</v>
      </c>
      <c r="Z58" s="2">
        <f>IF(L58&gt;5,X53*$H$23,0)</f>
        <v>0.21244784759259489</v>
      </c>
      <c r="AA58" s="2">
        <f t="shared" si="7"/>
        <v>823.01465654615208</v>
      </c>
      <c r="AB58" s="2">
        <f t="shared" si="10"/>
        <v>1.4547533338135152</v>
      </c>
      <c r="AC58" s="2">
        <f>+N58+P58+R58</f>
        <v>10000020</v>
      </c>
    </row>
    <row r="59" spans="8:29" ht="0.2" customHeight="1" x14ac:dyDescent="0.25">
      <c r="K59" s="16">
        <f t="shared" si="5"/>
        <v>43891</v>
      </c>
      <c r="L59" s="1">
        <f t="shared" si="6"/>
        <v>57</v>
      </c>
      <c r="M59" s="1" t="str">
        <f t="shared" si="1"/>
        <v xml:space="preserve">2.2 </v>
      </c>
      <c r="N59" s="14">
        <f>N58-O59+Z58</f>
        <v>9707747.7749336436</v>
      </c>
      <c r="O59" s="2">
        <f t="shared" si="2"/>
        <v>41503.698999418441</v>
      </c>
      <c r="P59" s="2">
        <f>+P58+O59-Q59</f>
        <v>157606.87792682918</v>
      </c>
      <c r="Q59" s="2">
        <f>P58*Q$2</f>
        <v>19350.529821235123</v>
      </c>
      <c r="R59" s="2">
        <f t="shared" si="8"/>
        <v>134665.34713952732</v>
      </c>
      <c r="S59" s="14">
        <f t="shared" si="9"/>
        <v>2.2901265970022431</v>
      </c>
      <c r="T59" s="14">
        <f t="shared" si="11"/>
        <v>7.8442580316463992</v>
      </c>
      <c r="U59" s="14">
        <f t="shared" si="15"/>
        <v>10.07117646699381</v>
      </c>
      <c r="V59" s="14">
        <f t="shared" si="17"/>
        <v>5.7445860670556206</v>
      </c>
      <c r="W59" s="14">
        <f t="shared" si="18"/>
        <v>1.22835907457406</v>
      </c>
      <c r="X59" s="2">
        <f t="shared" si="19"/>
        <v>27.178506237272131</v>
      </c>
      <c r="Y59" s="4">
        <f t="shared" si="0"/>
        <v>7019.2313799293897</v>
      </c>
      <c r="Z59" s="2">
        <f>IF(L59&gt;5,X54*$H$23,0)</f>
        <v>0.24860078423357068</v>
      </c>
      <c r="AA59" s="2">
        <f t="shared" si="7"/>
        <v>963.06971979991897</v>
      </c>
      <c r="AB59" s="2">
        <f t="shared" si="10"/>
        <v>1.7033541180470859</v>
      </c>
      <c r="AC59" s="2">
        <f>+N59+P59+R59</f>
        <v>10000020</v>
      </c>
    </row>
    <row r="60" spans="8:29" ht="0.2" customHeight="1" x14ac:dyDescent="0.25">
      <c r="H60" s="2"/>
      <c r="I60" s="2"/>
      <c r="J60" s="7"/>
      <c r="K60" s="16">
        <f t="shared" si="5"/>
        <v>43892</v>
      </c>
      <c r="L60" s="1">
        <f t="shared" si="6"/>
        <v>58</v>
      </c>
      <c r="M60" s="1" t="str">
        <f t="shared" si="1"/>
        <v xml:space="preserve">2.2 </v>
      </c>
      <c r="N60" s="14">
        <f>N59-O60+Z59</f>
        <v>9659662.0635241643</v>
      </c>
      <c r="O60" s="2">
        <f t="shared" si="2"/>
        <v>48085.960010264462</v>
      </c>
      <c r="P60" s="2">
        <f>+P59+O60-Q60</f>
        <v>183177.56966183233</v>
      </c>
      <c r="Q60" s="2">
        <f>P59*Q$2</f>
        <v>22515.268275261311</v>
      </c>
      <c r="R60" s="2">
        <f t="shared" si="8"/>
        <v>157180.3668140044</v>
      </c>
      <c r="S60" s="14">
        <f t="shared" si="9"/>
        <v>2.673001400580961</v>
      </c>
      <c r="T60" s="14">
        <f t="shared" si="11"/>
        <v>9.1605063880089705</v>
      </c>
      <c r="U60" s="14">
        <f t="shared" si="15"/>
        <v>11.766387047469602</v>
      </c>
      <c r="V60" s="14">
        <f t="shared" si="17"/>
        <v>6.7141176446625392</v>
      </c>
      <c r="W60" s="14">
        <f t="shared" si="18"/>
        <v>1.4361465167639051</v>
      </c>
      <c r="X60" s="2">
        <f t="shared" si="19"/>
        <v>31.750158997485979</v>
      </c>
      <c r="Y60" s="4">
        <f t="shared" si="0"/>
        <v>8199.9249851072527</v>
      </c>
      <c r="Z60" s="2">
        <f>IF(L60&gt;5,X55*$H$23,0)</f>
        <v>0.2908527472208664</v>
      </c>
      <c r="AA60" s="2">
        <f t="shared" si="7"/>
        <v>1126.7521726957232</v>
      </c>
      <c r="AB60" s="2">
        <f t="shared" si="10"/>
        <v>1.9942068652679523</v>
      </c>
      <c r="AC60" s="2">
        <f>+N60+P60+R60</f>
        <v>10000020</v>
      </c>
    </row>
    <row r="61" spans="8:29" ht="0.2" customHeight="1" x14ac:dyDescent="0.25">
      <c r="H61" s="2"/>
      <c r="I61" s="2"/>
      <c r="J61" s="7"/>
      <c r="K61" s="16">
        <f t="shared" si="5"/>
        <v>43893</v>
      </c>
      <c r="L61" s="1">
        <f t="shared" si="6"/>
        <v>59</v>
      </c>
      <c r="M61" s="1" t="str">
        <f t="shared" si="1"/>
        <v xml:space="preserve">2.2 </v>
      </c>
      <c r="N61" s="14">
        <f>N60-O61+Z60</f>
        <v>9604051.5897310246</v>
      </c>
      <c r="O61" s="2">
        <f t="shared" si="2"/>
        <v>55610.764645887219</v>
      </c>
      <c r="P61" s="2">
        <f>+P60+O61-Q61</f>
        <v>212620.11007031493</v>
      </c>
      <c r="Q61" s="2">
        <f>P60*Q$2</f>
        <v>26168.224237404618</v>
      </c>
      <c r="R61" s="2">
        <f t="shared" si="8"/>
        <v>183348.3001986618</v>
      </c>
      <c r="S61" s="14">
        <f t="shared" si="9"/>
        <v>3.1179783639341938</v>
      </c>
      <c r="T61" s="14">
        <f t="shared" si="11"/>
        <v>10.692005602323841</v>
      </c>
      <c r="U61" s="14">
        <f t="shared" si="15"/>
        <v>13.74075958201346</v>
      </c>
      <c r="V61" s="14">
        <f t="shared" si="17"/>
        <v>7.844258031646401</v>
      </c>
      <c r="W61" s="14">
        <f t="shared" si="18"/>
        <v>1.6785294111656348</v>
      </c>
      <c r="X61" s="2">
        <f t="shared" si="19"/>
        <v>37.07353099108353</v>
      </c>
      <c r="Y61" s="4">
        <f t="shared" si="0"/>
        <v>9574.7606518759476</v>
      </c>
      <c r="Z61" s="2">
        <f>IF(L61&gt;5,X56*$H$23,0)</f>
        <v>0.34021298990422383</v>
      </c>
      <c r="AA61" s="2">
        <f t="shared" si="7"/>
        <v>1317.9718232566552</v>
      </c>
      <c r="AB61" s="2">
        <f t="shared" si="10"/>
        <v>2.3344198551721762</v>
      </c>
      <c r="AC61" s="2">
        <f>+N61+P61+R61</f>
        <v>10000020</v>
      </c>
    </row>
    <row r="62" spans="8:29" ht="11.1" customHeight="1" x14ac:dyDescent="0.25">
      <c r="H62" s="2"/>
      <c r="I62" s="2"/>
      <c r="K62" s="16">
        <f t="shared" si="5"/>
        <v>43894</v>
      </c>
      <c r="L62" s="1">
        <f t="shared" si="6"/>
        <v>60</v>
      </c>
      <c r="M62" s="1" t="str">
        <f t="shared" si="1"/>
        <v xml:space="preserve">2.2 </v>
      </c>
      <c r="N62" s="14">
        <f>N61-O62+Z61</f>
        <v>9539874.3311799411</v>
      </c>
      <c r="O62" s="2">
        <f t="shared" si="2"/>
        <v>64177.598764072951</v>
      </c>
      <c r="P62" s="2">
        <f>+P61+O62-Q62</f>
        <v>246423.40739577147</v>
      </c>
      <c r="Q62" s="2">
        <f>P61*Q$2</f>
        <v>30374.301438616418</v>
      </c>
      <c r="R62" s="2">
        <f t="shared" si="8"/>
        <v>213722.2614242883</v>
      </c>
      <c r="S62" s="14">
        <f t="shared" si="9"/>
        <v>3.6344382750508202</v>
      </c>
      <c r="T62" s="14">
        <f t="shared" si="11"/>
        <v>12.471913455736772</v>
      </c>
      <c r="U62" s="14">
        <f t="shared" si="15"/>
        <v>16.038008403485765</v>
      </c>
      <c r="V62" s="14">
        <f t="shared" si="17"/>
        <v>9.1605063880089723</v>
      </c>
      <c r="W62" s="14">
        <f t="shared" si="18"/>
        <v>1.9610645079116003</v>
      </c>
      <c r="X62" s="2">
        <f t="shared" si="19"/>
        <v>43.265931030193926</v>
      </c>
      <c r="Y62" s="4">
        <f t="shared" si="0"/>
        <v>11174.035030391693</v>
      </c>
      <c r="Z62" s="2">
        <f>IF(L62&gt;5,X57*$H$23,0)</f>
        <v>0.39785052424902567</v>
      </c>
      <c r="AA62" s="2">
        <f t="shared" si="7"/>
        <v>1541.2573781375022</v>
      </c>
      <c r="AB62" s="2">
        <f t="shared" si="10"/>
        <v>2.7322703794212018</v>
      </c>
      <c r="AC62" s="2">
        <f>+N62+P62+R62</f>
        <v>10000020</v>
      </c>
    </row>
    <row r="63" spans="8:29" ht="0.2" customHeight="1" x14ac:dyDescent="0.25">
      <c r="H63" s="2"/>
      <c r="I63" s="2"/>
      <c r="J63" s="2"/>
      <c r="K63" s="16">
        <f t="shared" si="5"/>
        <v>43895</v>
      </c>
      <c r="L63" s="1">
        <f t="shared" si="6"/>
        <v>61</v>
      </c>
      <c r="M63" s="1" t="str">
        <f t="shared" si="1"/>
        <v xml:space="preserve">2.2 </v>
      </c>
      <c r="N63" s="14">
        <f>N62-O63+Z62</f>
        <v>9465990.924096223</v>
      </c>
      <c r="O63" s="2">
        <f t="shared" si="2"/>
        <v>73883.804934242842</v>
      </c>
      <c r="P63" s="2">
        <f>+P62+O63-Q63</f>
        <v>285103.8684163327</v>
      </c>
      <c r="Q63" s="2">
        <f>P62*Q$2</f>
        <v>35203.343913681638</v>
      </c>
      <c r="R63" s="2">
        <f t="shared" si="8"/>
        <v>248925.20748744567</v>
      </c>
      <c r="S63" s="14">
        <f t="shared" si="9"/>
        <v>4.2329283983951838</v>
      </c>
      <c r="T63" s="14">
        <f t="shared" si="11"/>
        <v>14.537753100203279</v>
      </c>
      <c r="U63" s="14">
        <f t="shared" si="15"/>
        <v>18.707870183605163</v>
      </c>
      <c r="V63" s="14">
        <f t="shared" si="17"/>
        <v>10.692005602323844</v>
      </c>
      <c r="W63" s="14">
        <f t="shared" si="18"/>
        <v>2.2901265970022431</v>
      </c>
      <c r="X63" s="2">
        <f t="shared" si="19"/>
        <v>50.460683881529718</v>
      </c>
      <c r="Y63" s="4">
        <f t="shared" si="0"/>
        <v>13032.181116274645</v>
      </c>
      <c r="Z63" s="2">
        <f>IF(L63&gt;5,X58*$H$23,0)</f>
        <v>0.46511672589299774</v>
      </c>
      <c r="AA63" s="2">
        <f t="shared" si="7"/>
        <v>1801.8440137307334</v>
      </c>
      <c r="AB63" s="2">
        <f t="shared" si="10"/>
        <v>3.1973871053141996</v>
      </c>
      <c r="AC63" s="2">
        <f>+N63+P63+R63</f>
        <v>10000020.000000002</v>
      </c>
    </row>
    <row r="64" spans="8:29" ht="0.2" customHeight="1" x14ac:dyDescent="0.25">
      <c r="H64" s="2"/>
      <c r="I64" s="2"/>
      <c r="J64" s="2"/>
      <c r="K64" s="16">
        <f t="shared" si="5"/>
        <v>43896</v>
      </c>
      <c r="L64" s="1">
        <f t="shared" si="6"/>
        <v>62</v>
      </c>
      <c r="M64" s="1" t="str">
        <f t="shared" si="1"/>
        <v xml:space="preserve">2.2 </v>
      </c>
      <c r="N64" s="14">
        <f>N63-O64+Z63</f>
        <v>9381172.255100403</v>
      </c>
      <c r="O64" s="2">
        <f t="shared" si="2"/>
        <v>84819.134112545784</v>
      </c>
      <c r="P64" s="2">
        <f>+P63+O64-Q64</f>
        <v>329193.87846940244</v>
      </c>
      <c r="Q64" s="2">
        <f>P63*Q$2</f>
        <v>40729.124059476097</v>
      </c>
      <c r="R64" s="2">
        <f t="shared" si="8"/>
        <v>289653.86643019586</v>
      </c>
      <c r="S64" s="14">
        <f t="shared" si="9"/>
        <v>4.925214935213412</v>
      </c>
      <c r="T64" s="14">
        <f t="shared" si="11"/>
        <v>16.931713593580731</v>
      </c>
      <c r="U64" s="14">
        <f t="shared" si="15"/>
        <v>21.806629650304924</v>
      </c>
      <c r="V64" s="14">
        <f t="shared" si="17"/>
        <v>12.471913455736775</v>
      </c>
      <c r="W64" s="14">
        <f t="shared" si="18"/>
        <v>2.673001400580961</v>
      </c>
      <c r="X64" s="2">
        <f t="shared" si="19"/>
        <v>58.808473035416803</v>
      </c>
      <c r="Y64" s="4">
        <f t="shared" si="0"/>
        <v>15188.115039590939</v>
      </c>
      <c r="Z64" s="2">
        <f>IF(L64&gt;5,X59*$H$23,0)</f>
        <v>0.54357012474544264</v>
      </c>
      <c r="AA64" s="2">
        <f t="shared" si="7"/>
        <v>2105.7694139788168</v>
      </c>
      <c r="AB64" s="2">
        <f t="shared" si="10"/>
        <v>3.7409572300596423</v>
      </c>
      <c r="AC64" s="2">
        <f>+N64+P64+R64</f>
        <v>10000020</v>
      </c>
    </row>
    <row r="65" spans="8:29" ht="0.2" customHeight="1" x14ac:dyDescent="0.25">
      <c r="H65" s="2"/>
      <c r="I65" s="2"/>
      <c r="J65" s="2"/>
      <c r="K65" s="16">
        <f t="shared" si="5"/>
        <v>43897</v>
      </c>
      <c r="L65" s="1">
        <f t="shared" si="6"/>
        <v>63</v>
      </c>
      <c r="M65" s="1" t="str">
        <f t="shared" si="1"/>
        <v xml:space="preserve">2.2 </v>
      </c>
      <c r="N65" s="14">
        <f>N64-O65+Z64</f>
        <v>9284114.315037081</v>
      </c>
      <c r="O65" s="2">
        <f t="shared" si="2"/>
        <v>97058.483633447366</v>
      </c>
      <c r="P65" s="2">
        <f>+P64+O65-Q65</f>
        <v>379224.66517864948</v>
      </c>
      <c r="Q65" s="2">
        <f>P64*Q$2</f>
        <v>47027.696924200347</v>
      </c>
      <c r="R65" s="2">
        <f t="shared" si="8"/>
        <v>336681.01978427148</v>
      </c>
      <c r="S65" s="14">
        <f t="shared" si="9"/>
        <v>5.7242990519322605</v>
      </c>
      <c r="T65" s="14">
        <f t="shared" si="11"/>
        <v>19.700859740853645</v>
      </c>
      <c r="U65" s="14">
        <f t="shared" si="15"/>
        <v>25.397570390371101</v>
      </c>
      <c r="V65" s="14">
        <f t="shared" si="17"/>
        <v>14.537753100203281</v>
      </c>
      <c r="W65" s="14">
        <f t="shared" si="18"/>
        <v>3.1179783639341938</v>
      </c>
      <c r="X65" s="2">
        <f t="shared" si="19"/>
        <v>68.478460647294483</v>
      </c>
      <c r="Y65" s="4">
        <f t="shared" si="0"/>
        <v>17685.525305492029</v>
      </c>
      <c r="Z65" s="2">
        <f>IF(L65&gt;5,X60*$H$23,0)</f>
        <v>0.63500317994971955</v>
      </c>
      <c r="AA65" s="2">
        <f t="shared" si="7"/>
        <v>2459.9774955321755</v>
      </c>
      <c r="AB65" s="2">
        <f t="shared" si="10"/>
        <v>4.3759604100093616</v>
      </c>
      <c r="AC65" s="2">
        <f>+N65+P65+R65</f>
        <v>10000020.000000002</v>
      </c>
    </row>
    <row r="66" spans="8:29" ht="0.2" customHeight="1" x14ac:dyDescent="0.25">
      <c r="H66" s="2"/>
      <c r="I66" s="2"/>
      <c r="J66" s="2"/>
      <c r="K66" s="16">
        <f t="shared" si="5"/>
        <v>43898</v>
      </c>
      <c r="L66" s="1">
        <f t="shared" si="6"/>
        <v>64</v>
      </c>
      <c r="M66" s="1" t="str">
        <f t="shared" si="1"/>
        <v xml:space="preserve">2.2 </v>
      </c>
      <c r="N66" s="14">
        <f>N65-O66+Z65</f>
        <v>9173462.3312728237</v>
      </c>
      <c r="O66" s="2">
        <f t="shared" si="2"/>
        <v>110652.61876743624</v>
      </c>
      <c r="P66" s="2">
        <f>+P65+O66-Q66</f>
        <v>435702.33177770721</v>
      </c>
      <c r="Q66" s="2">
        <f>P65*Q$2</f>
        <v>54174.952168378491</v>
      </c>
      <c r="R66" s="2">
        <f t="shared" si="8"/>
        <v>390855.33694947005</v>
      </c>
      <c r="S66" s="14">
        <f t="shared" si="9"/>
        <v>6.6443784396973413</v>
      </c>
      <c r="T66" s="14">
        <f t="shared" si="11"/>
        <v>22.897196207729035</v>
      </c>
      <c r="U66" s="14">
        <f t="shared" si="15"/>
        <v>29.551289611280474</v>
      </c>
      <c r="V66" s="14">
        <f t="shared" si="17"/>
        <v>16.931713593580735</v>
      </c>
      <c r="W66" s="14">
        <f t="shared" si="18"/>
        <v>3.6344382750508202</v>
      </c>
      <c r="X66" s="2">
        <f t="shared" si="19"/>
        <v>79.659016127338418</v>
      </c>
      <c r="Y66" s="4">
        <f t="shared" ref="Y66:Y129" si="20">+X66*$Y$1</f>
        <v>20573.060962729192</v>
      </c>
      <c r="Z66" s="2">
        <f>IF(L66&gt;5,X61*$H$23,0)</f>
        <v>0.74147061982167062</v>
      </c>
      <c r="AA66" s="2">
        <f t="shared" si="7"/>
        <v>2872.4281955627844</v>
      </c>
      <c r="AB66" s="2">
        <f t="shared" si="10"/>
        <v>5.1174310298310326</v>
      </c>
      <c r="AC66" s="2">
        <f>+N66+P66+R66</f>
        <v>10000020</v>
      </c>
    </row>
    <row r="67" spans="8:29" ht="11.1" customHeight="1" x14ac:dyDescent="0.25">
      <c r="H67" s="2"/>
      <c r="I67" s="2"/>
      <c r="J67" s="2"/>
      <c r="K67" s="16">
        <f t="shared" si="5"/>
        <v>43899</v>
      </c>
      <c r="L67" s="1">
        <f t="shared" si="6"/>
        <v>65</v>
      </c>
      <c r="M67" s="1" t="str">
        <f t="shared" ref="M67:M130" si="21">+VLOOKUP(L67,B$9:E$37,3)</f>
        <v xml:space="preserve">2.2 </v>
      </c>
      <c r="N67" s="14">
        <f>N66-O67+Z66</f>
        <v>9047846.2492853981</v>
      </c>
      <c r="O67" s="2">
        <f t="shared" ref="O67:O130" si="22">(N66/N$2)*(M67/7*P66)</f>
        <v>125616.82345804527</v>
      </c>
      <c r="P67" s="2">
        <f>+P66+O67-Q67</f>
        <v>499075.9649817943</v>
      </c>
      <c r="Q67" s="2">
        <f>P66*Q$2</f>
        <v>62243.190253958172</v>
      </c>
      <c r="R67" s="2">
        <f t="shared" si="8"/>
        <v>453097.78573280841</v>
      </c>
      <c r="S67" s="14">
        <f t="shared" si="9"/>
        <v>7.7007314811178587</v>
      </c>
      <c r="T67" s="14">
        <f t="shared" si="11"/>
        <v>26.577513758789362</v>
      </c>
      <c r="U67" s="14">
        <f t="shared" si="15"/>
        <v>34.345794311593565</v>
      </c>
      <c r="V67" s="14">
        <f t="shared" si="17"/>
        <v>19.700859740853648</v>
      </c>
      <c r="W67" s="14">
        <f t="shared" si="18"/>
        <v>4.2329283983951838</v>
      </c>
      <c r="X67" s="2">
        <f t="shared" si="19"/>
        <v>92.557827690749619</v>
      </c>
      <c r="Y67" s="4">
        <f t="shared" si="20"/>
        <v>23904.360413084094</v>
      </c>
      <c r="Z67" s="2">
        <f>IF(L67&gt;5,X62*$H$23,0)</f>
        <v>0.86531862060387854</v>
      </c>
      <c r="AA67" s="2">
        <f t="shared" si="7"/>
        <v>3352.2105091175076</v>
      </c>
      <c r="AB67" s="2">
        <f t="shared" si="10"/>
        <v>5.9827496504349114</v>
      </c>
      <c r="AC67" s="2">
        <f>+N67+P67+R67</f>
        <v>10000020</v>
      </c>
    </row>
    <row r="68" spans="8:29" ht="0.2" customHeight="1" x14ac:dyDescent="0.25">
      <c r="H68" s="2"/>
      <c r="I68" s="2"/>
      <c r="J68" s="2"/>
      <c r="K68" s="16">
        <f t="shared" ref="K68:K131" si="23">+K67+1</f>
        <v>43900</v>
      </c>
      <c r="L68" s="1">
        <f t="shared" ref="L68:L99" si="24">+L67+1</f>
        <v>66</v>
      </c>
      <c r="M68" s="1" t="str">
        <f t="shared" si="21"/>
        <v xml:space="preserve">2.2 </v>
      </c>
      <c r="N68" s="14">
        <f>N67-O68+Z67</f>
        <v>8905929.4329567067</v>
      </c>
      <c r="O68" s="2">
        <f t="shared" si="22"/>
        <v>141917.68164731204</v>
      </c>
      <c r="P68" s="2">
        <f>+P67+O68-Q68</f>
        <v>569697.08020313573</v>
      </c>
      <c r="Q68" s="2">
        <f>P67*Q$2</f>
        <v>71296.56642597061</v>
      </c>
      <c r="R68" s="2">
        <f t="shared" si="8"/>
        <v>524393.48684015847</v>
      </c>
      <c r="S68" s="14">
        <f t="shared" si="9"/>
        <v>8.9094958880103974</v>
      </c>
      <c r="T68" s="14">
        <f t="shared" si="11"/>
        <v>30.802925924471428</v>
      </c>
      <c r="U68" s="14">
        <f t="shared" si="15"/>
        <v>39.866270638184048</v>
      </c>
      <c r="V68" s="14">
        <f t="shared" si="17"/>
        <v>22.897196207729042</v>
      </c>
      <c r="W68" s="14">
        <f t="shared" si="18"/>
        <v>4.925214935213412</v>
      </c>
      <c r="X68" s="2">
        <f t="shared" si="19"/>
        <v>107.40110359360833</v>
      </c>
      <c r="Y68" s="4">
        <f t="shared" si="20"/>
        <v>27737.845119297031</v>
      </c>
      <c r="Z68" s="2">
        <f>IF(L68&gt;5,X63*$H$23,0)</f>
        <v>1.0092136776305944</v>
      </c>
      <c r="AA68" s="2">
        <f t="shared" ref="AA68:AA131" si="25">+Z68*AA$1</f>
        <v>3909.6543348823939</v>
      </c>
      <c r="AB68" s="2">
        <f t="shared" si="10"/>
        <v>6.9919633280655056</v>
      </c>
      <c r="AC68" s="2">
        <f>+N68+P68+R68</f>
        <v>10000020.000000002</v>
      </c>
    </row>
    <row r="69" spans="8:29" ht="0.2" customHeight="1" x14ac:dyDescent="0.25">
      <c r="H69" s="2"/>
      <c r="I69" s="2"/>
      <c r="J69" s="2"/>
      <c r="K69" s="16">
        <f t="shared" si="23"/>
        <v>43901</v>
      </c>
      <c r="L69" s="1">
        <f t="shared" si="24"/>
        <v>67</v>
      </c>
      <c r="M69" s="1" t="str">
        <f t="shared" si="21"/>
        <v xml:space="preserve">2.2 </v>
      </c>
      <c r="N69" s="14">
        <f>N68-O69+Z68</f>
        <v>8746471.865201937</v>
      </c>
      <c r="O69" s="2">
        <f t="shared" si="22"/>
        <v>159458.5769684476</v>
      </c>
      <c r="P69" s="2">
        <f>+P68+O69-Q69</f>
        <v>647770.35999970674</v>
      </c>
      <c r="Q69" s="2">
        <f>P68*Q$2</f>
        <v>81385.297171876533</v>
      </c>
      <c r="R69" s="2">
        <f t="shared" si="8"/>
        <v>605777.77479835739</v>
      </c>
      <c r="S69" s="14">
        <f t="shared" si="9"/>
        <v>10.287308702168826</v>
      </c>
      <c r="T69" s="14">
        <f t="shared" si="11"/>
        <v>35.637983552041582</v>
      </c>
      <c r="U69" s="14">
        <f t="shared" si="15"/>
        <v>46.20438888670715</v>
      </c>
      <c r="V69" s="14">
        <f t="shared" si="17"/>
        <v>26.577513758789365</v>
      </c>
      <c r="W69" s="14">
        <f t="shared" si="18"/>
        <v>5.7242990519322605</v>
      </c>
      <c r="X69" s="2">
        <f t="shared" si="19"/>
        <v>124.43149395163918</v>
      </c>
      <c r="Y69" s="4">
        <f t="shared" si="20"/>
        <v>32136.182885542687</v>
      </c>
      <c r="Z69" s="2">
        <f>IF(L69&gt;5,X64*$H$23,0)</f>
        <v>1.1761694607083362</v>
      </c>
      <c r="AA69" s="2">
        <f t="shared" si="25"/>
        <v>4556.4345118772817</v>
      </c>
      <c r="AB69" s="2">
        <f t="shared" si="10"/>
        <v>8.1681327887738426</v>
      </c>
      <c r="AC69" s="2">
        <f>+N69+P69+R69</f>
        <v>10000020.000000002</v>
      </c>
    </row>
    <row r="70" spans="8:29" ht="0.2" customHeight="1" x14ac:dyDescent="0.25">
      <c r="H70" s="2"/>
      <c r="I70" s="2"/>
      <c r="J70" s="2"/>
      <c r="K70" s="16">
        <f t="shared" si="23"/>
        <v>43902</v>
      </c>
      <c r="L70" s="1">
        <f t="shared" si="24"/>
        <v>68</v>
      </c>
      <c r="M70" s="1" t="str">
        <f t="shared" si="21"/>
        <v xml:space="preserve">2.2 </v>
      </c>
      <c r="N70" s="14">
        <f>N69-O70+Z69</f>
        <v>8568408.0198932812</v>
      </c>
      <c r="O70" s="2">
        <f t="shared" si="22"/>
        <v>178065.02147811663</v>
      </c>
      <c r="P70" s="2">
        <f>+P69+O70-Q70</f>
        <v>733296.75862072245</v>
      </c>
      <c r="Q70" s="2">
        <f>P69*Q$2</f>
        <v>92538.622857100956</v>
      </c>
      <c r="R70" s="2">
        <f t="shared" si="8"/>
        <v>698315.22148599755</v>
      </c>
      <c r="S70" s="14">
        <f t="shared" si="9"/>
        <v>11.850770786832797</v>
      </c>
      <c r="T70" s="14">
        <f t="shared" si="11"/>
        <v>41.149234808675295</v>
      </c>
      <c r="U70" s="14">
        <f t="shared" si="15"/>
        <v>53.456975328062384</v>
      </c>
      <c r="V70" s="14">
        <f t="shared" si="17"/>
        <v>30.802925924471435</v>
      </c>
      <c r="W70" s="14">
        <f t="shared" si="18"/>
        <v>6.6443784396973413</v>
      </c>
      <c r="X70" s="2">
        <f t="shared" si="19"/>
        <v>143.90428528773924</v>
      </c>
      <c r="Y70" s="4">
        <f t="shared" si="20"/>
        <v>37165.305045822584</v>
      </c>
      <c r="Z70" s="2">
        <f>IF(L70&gt;5,X65*$H$23,0)</f>
        <v>1.3695692129458896</v>
      </c>
      <c r="AA70" s="2">
        <f t="shared" si="25"/>
        <v>5305.6575916476086</v>
      </c>
      <c r="AB70" s="2">
        <f t="shared" si="10"/>
        <v>9.5377020017197331</v>
      </c>
      <c r="AC70" s="2">
        <f>+N70+P70+R70</f>
        <v>10000020</v>
      </c>
    </row>
    <row r="71" spans="8:29" ht="0.2" customHeight="1" x14ac:dyDescent="0.25">
      <c r="H71" s="2"/>
      <c r="I71" s="2"/>
      <c r="J71" s="2"/>
      <c r="K71" s="16">
        <f t="shared" si="23"/>
        <v>43903</v>
      </c>
      <c r="L71" s="1">
        <f t="shared" si="24"/>
        <v>69</v>
      </c>
      <c r="M71" s="1" t="str">
        <f t="shared" si="21"/>
        <v xml:space="preserve">2.2 </v>
      </c>
      <c r="N71" s="14">
        <f>N70-O71+Z70</f>
        <v>8370937.8348830575</v>
      </c>
      <c r="O71" s="2">
        <f t="shared" si="22"/>
        <v>197471.55457943719</v>
      </c>
      <c r="P71" s="2">
        <f>+P70+O71-Q71</f>
        <v>826011.63339719933</v>
      </c>
      <c r="Q71" s="2">
        <f>P70*Q$2</f>
        <v>104756.67980296034</v>
      </c>
      <c r="R71" s="2">
        <f t="shared" ref="R71:R134" si="26">+R70+Q71-Z70</f>
        <v>803070.53171974502</v>
      </c>
      <c r="S71" s="14">
        <f t="shared" si="9"/>
        <v>13.615697868053351</v>
      </c>
      <c r="T71" s="14">
        <f t="shared" si="11"/>
        <v>47.403083147331174</v>
      </c>
      <c r="U71" s="14">
        <f t="shared" si="15"/>
        <v>61.723852213012961</v>
      </c>
      <c r="V71" s="14">
        <f t="shared" si="17"/>
        <v>35.63798355204159</v>
      </c>
      <c r="W71" s="14">
        <f t="shared" si="18"/>
        <v>7.7007314811178587</v>
      </c>
      <c r="X71" s="2">
        <f t="shared" si="19"/>
        <v>166.08134826155694</v>
      </c>
      <c r="Y71" s="4">
        <f t="shared" si="20"/>
        <v>42892.843380030732</v>
      </c>
      <c r="Z71" s="2">
        <f>IF(L71&gt;5,X66*$H$23,0)</f>
        <v>1.5931803225467684</v>
      </c>
      <c r="AA71" s="2">
        <f t="shared" si="25"/>
        <v>6171.9182888187579</v>
      </c>
      <c r="AB71" s="2">
        <f t="shared" si="10"/>
        <v>11.130882324266501</v>
      </c>
      <c r="AC71" s="2">
        <f>+N71+P71+R71</f>
        <v>10000020.000000002</v>
      </c>
    </row>
    <row r="72" spans="8:29" ht="11.1" customHeight="1" x14ac:dyDescent="0.25">
      <c r="H72" s="2"/>
      <c r="I72" s="2"/>
      <c r="J72" s="2"/>
      <c r="K72" s="16">
        <f t="shared" si="23"/>
        <v>43904</v>
      </c>
      <c r="L72" s="1">
        <f t="shared" si="24"/>
        <v>70</v>
      </c>
      <c r="M72" s="1" t="str">
        <f t="shared" si="21"/>
        <v xml:space="preserve">2.2 </v>
      </c>
      <c r="N72" s="14">
        <f>N71-O72+Z71</f>
        <v>8153626.8212786941</v>
      </c>
      <c r="O72" s="2">
        <f t="shared" si="22"/>
        <v>217312.60678468537</v>
      </c>
      <c r="P72" s="2">
        <f>+P71+O72-Q72</f>
        <v>925322.57826799911</v>
      </c>
      <c r="Q72" s="2">
        <f>P71*Q$2</f>
        <v>118001.66191388562</v>
      </c>
      <c r="R72" s="2">
        <f t="shared" si="26"/>
        <v>921070.60045330808</v>
      </c>
      <c r="S72" s="14">
        <f t="shared" ref="S72:S135" si="27">+$P67*S$1</f>
        <v>15.596123905681072</v>
      </c>
      <c r="T72" s="14">
        <f t="shared" si="11"/>
        <v>54.462791472213389</v>
      </c>
      <c r="U72" s="14">
        <f t="shared" si="15"/>
        <v>71.104624720996782</v>
      </c>
      <c r="V72" s="14">
        <f t="shared" si="17"/>
        <v>41.149234808675303</v>
      </c>
      <c r="W72" s="14">
        <f t="shared" si="18"/>
        <v>8.9094958880103974</v>
      </c>
      <c r="X72" s="2">
        <f t="shared" si="19"/>
        <v>191.22227079557695</v>
      </c>
      <c r="Y72" s="4">
        <f t="shared" si="20"/>
        <v>49385.840119092107</v>
      </c>
      <c r="Z72" s="2">
        <f>IF(L72&gt;5,X67*$H$23,0)</f>
        <v>1.8511565538149923</v>
      </c>
      <c r="AA72" s="2">
        <f t="shared" si="25"/>
        <v>7171.3081239252288</v>
      </c>
      <c r="AB72" s="2">
        <f t="shared" ref="AB72:AB135" si="28">+AB71+Z72</f>
        <v>12.982038878081493</v>
      </c>
      <c r="AC72" s="2">
        <f>+N72+P72+R72</f>
        <v>10000020.000000002</v>
      </c>
    </row>
    <row r="73" spans="8:29" ht="0.2" customHeight="1" x14ac:dyDescent="0.25">
      <c r="H73" s="2"/>
      <c r="I73" s="2"/>
      <c r="J73" s="2"/>
      <c r="K73" s="16">
        <f t="shared" si="23"/>
        <v>43905</v>
      </c>
      <c r="L73" s="1">
        <f t="shared" si="24"/>
        <v>71</v>
      </c>
      <c r="M73" s="1" t="str">
        <f t="shared" si="21"/>
        <v xml:space="preserve">2.2 </v>
      </c>
      <c r="N73" s="14">
        <f>N72-O73+Z72</f>
        <v>7916508.4298137976</v>
      </c>
      <c r="O73" s="2">
        <f t="shared" si="22"/>
        <v>237120.24262145098</v>
      </c>
      <c r="P73" s="2">
        <f>+P72+O73-Q73</f>
        <v>1030253.8811368789</v>
      </c>
      <c r="Q73" s="2">
        <f>P72*Q$2</f>
        <v>132188.93975257128</v>
      </c>
      <c r="R73" s="2">
        <f t="shared" si="26"/>
        <v>1053257.6890493257</v>
      </c>
      <c r="S73" s="14">
        <f t="shared" si="27"/>
        <v>17.803033756347993</v>
      </c>
      <c r="T73" s="14">
        <f t="shared" ref="T73:T136" si="29">+$P67*T$1</f>
        <v>62.384495622724273</v>
      </c>
      <c r="U73" s="14">
        <f t="shared" si="15"/>
        <v>81.694187208320102</v>
      </c>
      <c r="V73" s="14">
        <f t="shared" si="17"/>
        <v>47.403083147331188</v>
      </c>
      <c r="W73" s="14">
        <f t="shared" si="18"/>
        <v>10.287308702168826</v>
      </c>
      <c r="X73" s="2">
        <f t="shared" si="19"/>
        <v>219.57210843689236</v>
      </c>
      <c r="Y73" s="4">
        <f t="shared" si="20"/>
        <v>56707.58430365393</v>
      </c>
      <c r="Z73" s="2">
        <f>IF(L73&gt;5,X68*$H$23,0)</f>
        <v>2.1480220718721665</v>
      </c>
      <c r="AA73" s="2">
        <f t="shared" si="25"/>
        <v>8321.3535357891087</v>
      </c>
      <c r="AB73" s="2">
        <f t="shared" si="28"/>
        <v>15.130060949953659</v>
      </c>
      <c r="AC73" s="2">
        <f>+N73+P73+R73</f>
        <v>10000020.000000002</v>
      </c>
    </row>
    <row r="74" spans="8:29" ht="0.2" customHeight="1" x14ac:dyDescent="0.25">
      <c r="H74" s="2"/>
      <c r="I74" s="2"/>
      <c r="J74" s="2"/>
      <c r="K74" s="16">
        <f t="shared" si="23"/>
        <v>43906</v>
      </c>
      <c r="L74" s="1">
        <f t="shared" si="24"/>
        <v>72</v>
      </c>
      <c r="M74" s="1" t="str">
        <f t="shared" si="21"/>
        <v xml:space="preserve">2.2 </v>
      </c>
      <c r="N74" s="14">
        <f>N73-O74+Z73</f>
        <v>7660178.7238828596</v>
      </c>
      <c r="O74" s="2">
        <f t="shared" si="22"/>
        <v>256331.85395300953</v>
      </c>
      <c r="P74" s="2">
        <f>+P73+O74-Q74</f>
        <v>1139406.6092131913</v>
      </c>
      <c r="Q74" s="2">
        <f>P73*Q$2</f>
        <v>147179.12587669698</v>
      </c>
      <c r="R74" s="2">
        <f t="shared" si="26"/>
        <v>1200434.6669039507</v>
      </c>
      <c r="S74" s="14">
        <f t="shared" si="27"/>
        <v>20.242823749990837</v>
      </c>
      <c r="T74" s="14">
        <f t="shared" si="29"/>
        <v>71.212135025391959</v>
      </c>
      <c r="U74" s="14">
        <f t="shared" ref="U74:U137" si="30">+$P67*U$1</f>
        <v>93.576743434086438</v>
      </c>
      <c r="V74" s="14">
        <f t="shared" si="17"/>
        <v>54.462791472213404</v>
      </c>
      <c r="W74" s="14">
        <f t="shared" si="18"/>
        <v>11.850770786832797</v>
      </c>
      <c r="X74" s="2">
        <f t="shared" si="19"/>
        <v>251.34526446851544</v>
      </c>
      <c r="Y74" s="4">
        <f t="shared" si="20"/>
        <v>64913.448596177535</v>
      </c>
      <c r="Z74" s="2">
        <f>IF(L74&gt;5,X69*$H$23,0)</f>
        <v>2.4886298790327839</v>
      </c>
      <c r="AA74" s="2">
        <f t="shared" si="25"/>
        <v>9640.8548656628063</v>
      </c>
      <c r="AB74" s="2">
        <f t="shared" si="28"/>
        <v>17.618690828986445</v>
      </c>
      <c r="AC74" s="2">
        <f>+N74+P74+R74</f>
        <v>10000020.000000002</v>
      </c>
    </row>
    <row r="75" spans="8:29" ht="0.2" customHeight="1" x14ac:dyDescent="0.25">
      <c r="H75" s="2"/>
      <c r="I75" s="2"/>
      <c r="J75" s="2"/>
      <c r="K75" s="16">
        <f t="shared" si="23"/>
        <v>43907</v>
      </c>
      <c r="L75" s="1">
        <f t="shared" si="24"/>
        <v>73</v>
      </c>
      <c r="M75" s="1" t="str">
        <f t="shared" si="21"/>
        <v xml:space="preserve">2.2 </v>
      </c>
      <c r="N75" s="14">
        <f>N74-O75+Z74</f>
        <v>7385870.8098749947</v>
      </c>
      <c r="O75" s="2">
        <f t="shared" si="22"/>
        <v>274310.40263774409</v>
      </c>
      <c r="P75" s="2">
        <f>+P74+O75-Q75</f>
        <v>1250944.6391061938</v>
      </c>
      <c r="Q75" s="2">
        <f>P74*Q$2</f>
        <v>162772.37274474162</v>
      </c>
      <c r="R75" s="2">
        <f t="shared" si="26"/>
        <v>1363204.5510188134</v>
      </c>
      <c r="S75" s="14">
        <f t="shared" si="27"/>
        <v>22.915523706897577</v>
      </c>
      <c r="T75" s="14">
        <f t="shared" si="29"/>
        <v>80.97129499996332</v>
      </c>
      <c r="U75" s="14">
        <f t="shared" si="30"/>
        <v>106.81820253808795</v>
      </c>
      <c r="V75" s="14">
        <f t="shared" ref="V75:V138" si="31">+$P67*V$1</f>
        <v>62.384495622724288</v>
      </c>
      <c r="W75" s="14">
        <f t="shared" si="18"/>
        <v>13.615697868053351</v>
      </c>
      <c r="X75" s="2">
        <f t="shared" si="19"/>
        <v>286.70521473572649</v>
      </c>
      <c r="Y75" s="4">
        <f t="shared" si="20"/>
        <v>74045.6529322633</v>
      </c>
      <c r="Z75" s="2">
        <f>IF(L75&gt;5,X70*$H$23,0)</f>
        <v>2.8780857057547848</v>
      </c>
      <c r="AA75" s="2">
        <f t="shared" si="25"/>
        <v>11149.591513746775</v>
      </c>
      <c r="AB75" s="2">
        <f t="shared" si="28"/>
        <v>20.49677653474123</v>
      </c>
      <c r="AC75" s="2">
        <f>+N75+P75+R75</f>
        <v>10000020.000000002</v>
      </c>
    </row>
    <row r="76" spans="8:29" ht="0.2" customHeight="1" x14ac:dyDescent="0.25">
      <c r="H76" s="2"/>
      <c r="I76" s="2"/>
      <c r="J76" s="2"/>
      <c r="K76" s="16">
        <f t="shared" si="23"/>
        <v>43908</v>
      </c>
      <c r="L76" s="1">
        <f t="shared" si="24"/>
        <v>74</v>
      </c>
      <c r="M76" s="1" t="str">
        <f t="shared" si="21"/>
        <v xml:space="preserve">2.2 </v>
      </c>
      <c r="N76" s="14">
        <f>N75-O76+Z75</f>
        <v>7095495.2009830298</v>
      </c>
      <c r="O76" s="2">
        <f t="shared" si="22"/>
        <v>290378.48697767005</v>
      </c>
      <c r="P76" s="2">
        <f>+P75+O76-Q76</f>
        <v>1362616.7490686933</v>
      </c>
      <c r="Q76" s="2">
        <f>P75*Q$2</f>
        <v>178706.37701517052</v>
      </c>
      <c r="R76" s="2">
        <f t="shared" si="26"/>
        <v>1541908.0499482781</v>
      </c>
      <c r="S76" s="14">
        <f t="shared" si="27"/>
        <v>25.81286354366248</v>
      </c>
      <c r="T76" s="14">
        <f t="shared" si="29"/>
        <v>91.662094827590295</v>
      </c>
      <c r="U76" s="14">
        <f t="shared" si="30"/>
        <v>121.45694249994501</v>
      </c>
      <c r="V76" s="14">
        <f t="shared" si="31"/>
        <v>71.212135025391973</v>
      </c>
      <c r="W76" s="14">
        <f t="shared" ref="W76:W139" si="32">+$P67*W$1</f>
        <v>15.596123905681072</v>
      </c>
      <c r="X76" s="2">
        <f t="shared" ref="X76:X139" si="33">+SUM(S76:W76)</f>
        <v>325.74015980227085</v>
      </c>
      <c r="Y76" s="4">
        <f t="shared" si="20"/>
        <v>84126.976347644959</v>
      </c>
      <c r="Z76" s="2">
        <f>IF(L76&gt;5,X71*$H$23,0)</f>
        <v>3.3216269652311388</v>
      </c>
      <c r="AA76" s="2">
        <f t="shared" si="25"/>
        <v>12867.853014009219</v>
      </c>
      <c r="AB76" s="2">
        <f t="shared" si="28"/>
        <v>23.818403499972369</v>
      </c>
      <c r="AC76" s="2">
        <f>+N76+P76+R76</f>
        <v>10000020.000000002</v>
      </c>
    </row>
    <row r="77" spans="8:29" ht="11.1" customHeight="1" x14ac:dyDescent="0.25">
      <c r="H77" s="2"/>
      <c r="I77" s="2"/>
      <c r="J77" s="2"/>
      <c r="K77" s="16">
        <f t="shared" si="23"/>
        <v>43909</v>
      </c>
      <c r="L77" s="1">
        <f t="shared" si="24"/>
        <v>75</v>
      </c>
      <c r="M77" s="1" t="str">
        <f t="shared" si="21"/>
        <v xml:space="preserve">2.2 </v>
      </c>
      <c r="N77" s="14">
        <f>N76-O77+Z76</f>
        <v>6791633.2464906918</v>
      </c>
      <c r="O77" s="2">
        <f t="shared" si="22"/>
        <v>303865.27611930319</v>
      </c>
      <c r="P77" s="2">
        <f>+P76+O77-Q77</f>
        <v>1471822.4896067546</v>
      </c>
      <c r="Q77" s="2">
        <f>P76*Q$2</f>
        <v>194659.53558124189</v>
      </c>
      <c r="R77" s="2">
        <f t="shared" si="26"/>
        <v>1736564.2639025548</v>
      </c>
      <c r="S77" s="14">
        <f t="shared" si="27"/>
        <v>28.916330570874972</v>
      </c>
      <c r="T77" s="14">
        <f t="shared" si="29"/>
        <v>103.25145417464989</v>
      </c>
      <c r="U77" s="14">
        <f t="shared" si="30"/>
        <v>137.49314224138547</v>
      </c>
      <c r="V77" s="14">
        <f t="shared" si="31"/>
        <v>80.971294999963348</v>
      </c>
      <c r="W77" s="14">
        <f t="shared" si="32"/>
        <v>17.803033756347993</v>
      </c>
      <c r="X77" s="2">
        <f t="shared" si="33"/>
        <v>368.43525574322166</v>
      </c>
      <c r="Y77" s="4">
        <f t="shared" si="20"/>
        <v>95153.585189996738</v>
      </c>
      <c r="Z77" s="2">
        <f>IF(L77&gt;5,X72*$H$23,0)</f>
        <v>3.8244454159115389</v>
      </c>
      <c r="AA77" s="2">
        <f t="shared" si="25"/>
        <v>14815.75203572763</v>
      </c>
      <c r="AB77" s="2">
        <f t="shared" si="28"/>
        <v>27.64284891588391</v>
      </c>
      <c r="AC77" s="2">
        <f>+N77+P77+R77</f>
        <v>10000020.000000002</v>
      </c>
    </row>
    <row r="78" spans="8:29" ht="0.2" customHeight="1" x14ac:dyDescent="0.25">
      <c r="H78" s="2"/>
      <c r="I78" s="2"/>
      <c r="J78" s="2"/>
      <c r="K78" s="16">
        <f t="shared" si="23"/>
        <v>43910</v>
      </c>
      <c r="L78" s="1">
        <f t="shared" si="24"/>
        <v>76</v>
      </c>
      <c r="M78" s="1" t="str">
        <f t="shared" si="21"/>
        <v xml:space="preserve">2.2 </v>
      </c>
      <c r="N78" s="14">
        <f>N77-O78+Z77</f>
        <v>6477474.6021166639</v>
      </c>
      <c r="O78" s="2">
        <f t="shared" si="22"/>
        <v>314162.46881944372</v>
      </c>
      <c r="P78" s="2">
        <f>+P77+O78-Q78</f>
        <v>1575724.6027680906</v>
      </c>
      <c r="Q78" s="2">
        <f>P77*Q$2</f>
        <v>210260.35565810779</v>
      </c>
      <c r="R78" s="2">
        <f t="shared" si="26"/>
        <v>1946820.7951152467</v>
      </c>
      <c r="S78" s="14">
        <f t="shared" si="27"/>
        <v>32.195433785527463</v>
      </c>
      <c r="T78" s="14">
        <f t="shared" si="29"/>
        <v>115.66532228349986</v>
      </c>
      <c r="U78" s="14">
        <f t="shared" si="30"/>
        <v>154.87718126197487</v>
      </c>
      <c r="V78" s="14">
        <f t="shared" si="31"/>
        <v>91.662094827590309</v>
      </c>
      <c r="W78" s="14">
        <f t="shared" si="32"/>
        <v>20.242823749990837</v>
      </c>
      <c r="X78" s="2">
        <f t="shared" si="33"/>
        <v>414.64285590858333</v>
      </c>
      <c r="Y78" s="4">
        <f t="shared" si="20"/>
        <v>107087.34763596738</v>
      </c>
      <c r="Z78" s="2">
        <f>IF(L78&gt;5,X73*$H$23,0)</f>
        <v>4.3914421687378473</v>
      </c>
      <c r="AA78" s="2">
        <f t="shared" si="25"/>
        <v>17012.275291096179</v>
      </c>
      <c r="AB78" s="2">
        <f t="shared" si="28"/>
        <v>32.034291084621756</v>
      </c>
      <c r="AC78" s="2">
        <f>+N78+P78+R78</f>
        <v>10000020.000000002</v>
      </c>
    </row>
    <row r="79" spans="8:29" ht="0.2" customHeight="1" x14ac:dyDescent="0.25">
      <c r="H79" s="2"/>
      <c r="I79" s="2"/>
      <c r="J79" s="2"/>
      <c r="K79" s="16">
        <f t="shared" si="23"/>
        <v>43911</v>
      </c>
      <c r="L79" s="1">
        <f t="shared" si="24"/>
        <v>77</v>
      </c>
      <c r="M79" s="1" t="str">
        <f t="shared" si="21"/>
        <v xml:space="preserve">2.2 </v>
      </c>
      <c r="N79" s="14">
        <f>N78-O79+Z78</f>
        <v>6156696.4877360687</v>
      </c>
      <c r="O79" s="2">
        <f t="shared" si="22"/>
        <v>320782.50582276413</v>
      </c>
      <c r="P79" s="2">
        <f>+P78+O79-Q79</f>
        <v>1671403.593909699</v>
      </c>
      <c r="Q79" s="2">
        <f>P78*Q$2</f>
        <v>225103.51468115579</v>
      </c>
      <c r="R79" s="2">
        <f t="shared" si="26"/>
        <v>2171919.9183542333</v>
      </c>
      <c r="S79" s="14">
        <f t="shared" si="27"/>
        <v>35.60645653791223</v>
      </c>
      <c r="T79" s="14">
        <f t="shared" si="29"/>
        <v>128.78173514210982</v>
      </c>
      <c r="U79" s="14">
        <f t="shared" si="30"/>
        <v>173.49798342524983</v>
      </c>
      <c r="V79" s="14">
        <f t="shared" si="31"/>
        <v>103.25145417464992</v>
      </c>
      <c r="W79" s="14">
        <f t="shared" si="32"/>
        <v>22.915523706897577</v>
      </c>
      <c r="X79" s="2">
        <f t="shared" si="33"/>
        <v>464.05315298681944</v>
      </c>
      <c r="Y79" s="4">
        <f t="shared" si="20"/>
        <v>119848.25159129816</v>
      </c>
      <c r="Z79" s="2">
        <f>IF(L79&gt;5,X74*$H$23,0)</f>
        <v>5.0269052893703092</v>
      </c>
      <c r="AA79" s="2">
        <f t="shared" si="25"/>
        <v>19474.034578853261</v>
      </c>
      <c r="AB79" s="2">
        <f t="shared" si="28"/>
        <v>37.061196373992068</v>
      </c>
      <c r="AC79" s="2">
        <f>+N79+P79+R79</f>
        <v>10000020.000000002</v>
      </c>
    </row>
    <row r="80" spans="8:29" ht="0.2" customHeight="1" x14ac:dyDescent="0.25">
      <c r="H80" s="2"/>
      <c r="I80" s="2"/>
      <c r="J80" s="2"/>
      <c r="K80" s="16">
        <f t="shared" si="23"/>
        <v>43912</v>
      </c>
      <c r="L80" s="1">
        <f t="shared" si="24"/>
        <v>78</v>
      </c>
      <c r="M80" s="1" t="str">
        <f t="shared" si="21"/>
        <v xml:space="preserve">2.2 </v>
      </c>
      <c r="N80" s="14">
        <f>N79-O80+Z79</f>
        <v>5833291.3117889399</v>
      </c>
      <c r="O80" s="2">
        <f t="shared" si="22"/>
        <v>323410.20285241766</v>
      </c>
      <c r="P80" s="2">
        <f>+P79+O80-Q80</f>
        <v>1756041.8547750169</v>
      </c>
      <c r="Q80" s="2">
        <f>P79*Q$2</f>
        <v>238771.94198709985</v>
      </c>
      <c r="R80" s="2">
        <f t="shared" si="26"/>
        <v>2410686.8334360439</v>
      </c>
      <c r="S80" s="14">
        <f t="shared" si="27"/>
        <v>39.092019972068556</v>
      </c>
      <c r="T80" s="14">
        <f t="shared" si="29"/>
        <v>142.42582615164889</v>
      </c>
      <c r="U80" s="14">
        <f t="shared" si="30"/>
        <v>193.17260271316479</v>
      </c>
      <c r="V80" s="14">
        <f t="shared" si="31"/>
        <v>115.66532228349989</v>
      </c>
      <c r="W80" s="14">
        <f t="shared" si="32"/>
        <v>25.81286354366248</v>
      </c>
      <c r="X80" s="2">
        <f t="shared" si="33"/>
        <v>516.16863466404459</v>
      </c>
      <c r="Y80" s="4">
        <f t="shared" si="20"/>
        <v>133307.80750564227</v>
      </c>
      <c r="Z80" s="2">
        <f>IF(L80&gt;5,X75*$H$23,0)</f>
        <v>5.7341042947145295</v>
      </c>
      <c r="AA80" s="2">
        <f t="shared" si="25"/>
        <v>22213.695879678988</v>
      </c>
      <c r="AB80" s="2">
        <f t="shared" si="28"/>
        <v>42.795300668706595</v>
      </c>
      <c r="AC80" s="2">
        <f>+N80+P80+R80</f>
        <v>10000020</v>
      </c>
    </row>
    <row r="81" spans="8:29" ht="0.2" customHeight="1" x14ac:dyDescent="0.25">
      <c r="H81" s="2"/>
      <c r="I81" s="2"/>
      <c r="J81" s="2"/>
      <c r="K81" s="16">
        <f t="shared" si="23"/>
        <v>43913</v>
      </c>
      <c r="L81" s="1">
        <f t="shared" si="24"/>
        <v>79</v>
      </c>
      <c r="M81" s="1" t="str">
        <f t="shared" si="21"/>
        <v xml:space="preserve">2.2 </v>
      </c>
      <c r="N81" s="14">
        <f>N80-O81+Z80</f>
        <v>5511358.3583487617</v>
      </c>
      <c r="O81" s="2">
        <f t="shared" si="22"/>
        <v>321938.68754447222</v>
      </c>
      <c r="P81" s="2">
        <f>+P80+O81-Q81</f>
        <v>1827117.4202087724</v>
      </c>
      <c r="Q81" s="2">
        <f>P80*Q$2</f>
        <v>250863.12211071668</v>
      </c>
      <c r="R81" s="2">
        <f t="shared" si="26"/>
        <v>2661544.2214424657</v>
      </c>
      <c r="S81" s="14">
        <f t="shared" si="27"/>
        <v>42.581773408396664</v>
      </c>
      <c r="T81" s="14">
        <f t="shared" si="29"/>
        <v>156.3680798882742</v>
      </c>
      <c r="U81" s="14">
        <f t="shared" si="30"/>
        <v>213.63873922747337</v>
      </c>
      <c r="V81" s="14">
        <f t="shared" si="31"/>
        <v>128.78173514210985</v>
      </c>
      <c r="W81" s="14">
        <f t="shared" si="32"/>
        <v>28.916330570874972</v>
      </c>
      <c r="X81" s="2">
        <f t="shared" si="33"/>
        <v>570.28665823712902</v>
      </c>
      <c r="Y81" s="4">
        <f t="shared" si="20"/>
        <v>147284.54802138885</v>
      </c>
      <c r="Z81" s="2">
        <f>IF(L81&gt;5,X76*$H$23,0)</f>
        <v>6.5148031960454169</v>
      </c>
      <c r="AA81" s="2">
        <f t="shared" si="25"/>
        <v>25238.092904293488</v>
      </c>
      <c r="AB81" s="2">
        <f t="shared" si="28"/>
        <v>49.310103864752008</v>
      </c>
      <c r="AC81" s="2">
        <f>+N81+P81+R81</f>
        <v>10000020</v>
      </c>
    </row>
    <row r="82" spans="8:29" ht="11.1" customHeight="1" x14ac:dyDescent="0.25">
      <c r="H82" s="2"/>
      <c r="I82" s="2"/>
      <c r="J82" s="2"/>
      <c r="K82" s="16">
        <f t="shared" si="23"/>
        <v>43914</v>
      </c>
      <c r="L82" s="1">
        <f t="shared" si="24"/>
        <v>80</v>
      </c>
      <c r="M82" s="1" t="str">
        <f t="shared" si="21"/>
        <v xml:space="preserve">2.2 </v>
      </c>
      <c r="N82" s="14">
        <f>N81-O82+Z81</f>
        <v>5194882.3373774588</v>
      </c>
      <c r="O82" s="2">
        <f t="shared" si="22"/>
        <v>316482.53577449912</v>
      </c>
      <c r="P82" s="2">
        <f>+P81+O82-Q82</f>
        <v>1882583.1816677325</v>
      </c>
      <c r="Q82" s="2">
        <f>P81*Q$2</f>
        <v>261016.7743155389</v>
      </c>
      <c r="R82" s="2">
        <f t="shared" si="26"/>
        <v>2922554.4809548086</v>
      </c>
      <c r="S82" s="14">
        <f t="shared" si="27"/>
        <v>45.994452800211086</v>
      </c>
      <c r="T82" s="14">
        <f t="shared" si="29"/>
        <v>170.32709363358663</v>
      </c>
      <c r="U82" s="14">
        <f t="shared" si="30"/>
        <v>234.55211983241134</v>
      </c>
      <c r="V82" s="14">
        <f t="shared" si="31"/>
        <v>142.42582615164892</v>
      </c>
      <c r="W82" s="14">
        <f t="shared" si="32"/>
        <v>32.195433785527463</v>
      </c>
      <c r="X82" s="2">
        <f t="shared" si="33"/>
        <v>625.49492620338549</v>
      </c>
      <c r="Y82" s="4">
        <f t="shared" si="20"/>
        <v>161542.85948108416</v>
      </c>
      <c r="Z82" s="2">
        <f>IF(L82&gt;5,X77*$H$23,0)</f>
        <v>7.3687051148644329</v>
      </c>
      <c r="AA82" s="2">
        <f t="shared" si="25"/>
        <v>28546.075556999018</v>
      </c>
      <c r="AB82" s="2">
        <f t="shared" si="28"/>
        <v>56.678808979616441</v>
      </c>
      <c r="AC82" s="2">
        <f>+N82+P82+R82</f>
        <v>10000020</v>
      </c>
    </row>
    <row r="83" spans="8:29" ht="0.2" customHeight="1" x14ac:dyDescent="0.25">
      <c r="H83" s="2"/>
      <c r="I83" s="2"/>
      <c r="J83" s="2"/>
      <c r="K83" s="16">
        <f t="shared" si="23"/>
        <v>43915</v>
      </c>
      <c r="L83" s="1">
        <f t="shared" si="24"/>
        <v>81</v>
      </c>
      <c r="M83" s="1" t="str">
        <f t="shared" si="21"/>
        <v xml:space="preserve">2.2 </v>
      </c>
      <c r="N83" s="14">
        <f>N82-O83+Z82</f>
        <v>4887524.622339759</v>
      </c>
      <c r="O83" s="2">
        <f t="shared" si="22"/>
        <v>307365.0837428149</v>
      </c>
      <c r="P83" s="2">
        <f>+P82+O83-Q83</f>
        <v>1921007.8108865859</v>
      </c>
      <c r="Q83" s="2">
        <f>P82*Q$2</f>
        <v>268940.45452396176</v>
      </c>
      <c r="R83" s="2">
        <f t="shared" si="26"/>
        <v>3191487.5667736554</v>
      </c>
      <c r="S83" s="14">
        <f t="shared" si="27"/>
        <v>49.24139383650283</v>
      </c>
      <c r="T83" s="14">
        <f t="shared" si="29"/>
        <v>183.97781120084429</v>
      </c>
      <c r="U83" s="14">
        <f t="shared" si="30"/>
        <v>255.49064045038</v>
      </c>
      <c r="V83" s="14">
        <f t="shared" si="31"/>
        <v>156.36807988827422</v>
      </c>
      <c r="W83" s="14">
        <f t="shared" si="32"/>
        <v>35.60645653791223</v>
      </c>
      <c r="X83" s="2">
        <f t="shared" si="33"/>
        <v>680.68438191391351</v>
      </c>
      <c r="Y83" s="4">
        <f t="shared" si="20"/>
        <v>175796.31241122735</v>
      </c>
      <c r="Z83" s="2">
        <f>IF(L83&gt;5,X78*$H$23,0)</f>
        <v>8.2928571181716659</v>
      </c>
      <c r="AA83" s="2">
        <f t="shared" si="25"/>
        <v>32126.204290790211</v>
      </c>
      <c r="AB83" s="2">
        <f t="shared" si="28"/>
        <v>64.971666097788102</v>
      </c>
      <c r="AC83" s="2">
        <f>+N83+P83+R83</f>
        <v>10000020</v>
      </c>
    </row>
    <row r="84" spans="8:29" ht="0.2" customHeight="1" x14ac:dyDescent="0.25">
      <c r="H84" s="2"/>
      <c r="I84" s="2"/>
      <c r="J84" s="2"/>
      <c r="K84" s="16">
        <f t="shared" si="23"/>
        <v>43916</v>
      </c>
      <c r="L84" s="1">
        <f t="shared" si="24"/>
        <v>82</v>
      </c>
      <c r="M84" s="1" t="str">
        <f t="shared" si="21"/>
        <v xml:space="preserve">2.2 </v>
      </c>
      <c r="N84" s="14">
        <f>N83-O84+Z83</f>
        <v>4592450.907398114</v>
      </c>
      <c r="O84" s="2">
        <f t="shared" si="22"/>
        <v>295082.00779876311</v>
      </c>
      <c r="P84" s="2">
        <f>+P83+O84-Q84</f>
        <v>1941660.1314158367</v>
      </c>
      <c r="Q84" s="2">
        <f>P83*Q$2</f>
        <v>274429.68726951227</v>
      </c>
      <c r="R84" s="2">
        <f t="shared" si="26"/>
        <v>3465908.9611860495</v>
      </c>
      <c r="S84" s="14">
        <f t="shared" si="27"/>
        <v>52.231362309678097</v>
      </c>
      <c r="T84" s="14">
        <f t="shared" si="29"/>
        <v>196.96557534601129</v>
      </c>
      <c r="U84" s="14">
        <f t="shared" si="30"/>
        <v>275.9667168012665</v>
      </c>
      <c r="V84" s="14">
        <f t="shared" si="31"/>
        <v>170.32709363358666</v>
      </c>
      <c r="W84" s="14">
        <f t="shared" si="32"/>
        <v>39.092019972068556</v>
      </c>
      <c r="X84" s="2">
        <f t="shared" si="33"/>
        <v>734.58276806261108</v>
      </c>
      <c r="Y84" s="4">
        <f t="shared" si="20"/>
        <v>189716.32847390784</v>
      </c>
      <c r="Z84" s="2">
        <f>IF(L84&gt;5,X79*$H$23,0)</f>
        <v>9.2810630597363897</v>
      </c>
      <c r="AA84" s="2">
        <f t="shared" si="25"/>
        <v>35954.475477389453</v>
      </c>
      <c r="AB84" s="2">
        <f t="shared" si="28"/>
        <v>74.252729157524499</v>
      </c>
      <c r="AC84" s="2">
        <f>+N84+P84+R84</f>
        <v>10000020</v>
      </c>
    </row>
    <row r="85" spans="8:29" ht="0.2" customHeight="1" x14ac:dyDescent="0.25">
      <c r="H85" s="2"/>
      <c r="I85" s="2"/>
      <c r="J85" s="2"/>
      <c r="K85" s="16">
        <f t="shared" si="23"/>
        <v>43917</v>
      </c>
      <c r="L85" s="1">
        <f t="shared" si="24"/>
        <v>83</v>
      </c>
      <c r="M85" s="1" t="str">
        <f t="shared" si="21"/>
        <v xml:space="preserve">2.2 </v>
      </c>
      <c r="N85" s="14">
        <f>N84-O85+Z84</f>
        <v>4312212.2823006781</v>
      </c>
      <c r="O85" s="2">
        <f t="shared" si="22"/>
        <v>280247.90616049548</v>
      </c>
      <c r="P85" s="2">
        <f>+P84+O85-Q85</f>
        <v>1944528.0188026412</v>
      </c>
      <c r="Q85" s="2">
        <f>P84*Q$2</f>
        <v>277380.01877369097</v>
      </c>
      <c r="R85" s="2">
        <f t="shared" si="26"/>
        <v>3743279.6988966805</v>
      </c>
      <c r="S85" s="14">
        <f t="shared" si="27"/>
        <v>54.876307961719277</v>
      </c>
      <c r="T85" s="14">
        <f t="shared" si="29"/>
        <v>208.92544923871233</v>
      </c>
      <c r="U85" s="14">
        <f t="shared" si="30"/>
        <v>295.44836301901699</v>
      </c>
      <c r="V85" s="14">
        <f t="shared" si="31"/>
        <v>183.97781120084434</v>
      </c>
      <c r="W85" s="14">
        <f t="shared" si="32"/>
        <v>42.581773408396664</v>
      </c>
      <c r="X85" s="2">
        <f t="shared" si="33"/>
        <v>785.80970482868963</v>
      </c>
      <c r="Y85" s="4">
        <f t="shared" si="20"/>
        <v>202946.40517153751</v>
      </c>
      <c r="Z85" s="2">
        <f>IF(L85&gt;5,X80*$H$23,0)</f>
        <v>10.323372693280891</v>
      </c>
      <c r="AA85" s="2">
        <f t="shared" si="25"/>
        <v>39992.342251692673</v>
      </c>
      <c r="AB85" s="2">
        <f t="shared" si="28"/>
        <v>84.576101850805387</v>
      </c>
      <c r="AC85" s="2">
        <f>+N85+P85+R85</f>
        <v>10000020</v>
      </c>
    </row>
    <row r="86" spans="8:29" ht="0.2" customHeight="1" x14ac:dyDescent="0.25">
      <c r="H86" s="2"/>
      <c r="I86" s="2"/>
      <c r="J86" s="2"/>
      <c r="K86" s="16">
        <f t="shared" si="23"/>
        <v>43918</v>
      </c>
      <c r="L86" s="1">
        <f t="shared" si="24"/>
        <v>84</v>
      </c>
      <c r="M86" s="1" t="str">
        <f t="shared" si="21"/>
        <v xml:space="preserve">2.2 </v>
      </c>
      <c r="N86" s="14">
        <f>N85-O86+Z85</f>
        <v>4048687.1952003883</v>
      </c>
      <c r="O86" s="2">
        <f t="shared" si="22"/>
        <v>263535.41047298315</v>
      </c>
      <c r="P86" s="2">
        <f>+P85+O86-Q86</f>
        <v>1930273.7123038187</v>
      </c>
      <c r="Q86" s="2">
        <f>P85*Q$2</f>
        <v>277789.71697180584</v>
      </c>
      <c r="R86" s="2">
        <f t="shared" si="26"/>
        <v>4021059.092495793</v>
      </c>
      <c r="S86" s="14">
        <f t="shared" si="27"/>
        <v>57.097419381524141</v>
      </c>
      <c r="T86" s="14">
        <f t="shared" si="29"/>
        <v>219.50523184687708</v>
      </c>
      <c r="U86" s="14">
        <f t="shared" si="30"/>
        <v>313.38817385806857</v>
      </c>
      <c r="V86" s="14">
        <f t="shared" si="31"/>
        <v>196.96557534601132</v>
      </c>
      <c r="W86" s="14">
        <f t="shared" si="32"/>
        <v>45.994452800211086</v>
      </c>
      <c r="X86" s="2">
        <f t="shared" si="33"/>
        <v>832.95085323269222</v>
      </c>
      <c r="Y86" s="4">
        <f t="shared" si="20"/>
        <v>215121.26957631853</v>
      </c>
      <c r="Z86" s="2">
        <f>IF(L86&gt;5,X81*$H$23,0)</f>
        <v>11.40573316474258</v>
      </c>
      <c r="AA86" s="2">
        <f t="shared" si="25"/>
        <v>44185.364406416651</v>
      </c>
      <c r="AB86" s="2">
        <f t="shared" si="28"/>
        <v>95.981835015547972</v>
      </c>
      <c r="AC86" s="2">
        <f>+N86+P86+R86</f>
        <v>10000020</v>
      </c>
    </row>
    <row r="87" spans="8:29" ht="11.1" customHeight="1" x14ac:dyDescent="0.25">
      <c r="H87" s="2"/>
      <c r="I87" s="2"/>
      <c r="J87" s="2"/>
      <c r="K87" s="16">
        <f t="shared" si="23"/>
        <v>43919</v>
      </c>
      <c r="L87" s="1">
        <f t="shared" si="24"/>
        <v>85</v>
      </c>
      <c r="M87" s="1" t="str">
        <f t="shared" si="21"/>
        <v xml:space="preserve">2.2 </v>
      </c>
      <c r="N87" s="14">
        <f>N86-O87+Z86</f>
        <v>3803081.9749775524</v>
      </c>
      <c r="O87" s="2">
        <f t="shared" si="22"/>
        <v>245616.62595600082</v>
      </c>
      <c r="P87" s="2">
        <f>+P86+O87-Q87</f>
        <v>1900136.9507878453</v>
      </c>
      <c r="Q87" s="2">
        <f>P86*Q$2</f>
        <v>275753.38747197407</v>
      </c>
      <c r="R87" s="2">
        <f t="shared" si="26"/>
        <v>4296801.074234603</v>
      </c>
      <c r="S87" s="14">
        <f t="shared" si="27"/>
        <v>58.830724427116643</v>
      </c>
      <c r="T87" s="14">
        <f t="shared" si="29"/>
        <v>228.38967752609651</v>
      </c>
      <c r="U87" s="14">
        <f t="shared" si="30"/>
        <v>329.25784777031566</v>
      </c>
      <c r="V87" s="14">
        <f t="shared" si="31"/>
        <v>208.92544923871239</v>
      </c>
      <c r="W87" s="14">
        <f t="shared" si="32"/>
        <v>49.24139383650283</v>
      </c>
      <c r="X87" s="2">
        <f t="shared" si="33"/>
        <v>874.64509279874403</v>
      </c>
      <c r="Y87" s="4">
        <f t="shared" si="20"/>
        <v>225889.39318728333</v>
      </c>
      <c r="Z87" s="2">
        <f>IF(L87&gt;5,X82*$H$23,0)</f>
        <v>12.50989852406771</v>
      </c>
      <c r="AA87" s="2">
        <f t="shared" si="25"/>
        <v>48462.857844325248</v>
      </c>
      <c r="AB87" s="2">
        <f t="shared" si="28"/>
        <v>108.49173353961568</v>
      </c>
      <c r="AC87" s="2">
        <f>+N87+P87+R87</f>
        <v>10000020</v>
      </c>
    </row>
    <row r="88" spans="8:29" ht="0.2" customHeight="1" x14ac:dyDescent="0.25">
      <c r="H88" s="2"/>
      <c r="I88" s="2"/>
      <c r="J88" s="2"/>
      <c r="K88" s="16">
        <f t="shared" si="23"/>
        <v>43920</v>
      </c>
      <c r="L88" s="1">
        <f t="shared" si="24"/>
        <v>86</v>
      </c>
      <c r="M88" s="1" t="str">
        <f t="shared" si="21"/>
        <v xml:space="preserve">2.2 </v>
      </c>
      <c r="N88" s="14">
        <f>N87-O88+Z87</f>
        <v>3575979.7921251319</v>
      </c>
      <c r="O88" s="2">
        <f t="shared" si="22"/>
        <v>227114.69275094484</v>
      </c>
      <c r="P88" s="2">
        <f>+P87+O88-Q88</f>
        <v>1855803.5077119553</v>
      </c>
      <c r="Q88" s="2">
        <f>P87*Q$2</f>
        <v>271448.135826835</v>
      </c>
      <c r="R88" s="2">
        <f t="shared" si="26"/>
        <v>4568236.7001629146</v>
      </c>
      <c r="S88" s="14">
        <f t="shared" si="27"/>
        <v>60.031494090205811</v>
      </c>
      <c r="T88" s="14">
        <f t="shared" si="29"/>
        <v>235.32289770846651</v>
      </c>
      <c r="U88" s="14">
        <f t="shared" si="30"/>
        <v>342.58451628914486</v>
      </c>
      <c r="V88" s="14">
        <f t="shared" si="31"/>
        <v>219.50523184687711</v>
      </c>
      <c r="W88" s="14">
        <f t="shared" si="32"/>
        <v>52.231362309678097</v>
      </c>
      <c r="X88" s="2">
        <f t="shared" si="33"/>
        <v>909.67550224437241</v>
      </c>
      <c r="Y88" s="4">
        <f t="shared" si="20"/>
        <v>234936.48897267735</v>
      </c>
      <c r="Z88" s="2">
        <f>IF(L88&gt;5,X83*$H$23,0)</f>
        <v>13.61368763827827</v>
      </c>
      <c r="AA88" s="2">
        <f t="shared" si="25"/>
        <v>52738.893723368201</v>
      </c>
      <c r="AB88" s="2">
        <f t="shared" si="28"/>
        <v>122.10542117789394</v>
      </c>
      <c r="AC88" s="2">
        <f>+N88+P88+R88</f>
        <v>10000020.000000002</v>
      </c>
    </row>
    <row r="89" spans="8:29" ht="0.2" customHeight="1" x14ac:dyDescent="0.25">
      <c r="H89" s="2"/>
      <c r="I89" s="2"/>
      <c r="J89" s="2"/>
      <c r="K89" s="16">
        <f t="shared" si="23"/>
        <v>43921</v>
      </c>
      <c r="L89" s="1">
        <f t="shared" si="24"/>
        <v>87</v>
      </c>
      <c r="M89" s="1" t="str">
        <f t="shared" si="21"/>
        <v xml:space="preserve">2.2 </v>
      </c>
      <c r="N89" s="14">
        <f>N88-O89+Z88</f>
        <v>3367423.479358308</v>
      </c>
      <c r="O89" s="2">
        <f t="shared" si="22"/>
        <v>208569.92645446226</v>
      </c>
      <c r="P89" s="2">
        <f>+P88+O89-Q89</f>
        <v>1799258.647350424</v>
      </c>
      <c r="Q89" s="2">
        <f>P88*Q$2</f>
        <v>265114.7868159936</v>
      </c>
      <c r="R89" s="2">
        <f t="shared" si="26"/>
        <v>4833337.8732912699</v>
      </c>
      <c r="S89" s="14">
        <f t="shared" si="27"/>
        <v>60.676879106744899</v>
      </c>
      <c r="T89" s="14">
        <f t="shared" si="29"/>
        <v>240.12597636082319</v>
      </c>
      <c r="U89" s="14">
        <f t="shared" si="30"/>
        <v>352.98434656269984</v>
      </c>
      <c r="V89" s="14">
        <f t="shared" si="31"/>
        <v>228.38967752609656</v>
      </c>
      <c r="W89" s="14">
        <f t="shared" si="32"/>
        <v>54.876307961719277</v>
      </c>
      <c r="X89" s="2">
        <f t="shared" si="33"/>
        <v>937.05318751808375</v>
      </c>
      <c r="Y89" s="4">
        <f t="shared" si="20"/>
        <v>242007.16113932963</v>
      </c>
      <c r="Z89" s="2">
        <f>IF(L89&gt;5,X84*$H$23,0)</f>
        <v>14.691655361252222</v>
      </c>
      <c r="AA89" s="2">
        <f t="shared" si="25"/>
        <v>56914.898542172348</v>
      </c>
      <c r="AB89" s="2">
        <f t="shared" si="28"/>
        <v>136.79707653914616</v>
      </c>
      <c r="AC89" s="2">
        <f>+N89+P89+R89</f>
        <v>10000020.000000002</v>
      </c>
    </row>
    <row r="90" spans="8:29" ht="0.2" customHeight="1" x14ac:dyDescent="0.25">
      <c r="H90" s="2"/>
      <c r="I90" s="2"/>
      <c r="J90" s="2"/>
      <c r="K90" s="16">
        <f t="shared" si="23"/>
        <v>43922</v>
      </c>
      <c r="L90" s="1">
        <f t="shared" si="24"/>
        <v>88</v>
      </c>
      <c r="M90" s="1" t="str">
        <f t="shared" si="21"/>
        <v xml:space="preserve">2.2 </v>
      </c>
      <c r="N90" s="14">
        <f>N89-O90+Z89</f>
        <v>3177016.6739857001</v>
      </c>
      <c r="O90" s="2">
        <f t="shared" si="22"/>
        <v>190421.49702796908</v>
      </c>
      <c r="P90" s="2">
        <f>+P89+O90-Q90</f>
        <v>1732643.1947569039</v>
      </c>
      <c r="Q90" s="2">
        <f>P89*Q$2</f>
        <v>257036.94962148913</v>
      </c>
      <c r="R90" s="2">
        <f t="shared" si="26"/>
        <v>5090360.1312573981</v>
      </c>
      <c r="S90" s="14">
        <f t="shared" si="27"/>
        <v>60.766500587582541</v>
      </c>
      <c r="T90" s="14">
        <f t="shared" si="29"/>
        <v>242.70751642697954</v>
      </c>
      <c r="U90" s="14">
        <f t="shared" si="30"/>
        <v>360.18896454123484</v>
      </c>
      <c r="V90" s="14">
        <f t="shared" si="31"/>
        <v>235.32289770846657</v>
      </c>
      <c r="W90" s="14">
        <f t="shared" si="32"/>
        <v>57.097419381524141</v>
      </c>
      <c r="X90" s="2">
        <f t="shared" si="33"/>
        <v>956.08329864578764</v>
      </c>
      <c r="Y90" s="4">
        <f t="shared" si="20"/>
        <v>246921.95491147364</v>
      </c>
      <c r="Z90" s="2">
        <f>IF(L90&gt;5,X85*$H$23,0)</f>
        <v>15.716194096573792</v>
      </c>
      <c r="AA90" s="2">
        <f t="shared" si="25"/>
        <v>60883.921551461252</v>
      </c>
      <c r="AB90" s="2">
        <f t="shared" si="28"/>
        <v>152.51327063571995</v>
      </c>
      <c r="AC90" s="2">
        <f>+N90+P90+R90</f>
        <v>10000020.000000002</v>
      </c>
    </row>
    <row r="91" spans="8:29" ht="0.2" customHeight="1" x14ac:dyDescent="0.25">
      <c r="H91" s="2"/>
      <c r="I91" s="2"/>
      <c r="J91" s="2"/>
      <c r="K91" s="16">
        <f t="shared" si="23"/>
        <v>43923</v>
      </c>
      <c r="L91" s="1">
        <f t="shared" si="24"/>
        <v>89</v>
      </c>
      <c r="M91" s="1" t="str">
        <f t="shared" si="21"/>
        <v xml:space="preserve">2.2 </v>
      </c>
      <c r="N91" s="14">
        <f>N90-O91+Z90</f>
        <v>3004029.5344143226</v>
      </c>
      <c r="O91" s="2">
        <f t="shared" si="22"/>
        <v>173002.85576547406</v>
      </c>
      <c r="P91" s="2">
        <f>+P90+O91-Q91</f>
        <v>1658125.5941285347</v>
      </c>
      <c r="Q91" s="2">
        <f>P90*Q$2</f>
        <v>247520.4563938434</v>
      </c>
      <c r="R91" s="2">
        <f t="shared" si="26"/>
        <v>5337864.8714571446</v>
      </c>
      <c r="S91" s="14">
        <f t="shared" si="27"/>
        <v>60.321053509494334</v>
      </c>
      <c r="T91" s="14">
        <f t="shared" si="29"/>
        <v>243.06600235033011</v>
      </c>
      <c r="U91" s="14">
        <f t="shared" si="30"/>
        <v>364.06127464046938</v>
      </c>
      <c r="V91" s="14">
        <f t="shared" si="31"/>
        <v>240.12597636082324</v>
      </c>
      <c r="W91" s="14">
        <f t="shared" si="32"/>
        <v>58.830724427116643</v>
      </c>
      <c r="X91" s="2">
        <f t="shared" si="33"/>
        <v>966.40503128823366</v>
      </c>
      <c r="Y91" s="4">
        <f t="shared" si="20"/>
        <v>249587.68749539842</v>
      </c>
      <c r="Z91" s="2">
        <f>IF(L91&gt;5,X86*$H$23,0)</f>
        <v>16.659017064653845</v>
      </c>
      <c r="AA91" s="2">
        <f t="shared" si="25"/>
        <v>64536.380872895563</v>
      </c>
      <c r="AB91" s="2">
        <f t="shared" si="28"/>
        <v>169.1722877003738</v>
      </c>
      <c r="AC91" s="2">
        <f>+N91+P91+R91</f>
        <v>10000020.000000002</v>
      </c>
    </row>
    <row r="92" spans="8:29" ht="11.1" customHeight="1" x14ac:dyDescent="0.25">
      <c r="H92" s="2"/>
      <c r="I92" s="2"/>
      <c r="J92" s="2"/>
      <c r="K92" s="16">
        <f t="shared" si="23"/>
        <v>43924</v>
      </c>
      <c r="L92" s="1">
        <f t="shared" si="24"/>
        <v>90</v>
      </c>
      <c r="M92" s="1" t="str">
        <f t="shared" si="21"/>
        <v xml:space="preserve">2.2 </v>
      </c>
      <c r="N92" s="14">
        <f>N91-O92+Z91</f>
        <v>2847498.6482261457</v>
      </c>
      <c r="O92" s="2">
        <f t="shared" si="22"/>
        <v>156547.54520524162</v>
      </c>
      <c r="P92" s="2">
        <f>+P91+O92-Q92</f>
        <v>1577798.0544582712</v>
      </c>
      <c r="Q92" s="2">
        <f>P91*Q$2</f>
        <v>236875.08487550495</v>
      </c>
      <c r="R92" s="2">
        <f t="shared" si="26"/>
        <v>5574723.2973155854</v>
      </c>
      <c r="S92" s="14">
        <f t="shared" si="27"/>
        <v>59.379279712120166</v>
      </c>
      <c r="T92" s="14">
        <f t="shared" si="29"/>
        <v>241.28421403797728</v>
      </c>
      <c r="U92" s="14">
        <f t="shared" si="30"/>
        <v>364.59900352549522</v>
      </c>
      <c r="V92" s="14">
        <f t="shared" si="31"/>
        <v>242.70751642697959</v>
      </c>
      <c r="W92" s="14">
        <f t="shared" si="32"/>
        <v>60.031494090205811</v>
      </c>
      <c r="X92" s="2">
        <f t="shared" si="33"/>
        <v>968.00150779277817</v>
      </c>
      <c r="Y92" s="4">
        <f t="shared" si="20"/>
        <v>249999.99999999997</v>
      </c>
      <c r="Z92" s="2">
        <f>IF(L92&gt;5,X87*$H$23,0)</f>
        <v>17.492901855974882</v>
      </c>
      <c r="AA92" s="2">
        <f t="shared" si="25"/>
        <v>67766.817956185012</v>
      </c>
      <c r="AB92" s="2">
        <f t="shared" si="28"/>
        <v>186.66518955634868</v>
      </c>
      <c r="AC92" s="2">
        <f>+N92+P92+R92</f>
        <v>10000020.000000004</v>
      </c>
    </row>
    <row r="93" spans="8:29" ht="0.2" customHeight="1" x14ac:dyDescent="0.25">
      <c r="H93" s="2"/>
      <c r="I93" s="2"/>
      <c r="J93" s="2"/>
      <c r="K93" s="16">
        <f t="shared" si="23"/>
        <v>43925</v>
      </c>
      <c r="L93" s="1">
        <f t="shared" si="24"/>
        <v>91</v>
      </c>
      <c r="M93" s="1" t="str">
        <f t="shared" si="21"/>
        <v xml:space="preserve">2.2 </v>
      </c>
      <c r="N93" s="14">
        <f>N92-O93+Z92</f>
        <v>2706314.5522717689</v>
      </c>
      <c r="O93" s="2">
        <f t="shared" si="22"/>
        <v>141201.58885623279</v>
      </c>
      <c r="P93" s="2">
        <f>+P92+O93-Q93</f>
        <v>1493599.9212490367</v>
      </c>
      <c r="Q93" s="2">
        <f>P92*Q$2</f>
        <v>225399.7220654673</v>
      </c>
      <c r="R93" s="2">
        <f t="shared" si="26"/>
        <v>5800105.5264791967</v>
      </c>
      <c r="S93" s="14">
        <f t="shared" si="27"/>
        <v>57.993859615998609</v>
      </c>
      <c r="T93" s="14">
        <f t="shared" si="29"/>
        <v>237.51711884848061</v>
      </c>
      <c r="U93" s="14">
        <f t="shared" si="30"/>
        <v>361.926321056966</v>
      </c>
      <c r="V93" s="14">
        <f t="shared" si="31"/>
        <v>243.06600235033017</v>
      </c>
      <c r="W93" s="14">
        <f t="shared" si="32"/>
        <v>60.676879106744899</v>
      </c>
      <c r="X93" s="2">
        <f t="shared" si="33"/>
        <v>961.1801809785203</v>
      </c>
      <c r="Y93" s="4">
        <f t="shared" si="20"/>
        <v>248238.29643875972</v>
      </c>
      <c r="Z93" s="2">
        <f>IF(L93&gt;5,X88*$H$23,0)</f>
        <v>18.19351004488745</v>
      </c>
      <c r="AA93" s="2">
        <f t="shared" si="25"/>
        <v>70480.946691803212</v>
      </c>
      <c r="AB93" s="2">
        <f t="shared" si="28"/>
        <v>204.85869960123614</v>
      </c>
      <c r="AC93" s="2">
        <f>+N93+P93+R93</f>
        <v>10000020.000000004</v>
      </c>
    </row>
    <row r="94" spans="8:29" ht="0.2" customHeight="1" x14ac:dyDescent="0.25">
      <c r="H94" s="2"/>
      <c r="I94" s="2"/>
      <c r="J94" s="2"/>
      <c r="K94" s="16">
        <f t="shared" si="23"/>
        <v>43926</v>
      </c>
      <c r="L94" s="1">
        <f t="shared" si="24"/>
        <v>92</v>
      </c>
      <c r="M94" s="1" t="str">
        <f t="shared" si="21"/>
        <v xml:space="preserve">2.2 </v>
      </c>
      <c r="N94" s="14">
        <f>N93-O94+Z93</f>
        <v>2579293.7080000122</v>
      </c>
      <c r="O94" s="2">
        <f t="shared" si="22"/>
        <v>127039.03778180173</v>
      </c>
      <c r="P94" s="2">
        <f>+P93+O94-Q94</f>
        <v>1407267.5417095474</v>
      </c>
      <c r="Q94" s="2">
        <f>P93*Q$2</f>
        <v>213371.41732129094</v>
      </c>
      <c r="R94" s="2">
        <f t="shared" si="26"/>
        <v>6013458.7502904423</v>
      </c>
      <c r="S94" s="14">
        <f t="shared" si="27"/>
        <v>56.226832729700753</v>
      </c>
      <c r="T94" s="14">
        <f t="shared" si="29"/>
        <v>231.97543846399438</v>
      </c>
      <c r="U94" s="14">
        <f t="shared" si="30"/>
        <v>356.275678272721</v>
      </c>
      <c r="V94" s="14">
        <f t="shared" si="31"/>
        <v>241.28421403797734</v>
      </c>
      <c r="W94" s="14">
        <f t="shared" si="32"/>
        <v>60.766500587582541</v>
      </c>
      <c r="X94" s="2">
        <f t="shared" si="33"/>
        <v>946.528664091976</v>
      </c>
      <c r="Y94" s="4">
        <f t="shared" si="20"/>
        <v>244454.33619474305</v>
      </c>
      <c r="Z94" s="2">
        <f>IF(L94&gt;5,X89*$H$23,0)</f>
        <v>18.741063750361675</v>
      </c>
      <c r="AA94" s="2">
        <f t="shared" si="25"/>
        <v>72602.148341798893</v>
      </c>
      <c r="AB94" s="2">
        <f t="shared" si="28"/>
        <v>223.5997633515978</v>
      </c>
      <c r="AC94" s="2">
        <f>+N94+P94+R94</f>
        <v>10000020.000000002</v>
      </c>
    </row>
    <row r="95" spans="8:29" ht="0.2" customHeight="1" x14ac:dyDescent="0.25">
      <c r="H95" s="2"/>
      <c r="I95" s="2"/>
      <c r="J95" s="2"/>
      <c r="K95" s="16">
        <f t="shared" si="23"/>
        <v>43927</v>
      </c>
      <c r="L95" s="1">
        <f t="shared" si="24"/>
        <v>93</v>
      </c>
      <c r="M95" s="1" t="str">
        <f t="shared" si="21"/>
        <v xml:space="preserve">2.2 </v>
      </c>
      <c r="N95" s="14">
        <f>N94-O95+Z94</f>
        <v>2465234.3934242059</v>
      </c>
      <c r="O95" s="2">
        <f t="shared" si="22"/>
        <v>114078.05563955683</v>
      </c>
      <c r="P95" s="2">
        <f>+P94+O95-Q95</f>
        <v>1320307.3771048831</v>
      </c>
      <c r="Q95" s="2">
        <f>P94*Q$2</f>
        <v>201038.22024422104</v>
      </c>
      <c r="R95" s="2">
        <f t="shared" si="26"/>
        <v>6214478.2294709133</v>
      </c>
      <c r="S95" s="14">
        <f t="shared" si="27"/>
        <v>54.14509983615325</v>
      </c>
      <c r="T95" s="14">
        <f t="shared" si="29"/>
        <v>224.90733091880296</v>
      </c>
      <c r="U95" s="14">
        <f t="shared" si="30"/>
        <v>347.96315769599164</v>
      </c>
      <c r="V95" s="14">
        <f t="shared" si="31"/>
        <v>237.51711884848066</v>
      </c>
      <c r="W95" s="14">
        <f t="shared" si="32"/>
        <v>60.321053509494334</v>
      </c>
      <c r="X95" s="2">
        <f t="shared" si="33"/>
        <v>924.85376080892297</v>
      </c>
      <c r="Y95" s="4">
        <f t="shared" si="20"/>
        <v>238856.48766130538</v>
      </c>
      <c r="Z95" s="2">
        <f>IF(L95&gt;5,X90*$H$23,0)</f>
        <v>19.121665972915753</v>
      </c>
      <c r="AA95" s="2">
        <f t="shared" si="25"/>
        <v>74076.586473442105</v>
      </c>
      <c r="AB95" s="2">
        <f t="shared" si="28"/>
        <v>242.72142932451357</v>
      </c>
      <c r="AC95" s="2">
        <f>+N95+P95+R95</f>
        <v>10000020.000000002</v>
      </c>
    </row>
    <row r="96" spans="8:29" ht="0.2" customHeight="1" x14ac:dyDescent="0.25">
      <c r="H96" s="2"/>
      <c r="I96" s="2"/>
      <c r="J96" s="2"/>
      <c r="K96" s="16">
        <f t="shared" si="23"/>
        <v>43928</v>
      </c>
      <c r="L96" s="1">
        <f t="shared" si="24"/>
        <v>94</v>
      </c>
      <c r="M96" s="1" t="str">
        <f t="shared" si="21"/>
        <v xml:space="preserve">2.2 </v>
      </c>
      <c r="N96" s="14">
        <f>N95-O96+Z95</f>
        <v>2362957.6901895008</v>
      </c>
      <c r="O96" s="2">
        <f t="shared" si="22"/>
        <v>102295.82490067794</v>
      </c>
      <c r="P96" s="2">
        <f>+P95+O96-Q96</f>
        <v>1233987.8624191491</v>
      </c>
      <c r="Q96" s="2">
        <f>P95*Q$2</f>
        <v>188615.33958641186</v>
      </c>
      <c r="R96" s="2">
        <f t="shared" si="26"/>
        <v>6403074.4473913517</v>
      </c>
      <c r="S96" s="14">
        <f t="shared" si="27"/>
        <v>51.816424816516708</v>
      </c>
      <c r="T96" s="14">
        <f t="shared" si="29"/>
        <v>216.58039934461294</v>
      </c>
      <c r="U96" s="14">
        <f t="shared" si="30"/>
        <v>337.3609963782045</v>
      </c>
      <c r="V96" s="14">
        <f t="shared" si="31"/>
        <v>231.97543846399444</v>
      </c>
      <c r="W96" s="14">
        <f t="shared" si="32"/>
        <v>59.379279712120166</v>
      </c>
      <c r="X96" s="2">
        <f t="shared" si="33"/>
        <v>897.11253871544875</v>
      </c>
      <c r="Y96" s="4">
        <f t="shared" si="20"/>
        <v>231691.92699942962</v>
      </c>
      <c r="Z96" s="2">
        <f>IF(L96&gt;5,X91*$H$23,0)</f>
        <v>19.328100625764673</v>
      </c>
      <c r="AA96" s="2">
        <f t="shared" si="25"/>
        <v>74876.306248619527</v>
      </c>
      <c r="AB96" s="2">
        <f t="shared" si="28"/>
        <v>262.04952995027821</v>
      </c>
      <c r="AC96" s="2">
        <f>+N96+P96+R96</f>
        <v>10000020.000000002</v>
      </c>
    </row>
    <row r="97" spans="8:29" ht="11.1" customHeight="1" x14ac:dyDescent="0.25">
      <c r="H97" s="2"/>
      <c r="I97" s="2"/>
      <c r="J97" s="2"/>
      <c r="K97" s="16">
        <f t="shared" si="23"/>
        <v>43929</v>
      </c>
      <c r="L97" s="1">
        <f t="shared" si="24"/>
        <v>95</v>
      </c>
      <c r="M97" s="1" t="str">
        <f t="shared" si="21"/>
        <v xml:space="preserve">2.2 </v>
      </c>
      <c r="N97" s="14">
        <f>N96-O97+Z96</f>
        <v>2271335.6691468633</v>
      </c>
      <c r="O97" s="2">
        <f t="shared" si="22"/>
        <v>91641.349143263316</v>
      </c>
      <c r="P97" s="2">
        <f>+P96+O97-Q97</f>
        <v>1149345.23121682</v>
      </c>
      <c r="Q97" s="2">
        <f>P96*Q$2</f>
        <v>176283.98034559272</v>
      </c>
      <c r="R97" s="2">
        <f t="shared" si="26"/>
        <v>6579339.0996363191</v>
      </c>
      <c r="S97" s="14">
        <f t="shared" si="27"/>
        <v>49.306189201820978</v>
      </c>
      <c r="T97" s="14">
        <f t="shared" si="29"/>
        <v>207.2656992660668</v>
      </c>
      <c r="U97" s="14">
        <f t="shared" si="30"/>
        <v>324.87059901691947</v>
      </c>
      <c r="V97" s="14">
        <f t="shared" si="31"/>
        <v>224.90733091880301</v>
      </c>
      <c r="W97" s="14">
        <f t="shared" si="32"/>
        <v>57.993859615998609</v>
      </c>
      <c r="X97" s="2">
        <f t="shared" si="33"/>
        <v>864.343678019609</v>
      </c>
      <c r="Y97" s="4">
        <f t="shared" si="20"/>
        <v>223228.90797723853</v>
      </c>
      <c r="Z97" s="2">
        <f>IF(L97&gt;5,X92*$H$23,0)</f>
        <v>19.360030155855565</v>
      </c>
      <c r="AA97" s="2">
        <f t="shared" si="25"/>
        <v>75000</v>
      </c>
      <c r="AB97" s="2">
        <f t="shared" si="28"/>
        <v>281.40956010613377</v>
      </c>
      <c r="AC97" s="2">
        <f>+N97+P97+R97</f>
        <v>10000020.000000002</v>
      </c>
    </row>
    <row r="98" spans="8:29" ht="0.2" customHeight="1" x14ac:dyDescent="0.25">
      <c r="H98" s="2"/>
      <c r="I98" s="2"/>
      <c r="J98" s="2"/>
      <c r="K98" s="16">
        <f t="shared" si="23"/>
        <v>43930</v>
      </c>
      <c r="L98" s="1">
        <f t="shared" si="24"/>
        <v>96</v>
      </c>
      <c r="M98" s="1" t="str">
        <f t="shared" si="21"/>
        <v xml:space="preserve">2.2 </v>
      </c>
      <c r="N98" s="14">
        <f>N97-O98+Z97</f>
        <v>2189309.2091253255</v>
      </c>
      <c r="O98" s="2">
        <f t="shared" si="22"/>
        <v>82045.820051693532</v>
      </c>
      <c r="P98" s="2">
        <f>+P97+O98-Q98</f>
        <v>1067198.8753803964</v>
      </c>
      <c r="Q98" s="2">
        <f>P97*Q$2</f>
        <v>164192.17588811714</v>
      </c>
      <c r="R98" s="2">
        <f t="shared" si="26"/>
        <v>6743511.9154942809</v>
      </c>
      <c r="S98" s="14">
        <f t="shared" si="27"/>
        <v>46.674997539032397</v>
      </c>
      <c r="T98" s="14">
        <f t="shared" si="29"/>
        <v>197.22475680728385</v>
      </c>
      <c r="U98" s="14">
        <f t="shared" si="30"/>
        <v>310.89854889910026</v>
      </c>
      <c r="V98" s="14">
        <f t="shared" si="31"/>
        <v>216.580399344613</v>
      </c>
      <c r="W98" s="14">
        <f t="shared" si="32"/>
        <v>56.226832729700753</v>
      </c>
      <c r="X98" s="2">
        <f t="shared" si="33"/>
        <v>827.60553531973017</v>
      </c>
      <c r="Y98" s="4">
        <f t="shared" si="20"/>
        <v>213740.76606730273</v>
      </c>
      <c r="Z98" s="2">
        <f>IF(L98&gt;5,X93*$H$23,0)</f>
        <v>19.223603619570408</v>
      </c>
      <c r="AA98" s="2">
        <f t="shared" si="25"/>
        <v>74471.48893162793</v>
      </c>
      <c r="AB98" s="2">
        <f t="shared" si="28"/>
        <v>300.63316372570415</v>
      </c>
      <c r="AC98" s="2">
        <f>+N98+P98+R98</f>
        <v>10000020.000000004</v>
      </c>
    </row>
    <row r="99" spans="8:29" ht="0.2" customHeight="1" x14ac:dyDescent="0.25">
      <c r="H99" s="2"/>
      <c r="I99" s="2"/>
      <c r="J99" s="2"/>
      <c r="K99" s="16">
        <f t="shared" si="23"/>
        <v>43931</v>
      </c>
      <c r="L99" s="1">
        <f t="shared" si="24"/>
        <v>97</v>
      </c>
      <c r="M99" s="1" t="str">
        <f t="shared" si="21"/>
        <v xml:space="preserve">2.2 </v>
      </c>
      <c r="N99" s="14">
        <f>N98-O99+Z98</f>
        <v>2115897.8282025927</v>
      </c>
      <c r="O99" s="2">
        <f t="shared" si="22"/>
        <v>73430.604526352632</v>
      </c>
      <c r="P99" s="2">
        <f>+P98+O99-Q99</f>
        <v>988172.4977095495</v>
      </c>
      <c r="Q99" s="2">
        <f>P98*Q$2</f>
        <v>152456.98219719948</v>
      </c>
      <c r="R99" s="2">
        <f t="shared" si="26"/>
        <v>6895949.6740878616</v>
      </c>
      <c r="S99" s="14">
        <f t="shared" si="27"/>
        <v>43.977110678423358</v>
      </c>
      <c r="T99" s="14">
        <f t="shared" si="29"/>
        <v>186.69999015612956</v>
      </c>
      <c r="U99" s="14">
        <f t="shared" si="30"/>
        <v>295.83713521092585</v>
      </c>
      <c r="V99" s="14">
        <f t="shared" si="31"/>
        <v>207.26569926606683</v>
      </c>
      <c r="W99" s="14">
        <f t="shared" si="32"/>
        <v>54.14509983615325</v>
      </c>
      <c r="X99" s="2">
        <f t="shared" si="33"/>
        <v>787.92503514769885</v>
      </c>
      <c r="Y99" s="4">
        <f t="shared" si="20"/>
        <v>203492.71896908327</v>
      </c>
      <c r="Z99" s="2">
        <f>IF(L99&gt;5,X94*$H$23,0)</f>
        <v>18.930573281839521</v>
      </c>
      <c r="AA99" s="2">
        <f t="shared" si="25"/>
        <v>73336.300858422925</v>
      </c>
      <c r="AB99" s="2">
        <f t="shared" si="28"/>
        <v>319.56373700754369</v>
      </c>
      <c r="AC99" s="2">
        <f>+N99+P99+R99</f>
        <v>10000020.000000004</v>
      </c>
    </row>
    <row r="100" spans="8:29" ht="0.2" customHeight="1" x14ac:dyDescent="0.25">
      <c r="H100" s="2"/>
      <c r="I100" s="2"/>
      <c r="J100" s="2"/>
      <c r="K100" s="16">
        <f t="shared" si="23"/>
        <v>43932</v>
      </c>
      <c r="L100" s="1">
        <f t="shared" ref="L100:L163" si="34">+L99+1</f>
        <v>98</v>
      </c>
      <c r="M100" s="1" t="str">
        <f t="shared" si="21"/>
        <v xml:space="preserve">2.2 </v>
      </c>
      <c r="N100" s="14">
        <f>N99-O100+Z99</f>
        <v>2050203.637462375</v>
      </c>
      <c r="O100" s="2">
        <f t="shared" si="22"/>
        <v>65713.121313499549</v>
      </c>
      <c r="P100" s="2">
        <f>+P99+O100-Q100</f>
        <v>912718.11935025628</v>
      </c>
      <c r="Q100" s="2">
        <f>P99*Q$2</f>
        <v>141167.49967279276</v>
      </c>
      <c r="R100" s="2">
        <f t="shared" si="26"/>
        <v>7037098.2431873726</v>
      </c>
      <c r="S100" s="14">
        <f t="shared" si="27"/>
        <v>41.259605534527594</v>
      </c>
      <c r="T100" s="14">
        <f t="shared" si="29"/>
        <v>175.9084427136934</v>
      </c>
      <c r="U100" s="14">
        <f t="shared" si="30"/>
        <v>280.04998523419437</v>
      </c>
      <c r="V100" s="14">
        <f t="shared" si="31"/>
        <v>197.22475680728391</v>
      </c>
      <c r="W100" s="14">
        <f t="shared" si="32"/>
        <v>51.816424816516708</v>
      </c>
      <c r="X100" s="2">
        <f t="shared" si="33"/>
        <v>746.25921510621595</v>
      </c>
      <c r="Y100" s="4">
        <f t="shared" si="20"/>
        <v>192731.93509993193</v>
      </c>
      <c r="Z100" s="2">
        <f>IF(L100&gt;5,X95*$H$23,0)</f>
        <v>18.497075216178459</v>
      </c>
      <c r="AA100" s="2">
        <f t="shared" si="25"/>
        <v>71656.946298391616</v>
      </c>
      <c r="AB100" s="2">
        <f t="shared" si="28"/>
        <v>338.06081222372217</v>
      </c>
      <c r="AC100" s="2">
        <f>+N100+P100+R100</f>
        <v>10000020.000000004</v>
      </c>
    </row>
    <row r="101" spans="8:29" ht="0.2" customHeight="1" x14ac:dyDescent="0.25">
      <c r="H101" s="2"/>
      <c r="I101" s="2"/>
      <c r="J101" s="2"/>
      <c r="K101" s="16">
        <f t="shared" si="23"/>
        <v>43933</v>
      </c>
      <c r="L101" s="1">
        <f t="shared" si="34"/>
        <v>99</v>
      </c>
      <c r="M101" s="1" t="str">
        <f t="shared" si="21"/>
        <v xml:space="preserve">2.2 </v>
      </c>
      <c r="N101" s="14">
        <f>N100-O101+Z100</f>
        <v>1991411.1685634002</v>
      </c>
      <c r="O101" s="2">
        <f t="shared" si="22"/>
        <v>58810.965974191007</v>
      </c>
      <c r="P101" s="2">
        <f>+P100+O101-Q101</f>
        <v>841140.78256012499</v>
      </c>
      <c r="Q101" s="2">
        <f>P100*Q$2</f>
        <v>130388.30276432232</v>
      </c>
      <c r="R101" s="2">
        <f t="shared" si="26"/>
        <v>7167468.0488764793</v>
      </c>
      <c r="S101" s="14">
        <f t="shared" si="27"/>
        <v>38.562120700598413</v>
      </c>
      <c r="T101" s="14">
        <f t="shared" si="29"/>
        <v>165.03842213811035</v>
      </c>
      <c r="U101" s="14">
        <f t="shared" si="30"/>
        <v>263.86266407054012</v>
      </c>
      <c r="V101" s="14">
        <f t="shared" si="31"/>
        <v>186.69999015612959</v>
      </c>
      <c r="W101" s="14">
        <f t="shared" si="32"/>
        <v>49.306189201820978</v>
      </c>
      <c r="X101" s="2">
        <f t="shared" si="33"/>
        <v>703.46938626719941</v>
      </c>
      <c r="Y101" s="4">
        <f t="shared" si="20"/>
        <v>181680.8601546601</v>
      </c>
      <c r="Z101" s="2">
        <f>IF(L101&gt;5,X96*$H$23,0)</f>
        <v>17.942250774308974</v>
      </c>
      <c r="AA101" s="2">
        <f t="shared" si="25"/>
        <v>69507.578099828883</v>
      </c>
      <c r="AB101" s="2">
        <f t="shared" si="28"/>
        <v>356.00306299803117</v>
      </c>
      <c r="AC101" s="2">
        <f>+N101+P101+R101</f>
        <v>10000020.000000004</v>
      </c>
    </row>
    <row r="102" spans="8:29" ht="11.1" customHeight="1" x14ac:dyDescent="0.25">
      <c r="H102" s="2"/>
      <c r="I102" s="2"/>
      <c r="J102" s="2"/>
      <c r="K102" s="16">
        <f t="shared" si="23"/>
        <v>43934</v>
      </c>
      <c r="L102" s="1">
        <f t="shared" si="34"/>
        <v>100</v>
      </c>
      <c r="M102" s="1" t="str">
        <f t="shared" si="21"/>
        <v xml:space="preserve">2.2 </v>
      </c>
      <c r="N102" s="14">
        <f>N101-O102+Z101</f>
        <v>1938784.4575685507</v>
      </c>
      <c r="O102" s="2">
        <f t="shared" si="22"/>
        <v>52644.653245623733</v>
      </c>
      <c r="P102" s="2">
        <f>+P101+O102-Q102</f>
        <v>773622.466868588</v>
      </c>
      <c r="Q102" s="2">
        <f>P101*Q$2</f>
        <v>120162.96893716071</v>
      </c>
      <c r="R102" s="2">
        <f t="shared" si="26"/>
        <v>7287613.0755628655</v>
      </c>
      <c r="S102" s="14">
        <f t="shared" si="27"/>
        <v>35.917038475525622</v>
      </c>
      <c r="T102" s="14">
        <f t="shared" si="29"/>
        <v>154.24848280239362</v>
      </c>
      <c r="U102" s="14">
        <f t="shared" si="30"/>
        <v>247.55763320716559</v>
      </c>
      <c r="V102" s="14">
        <f t="shared" si="31"/>
        <v>175.90844271369343</v>
      </c>
      <c r="W102" s="14">
        <f t="shared" si="32"/>
        <v>46.674997539032397</v>
      </c>
      <c r="X102" s="2">
        <f t="shared" si="33"/>
        <v>660.30659473781066</v>
      </c>
      <c r="Y102" s="4">
        <f t="shared" si="20"/>
        <v>170533.4623505472</v>
      </c>
      <c r="Z102" s="2">
        <f>IF(L102&gt;5,X97*$H$23,0)</f>
        <v>17.286873560392181</v>
      </c>
      <c r="AA102" s="2">
        <f t="shared" si="25"/>
        <v>66968.672393171568</v>
      </c>
      <c r="AB102" s="2">
        <f t="shared" si="28"/>
        <v>373.28993655842334</v>
      </c>
      <c r="AC102" s="2">
        <f>+N102+P102+R102</f>
        <v>10000020.000000004</v>
      </c>
    </row>
    <row r="103" spans="8:29" ht="0.2" customHeight="1" x14ac:dyDescent="0.25">
      <c r="H103" s="2"/>
      <c r="I103" s="2"/>
      <c r="J103" s="2"/>
      <c r="K103" s="16">
        <f t="shared" si="23"/>
        <v>43935</v>
      </c>
      <c r="L103" s="1">
        <f t="shared" si="34"/>
        <v>101</v>
      </c>
      <c r="M103" s="1" t="str">
        <f t="shared" si="21"/>
        <v xml:space="preserve">2.2 </v>
      </c>
      <c r="N103" s="14">
        <f>N102-O103+Z102</f>
        <v>1891662.4319772618</v>
      </c>
      <c r="O103" s="2">
        <f t="shared" si="22"/>
        <v>47139.312464849303</v>
      </c>
      <c r="P103" s="2">
        <f>+P102+O103-Q103</f>
        <v>710244.28406649618</v>
      </c>
      <c r="Q103" s="2">
        <f>P102*Q$2</f>
        <v>110517.49526694114</v>
      </c>
      <c r="R103" s="2">
        <f t="shared" si="26"/>
        <v>7398113.2839562465</v>
      </c>
      <c r="S103" s="14">
        <f t="shared" si="27"/>
        <v>33.349964855637388</v>
      </c>
      <c r="T103" s="14">
        <f t="shared" si="29"/>
        <v>143.66815390210246</v>
      </c>
      <c r="U103" s="14">
        <f t="shared" si="30"/>
        <v>231.37272420359048</v>
      </c>
      <c r="V103" s="14">
        <f t="shared" si="31"/>
        <v>165.03842213811038</v>
      </c>
      <c r="W103" s="14">
        <f t="shared" si="32"/>
        <v>43.977110678423358</v>
      </c>
      <c r="X103" s="2">
        <f t="shared" si="33"/>
        <v>617.40637577786413</v>
      </c>
      <c r="Y103" s="4">
        <f t="shared" si="20"/>
        <v>159453.87760440176</v>
      </c>
      <c r="Z103" s="2">
        <f>IF(L103&gt;5,X98*$H$23,0)</f>
        <v>16.552110706394604</v>
      </c>
      <c r="AA103" s="2">
        <f t="shared" si="25"/>
        <v>64122.22982019082</v>
      </c>
      <c r="AB103" s="2">
        <f t="shared" si="28"/>
        <v>389.84204726481795</v>
      </c>
      <c r="AC103" s="2">
        <f>+N103+P103+R103</f>
        <v>10000020.000000004</v>
      </c>
    </row>
    <row r="104" spans="8:29" ht="0.2" customHeight="1" x14ac:dyDescent="0.25">
      <c r="H104" s="2"/>
      <c r="I104" s="2"/>
      <c r="J104" s="2"/>
      <c r="K104" s="16">
        <f t="shared" si="23"/>
        <v>43936</v>
      </c>
      <c r="L104" s="1">
        <f t="shared" si="34"/>
        <v>102</v>
      </c>
      <c r="M104" s="1" t="str">
        <f t="shared" si="21"/>
        <v xml:space="preserve">2.2 </v>
      </c>
      <c r="N104" s="14">
        <f>N103-O104+Z103</f>
        <v>1849453.3648689769</v>
      </c>
      <c r="O104" s="2">
        <f t="shared" si="22"/>
        <v>42225.619218991291</v>
      </c>
      <c r="P104" s="2">
        <f>+P103+O104-Q104</f>
        <v>651006.43413313082</v>
      </c>
      <c r="Q104" s="2">
        <f>P103*Q$2</f>
        <v>101463.46915235659</v>
      </c>
      <c r="R104" s="2">
        <f t="shared" si="26"/>
        <v>7499560.2009978965</v>
      </c>
      <c r="S104" s="14">
        <f t="shared" si="27"/>
        <v>30.880390553423421</v>
      </c>
      <c r="T104" s="14">
        <f t="shared" si="29"/>
        <v>133.39985942254953</v>
      </c>
      <c r="U104" s="14">
        <f t="shared" si="30"/>
        <v>215.50223085315375</v>
      </c>
      <c r="V104" s="14">
        <f t="shared" si="31"/>
        <v>154.24848280239365</v>
      </c>
      <c r="W104" s="14">
        <f t="shared" si="32"/>
        <v>41.259605534527594</v>
      </c>
      <c r="X104" s="2">
        <f t="shared" si="33"/>
        <v>575.29056916604793</v>
      </c>
      <c r="Y104" s="4">
        <f t="shared" si="20"/>
        <v>148576.87837641296</v>
      </c>
      <c r="Z104" s="2">
        <f>IF(L104&gt;5,X99*$H$23,0)</f>
        <v>15.758500702953977</v>
      </c>
      <c r="AA104" s="2">
        <f t="shared" si="25"/>
        <v>61047.815690724987</v>
      </c>
      <c r="AB104" s="2">
        <f t="shared" si="28"/>
        <v>405.60054796777194</v>
      </c>
      <c r="AC104" s="2">
        <f>+N104+P104+R104</f>
        <v>10000020.000000004</v>
      </c>
    </row>
    <row r="105" spans="8:29" ht="0.2" customHeight="1" x14ac:dyDescent="0.25">
      <c r="H105" s="2"/>
      <c r="I105" s="2"/>
      <c r="J105" s="2"/>
      <c r="K105" s="16">
        <f t="shared" si="23"/>
        <v>43937</v>
      </c>
      <c r="L105" s="1">
        <f t="shared" si="34"/>
        <v>103</v>
      </c>
      <c r="M105" s="1" t="str">
        <f t="shared" si="21"/>
        <v xml:space="preserve">2.2 </v>
      </c>
      <c r="N105" s="14">
        <f>N104-O105+Z104</f>
        <v>1811628.9335361151</v>
      </c>
      <c r="O105" s="2">
        <f t="shared" si="22"/>
        <v>37840.189833564575</v>
      </c>
      <c r="P105" s="2">
        <f>+P104+O105-Q105</f>
        <v>595845.70480481954</v>
      </c>
      <c r="Q105" s="2">
        <f>P104*Q$2</f>
        <v>93000.919161875834</v>
      </c>
      <c r="R105" s="2">
        <f t="shared" si="26"/>
        <v>7592545.3616590695</v>
      </c>
      <c r="S105" s="14">
        <f t="shared" si="27"/>
        <v>28.522441229695509</v>
      </c>
      <c r="T105" s="14">
        <f t="shared" si="29"/>
        <v>123.52156221369366</v>
      </c>
      <c r="U105" s="14">
        <f t="shared" si="30"/>
        <v>200.09978913382432</v>
      </c>
      <c r="V105" s="14">
        <f t="shared" si="31"/>
        <v>143.66815390210249</v>
      </c>
      <c r="W105" s="14">
        <f t="shared" si="32"/>
        <v>38.562120700598413</v>
      </c>
      <c r="X105" s="2">
        <f t="shared" si="33"/>
        <v>534.37406717991439</v>
      </c>
      <c r="Y105" s="4">
        <f t="shared" si="20"/>
        <v>138009.61643086324</v>
      </c>
      <c r="Z105" s="2">
        <f>IF(L105&gt;5,X100*$H$23,0)</f>
        <v>14.92518430212432</v>
      </c>
      <c r="AA105" s="2">
        <f t="shared" si="25"/>
        <v>57819.580529979583</v>
      </c>
      <c r="AB105" s="2">
        <f t="shared" si="28"/>
        <v>420.52573226989625</v>
      </c>
      <c r="AC105" s="2">
        <f>+N105+P105+R105</f>
        <v>10000020.000000004</v>
      </c>
    </row>
    <row r="106" spans="8:29" ht="0.2" customHeight="1" x14ac:dyDescent="0.25">
      <c r="H106" s="2"/>
      <c r="I106" s="2"/>
      <c r="J106" s="2"/>
      <c r="K106" s="16">
        <f t="shared" si="23"/>
        <v>43938</v>
      </c>
      <c r="L106" s="1">
        <f t="shared" si="34"/>
        <v>104</v>
      </c>
      <c r="M106" s="1" t="str">
        <f t="shared" si="21"/>
        <v xml:space="preserve">2.2 </v>
      </c>
      <c r="N106" s="14">
        <f>N105-O106+Z105</f>
        <v>1777718.2458454915</v>
      </c>
      <c r="O106" s="2">
        <f t="shared" si="22"/>
        <v>33925.612874925522</v>
      </c>
      <c r="P106" s="2">
        <f>+P105+O106-Q106</f>
        <v>544650.50270762795</v>
      </c>
      <c r="Q106" s="2">
        <f>P105*Q$2</f>
        <v>85120.814972117078</v>
      </c>
      <c r="R106" s="2">
        <f t="shared" si="26"/>
        <v>7677651.2514468841</v>
      </c>
      <c r="S106" s="14">
        <f t="shared" si="27"/>
        <v>26.285649455003906</v>
      </c>
      <c r="T106" s="14">
        <f t="shared" si="29"/>
        <v>114.08976491878201</v>
      </c>
      <c r="U106" s="14">
        <f t="shared" si="30"/>
        <v>185.28234332054055</v>
      </c>
      <c r="V106" s="14">
        <f t="shared" si="31"/>
        <v>133.39985942254955</v>
      </c>
      <c r="W106" s="14">
        <f t="shared" si="32"/>
        <v>35.917038475525622</v>
      </c>
      <c r="X106" s="2">
        <f t="shared" si="33"/>
        <v>494.97465559240163</v>
      </c>
      <c r="Y106" s="4">
        <f t="shared" si="20"/>
        <v>127834.16441184968</v>
      </c>
      <c r="Z106" s="2">
        <f>IF(L106&gt;5,X101*$H$23,0)</f>
        <v>14.069387725343988</v>
      </c>
      <c r="AA106" s="2">
        <f t="shared" si="25"/>
        <v>54504.258046398027</v>
      </c>
      <c r="AB106" s="2">
        <f t="shared" si="28"/>
        <v>434.59511999524022</v>
      </c>
      <c r="AC106" s="2">
        <f>+N106+P106+R106</f>
        <v>10000020.000000004</v>
      </c>
    </row>
    <row r="107" spans="8:29" ht="11.1" customHeight="1" x14ac:dyDescent="0.25">
      <c r="H107" s="2"/>
      <c r="I107" s="2"/>
      <c r="J107" s="2"/>
      <c r="K107" s="26">
        <f t="shared" si="23"/>
        <v>43939</v>
      </c>
      <c r="L107" s="27">
        <f t="shared" si="34"/>
        <v>105</v>
      </c>
      <c r="M107" s="27" t="str">
        <f t="shared" si="21"/>
        <v xml:space="preserve">2.2 </v>
      </c>
      <c r="N107" s="28">
        <f>N106-O107+Z106</f>
        <v>1747302.0680932312</v>
      </c>
      <c r="O107" s="29">
        <f t="shared" si="22"/>
        <v>30430.247139985615</v>
      </c>
      <c r="P107" s="29">
        <f>+P106+O107-Q107</f>
        <v>497273.53517509525</v>
      </c>
      <c r="Q107" s="29">
        <f>P106*Q$2</f>
        <v>77807.214672518268</v>
      </c>
      <c r="R107" s="29">
        <f t="shared" si="26"/>
        <v>7755444.3967316765</v>
      </c>
      <c r="S107" s="28">
        <f t="shared" si="27"/>
        <v>24.175702089643377</v>
      </c>
      <c r="T107" s="28">
        <f t="shared" si="29"/>
        <v>105.14259782001561</v>
      </c>
      <c r="U107" s="28">
        <f t="shared" si="30"/>
        <v>171.13464737817304</v>
      </c>
      <c r="V107" s="28">
        <f t="shared" si="31"/>
        <v>123.52156221369368</v>
      </c>
      <c r="W107" s="28">
        <f t="shared" si="32"/>
        <v>33.349964855637388</v>
      </c>
      <c r="X107" s="29">
        <f t="shared" si="33"/>
        <v>457.32447435716307</v>
      </c>
      <c r="Y107" s="30">
        <f t="shared" si="20"/>
        <v>118110.47572641367</v>
      </c>
      <c r="Z107" s="29">
        <f>IF(L107&gt;5,X102*$H$23,0)</f>
        <v>13.206131894756213</v>
      </c>
      <c r="AA107" s="2">
        <f t="shared" si="25"/>
        <v>51160.038705164159</v>
      </c>
      <c r="AB107" s="29">
        <f t="shared" si="28"/>
        <v>447.80125188999642</v>
      </c>
      <c r="AC107" s="29">
        <f>+N107+P107+R107</f>
        <v>10000020.000000004</v>
      </c>
    </row>
    <row r="108" spans="8:29" ht="0.2" customHeight="1" x14ac:dyDescent="0.25">
      <c r="H108" s="2"/>
      <c r="I108" s="2"/>
      <c r="J108" s="2"/>
      <c r="K108" s="16">
        <f t="shared" si="23"/>
        <v>43940</v>
      </c>
      <c r="L108" s="1">
        <f t="shared" si="34"/>
        <v>106</v>
      </c>
      <c r="M108" s="1" t="str">
        <f t="shared" si="21"/>
        <v xml:space="preserve">2.2 </v>
      </c>
      <c r="N108" s="14">
        <f>N107-O108+Z107</f>
        <v>1720007.394680514</v>
      </c>
      <c r="O108" s="2">
        <f t="shared" si="22"/>
        <v>27307.879544612108</v>
      </c>
      <c r="P108" s="2">
        <f>+P107+O108-Q108</f>
        <v>453542.33826612227</v>
      </c>
      <c r="Q108" s="2">
        <f>P107*Q$2</f>
        <v>71039.076453585032</v>
      </c>
      <c r="R108" s="2">
        <f t="shared" si="26"/>
        <v>7826470.2670533666</v>
      </c>
      <c r="S108" s="14">
        <f t="shared" si="27"/>
        <v>22.195133877078007</v>
      </c>
      <c r="T108" s="14">
        <f t="shared" si="29"/>
        <v>96.702808358573478</v>
      </c>
      <c r="U108" s="14">
        <f t="shared" si="30"/>
        <v>157.71389673002344</v>
      </c>
      <c r="V108" s="14">
        <f t="shared" si="31"/>
        <v>114.08976491878204</v>
      </c>
      <c r="W108" s="14">
        <f t="shared" si="32"/>
        <v>30.880390553423421</v>
      </c>
      <c r="X108" s="2">
        <f t="shared" si="33"/>
        <v>421.58199443788038</v>
      </c>
      <c r="Y108" s="4">
        <f t="shared" si="20"/>
        <v>108879.47772911144</v>
      </c>
      <c r="Z108" s="2">
        <f>IF(L108&gt;5,X103*$H$23,0)</f>
        <v>12.348127515557282</v>
      </c>
      <c r="AA108" s="2">
        <f t="shared" si="25"/>
        <v>47836.163281320529</v>
      </c>
      <c r="AB108" s="2">
        <f t="shared" si="28"/>
        <v>460.1493794055537</v>
      </c>
      <c r="AC108" s="2">
        <f>+N108+P108+R108</f>
        <v>10000020.000000004</v>
      </c>
    </row>
    <row r="109" spans="8:29" ht="0.2" customHeight="1" x14ac:dyDescent="0.25">
      <c r="H109" s="2"/>
      <c r="I109" s="2"/>
      <c r="J109" s="2"/>
      <c r="K109" s="16">
        <f t="shared" si="23"/>
        <v>43941</v>
      </c>
      <c r="L109" s="1">
        <f t="shared" si="34"/>
        <v>107</v>
      </c>
      <c r="M109" s="1" t="str">
        <f t="shared" si="21"/>
        <v xml:space="preserve">2.2 </v>
      </c>
      <c r="N109" s="14">
        <f>N108-O109+Z108</f>
        <v>1695502.4344314507</v>
      </c>
      <c r="O109" s="2">
        <f t="shared" si="22"/>
        <v>24517.30837657896</v>
      </c>
      <c r="P109" s="2">
        <f>+P108+O109-Q109</f>
        <v>413267.88403325522</v>
      </c>
      <c r="Q109" s="2">
        <f>P108*Q$2</f>
        <v>64791.762609446036</v>
      </c>
      <c r="R109" s="2">
        <f t="shared" si="26"/>
        <v>7891249.6815352971</v>
      </c>
      <c r="S109" s="14">
        <f t="shared" si="27"/>
        <v>20.343951066660338</v>
      </c>
      <c r="T109" s="14">
        <f t="shared" si="29"/>
        <v>88.780535508311999</v>
      </c>
      <c r="U109" s="14">
        <f t="shared" si="30"/>
        <v>145.05421253786025</v>
      </c>
      <c r="V109" s="14">
        <f t="shared" si="31"/>
        <v>105.14259782001562</v>
      </c>
      <c r="W109" s="14">
        <f t="shared" si="32"/>
        <v>28.522441229695509</v>
      </c>
      <c r="X109" s="2">
        <f t="shared" si="33"/>
        <v>387.84373816254373</v>
      </c>
      <c r="Y109" s="4">
        <f t="shared" si="20"/>
        <v>100166.09866830138</v>
      </c>
      <c r="Z109" s="2">
        <f>IF(L109&gt;5,X104*$H$23,0)</f>
        <v>11.505811383320959</v>
      </c>
      <c r="AA109" s="2">
        <f t="shared" si="25"/>
        <v>44573.063512923887</v>
      </c>
      <c r="AB109" s="2">
        <f t="shared" si="28"/>
        <v>471.65519078887468</v>
      </c>
      <c r="AC109" s="2">
        <f>+N109+P109+R109</f>
        <v>10000020.000000004</v>
      </c>
    </row>
    <row r="110" spans="8:29" ht="0.2" customHeight="1" x14ac:dyDescent="0.25">
      <c r="H110" s="2"/>
      <c r="I110" s="2"/>
      <c r="J110" s="2"/>
      <c r="K110" s="16">
        <f t="shared" si="23"/>
        <v>43942</v>
      </c>
      <c r="L110" s="1">
        <f t="shared" si="34"/>
        <v>108</v>
      </c>
      <c r="M110" s="1" t="str">
        <f t="shared" si="21"/>
        <v xml:space="preserve">2.2 </v>
      </c>
      <c r="N110" s="14">
        <f>N109-O110+Z109</f>
        <v>1673492.0438486685</v>
      </c>
      <c r="O110" s="2">
        <f t="shared" si="22"/>
        <v>22021.896394165447</v>
      </c>
      <c r="P110" s="2">
        <f>+P109+O110-Q110</f>
        <v>376251.51127981278</v>
      </c>
      <c r="Q110" s="2">
        <f>P109*Q$2</f>
        <v>59038.269147607883</v>
      </c>
      <c r="R110" s="2">
        <f t="shared" si="26"/>
        <v>7950276.4448715216</v>
      </c>
      <c r="S110" s="14">
        <f t="shared" si="27"/>
        <v>18.620178275150611</v>
      </c>
      <c r="T110" s="14">
        <f t="shared" si="29"/>
        <v>81.375804266641339</v>
      </c>
      <c r="U110" s="14">
        <f t="shared" si="30"/>
        <v>133.17080326246804</v>
      </c>
      <c r="V110" s="14">
        <f t="shared" si="31"/>
        <v>96.702808358573506</v>
      </c>
      <c r="W110" s="14">
        <f t="shared" si="32"/>
        <v>26.285649455003906</v>
      </c>
      <c r="X110" s="2">
        <f t="shared" si="33"/>
        <v>356.15524361783741</v>
      </c>
      <c r="Y110" s="4">
        <f t="shared" si="20"/>
        <v>91982.099395159254</v>
      </c>
      <c r="Z110" s="2">
        <f>IF(L110&gt;5,X105*$H$23,0)</f>
        <v>10.687481343598288</v>
      </c>
      <c r="AA110" s="2">
        <f t="shared" si="25"/>
        <v>41402.884929258966</v>
      </c>
      <c r="AB110" s="2">
        <f t="shared" si="28"/>
        <v>482.34267213247296</v>
      </c>
      <c r="AC110" s="2">
        <f>+N110+P110+R110</f>
        <v>10000020.000000004</v>
      </c>
    </row>
    <row r="111" spans="8:29" ht="0.2" customHeight="1" x14ac:dyDescent="0.25">
      <c r="H111" s="2"/>
      <c r="I111" s="2"/>
      <c r="J111" s="2"/>
      <c r="K111" s="16">
        <f t="shared" si="23"/>
        <v>43943</v>
      </c>
      <c r="L111" s="1">
        <f t="shared" si="34"/>
        <v>109</v>
      </c>
      <c r="M111" s="1" t="str">
        <f t="shared" si="21"/>
        <v xml:space="preserve">2.2 </v>
      </c>
      <c r="N111" s="14">
        <f>N110-O111+Z110</f>
        <v>1653713.6084250382</v>
      </c>
      <c r="O111" s="2">
        <f t="shared" si="22"/>
        <v>19789.12290497385</v>
      </c>
      <c r="P111" s="2">
        <f>+P110+O111-Q111</f>
        <v>342290.41828767053</v>
      </c>
      <c r="Q111" s="2">
        <f>P110*Q$2</f>
        <v>53750.215897116112</v>
      </c>
      <c r="R111" s="2">
        <f t="shared" si="26"/>
        <v>8004015.9732872937</v>
      </c>
      <c r="S111" s="14">
        <f t="shared" si="27"/>
        <v>17.020328209613375</v>
      </c>
      <c r="T111" s="14">
        <f t="shared" si="29"/>
        <v>74.480713100602429</v>
      </c>
      <c r="U111" s="14">
        <f t="shared" si="30"/>
        <v>122.06370639996203</v>
      </c>
      <c r="V111" s="14">
        <f t="shared" si="31"/>
        <v>88.780535508312028</v>
      </c>
      <c r="W111" s="14">
        <f t="shared" si="32"/>
        <v>24.175702089643377</v>
      </c>
      <c r="X111" s="2">
        <f t="shared" si="33"/>
        <v>326.52098530813322</v>
      </c>
      <c r="Y111" s="4">
        <f t="shared" si="20"/>
        <v>84328.635513352972</v>
      </c>
      <c r="Z111" s="2">
        <f>IF(L111&gt;5,X106*$H$23,0)</f>
        <v>9.8994931118480327</v>
      </c>
      <c r="AA111" s="2">
        <f t="shared" si="25"/>
        <v>38350.249323554905</v>
      </c>
      <c r="AB111" s="2">
        <f t="shared" si="28"/>
        <v>492.24216524432097</v>
      </c>
      <c r="AC111" s="2">
        <f>+N111+P111+R111</f>
        <v>10000020.000000002</v>
      </c>
    </row>
    <row r="112" spans="8:29" ht="11.1" customHeight="1" x14ac:dyDescent="0.25">
      <c r="H112" s="2"/>
      <c r="I112" s="2"/>
      <c r="J112" s="2"/>
      <c r="K112" s="16">
        <f t="shared" si="23"/>
        <v>43944</v>
      </c>
      <c r="L112" s="1">
        <f t="shared" si="34"/>
        <v>110</v>
      </c>
      <c r="M112" s="1" t="str">
        <f t="shared" si="21"/>
        <v xml:space="preserve">2.2 </v>
      </c>
      <c r="N112" s="14">
        <f>N111-O112+Z111</f>
        <v>1635933.3549172527</v>
      </c>
      <c r="O112" s="2">
        <f t="shared" si="22"/>
        <v>17790.153000897179</v>
      </c>
      <c r="P112" s="2">
        <f>+P111+O112-Q112</f>
        <v>311181.94010461483</v>
      </c>
      <c r="Q112" s="2">
        <f>P111*Q$2</f>
        <v>48898.63118395293</v>
      </c>
      <c r="R112" s="2">
        <f t="shared" si="26"/>
        <v>8052904.7049781345</v>
      </c>
      <c r="S112" s="14">
        <f t="shared" si="27"/>
        <v>15.539797974221727</v>
      </c>
      <c r="T112" s="14">
        <f t="shared" si="29"/>
        <v>68.081312838453485</v>
      </c>
      <c r="U112" s="14">
        <f t="shared" si="30"/>
        <v>111.72106965090367</v>
      </c>
      <c r="V112" s="14">
        <f t="shared" si="31"/>
        <v>81.375804266641353</v>
      </c>
      <c r="W112" s="14">
        <f t="shared" si="32"/>
        <v>22.195133877078007</v>
      </c>
      <c r="X112" s="2">
        <f t="shared" si="33"/>
        <v>298.9131186072982</v>
      </c>
      <c r="Y112" s="4">
        <f t="shared" si="20"/>
        <v>77198.515756673558</v>
      </c>
      <c r="Z112" s="2">
        <f>IF(L112&gt;5,X107*$H$23,0)</f>
        <v>9.1464894871432616</v>
      </c>
      <c r="AA112" s="2">
        <f t="shared" si="25"/>
        <v>35433.1427179241</v>
      </c>
      <c r="AB112" s="2">
        <f t="shared" si="28"/>
        <v>501.38865473146421</v>
      </c>
      <c r="AC112" s="2">
        <f>+N112+P112+R112</f>
        <v>10000020.000000002</v>
      </c>
    </row>
    <row r="113" spans="8:29" ht="0.2" customHeight="1" x14ac:dyDescent="0.25">
      <c r="H113" s="2"/>
      <c r="I113" s="2"/>
      <c r="J113" s="2"/>
      <c r="K113" s="16">
        <f t="shared" si="23"/>
        <v>43945</v>
      </c>
      <c r="L113" s="1">
        <f t="shared" si="34"/>
        <v>111</v>
      </c>
      <c r="M113" s="1" t="str">
        <f t="shared" si="21"/>
        <v xml:space="preserve">2.2 </v>
      </c>
      <c r="N113" s="14">
        <f>N112-O113+Z112</f>
        <v>1619943.0669269825</v>
      </c>
      <c r="O113" s="2">
        <f t="shared" si="22"/>
        <v>15999.434479757212</v>
      </c>
      <c r="P113" s="2">
        <f>+P112+O113-Q113</f>
        <v>282726.81171228422</v>
      </c>
      <c r="Q113" s="2">
        <f>P112*Q$2</f>
        <v>44454.56287208783</v>
      </c>
      <c r="R113" s="2">
        <f t="shared" si="26"/>
        <v>8097350.121360735</v>
      </c>
      <c r="S113" s="14">
        <f t="shared" si="27"/>
        <v>14.173198070816321</v>
      </c>
      <c r="T113" s="14">
        <f t="shared" si="29"/>
        <v>62.159191896886895</v>
      </c>
      <c r="U113" s="14">
        <f t="shared" si="30"/>
        <v>102.12196925768025</v>
      </c>
      <c r="V113" s="14">
        <f t="shared" si="31"/>
        <v>74.480713100602443</v>
      </c>
      <c r="W113" s="14">
        <f t="shared" si="32"/>
        <v>20.343951066660338</v>
      </c>
      <c r="X113" s="2">
        <f t="shared" si="33"/>
        <v>273.27902339264625</v>
      </c>
      <c r="Y113" s="4">
        <f t="shared" si="20"/>
        <v>70578.150238570583</v>
      </c>
      <c r="Z113" s="2">
        <f>IF(L113&gt;5,X108*$H$23,0)</f>
        <v>8.4316398887576085</v>
      </c>
      <c r="AA113" s="2">
        <f t="shared" si="25"/>
        <v>32663.843318733434</v>
      </c>
      <c r="AB113" s="2">
        <f t="shared" si="28"/>
        <v>509.82029462022183</v>
      </c>
      <c r="AC113" s="2">
        <f>+N113+P113+R113</f>
        <v>10000020.000000002</v>
      </c>
    </row>
    <row r="114" spans="8:29" ht="0.2" customHeight="1" x14ac:dyDescent="0.25">
      <c r="H114" s="2"/>
      <c r="I114" s="2"/>
      <c r="J114" s="2"/>
      <c r="K114" s="16">
        <f t="shared" si="23"/>
        <v>43946</v>
      </c>
      <c r="L114" s="1">
        <f t="shared" si="34"/>
        <v>112</v>
      </c>
      <c r="M114" s="1" t="str">
        <f t="shared" si="21"/>
        <v xml:space="preserve">2.2 </v>
      </c>
      <c r="N114" s="14">
        <f>N113-O114+Z113</f>
        <v>1605557.1707864583</v>
      </c>
      <c r="O114" s="2">
        <f t="shared" si="22"/>
        <v>14394.327780412965</v>
      </c>
      <c r="P114" s="2">
        <f>+P113+O114-Q114</f>
        <v>256731.59496237087</v>
      </c>
      <c r="Q114" s="2">
        <f>P113*Q$2</f>
        <v>40389.544530326319</v>
      </c>
      <c r="R114" s="2">
        <f t="shared" si="26"/>
        <v>8137731.2342511732</v>
      </c>
      <c r="S114" s="14">
        <f t="shared" si="27"/>
        <v>12.914621376039227</v>
      </c>
      <c r="T114" s="14">
        <f t="shared" si="29"/>
        <v>56.69279228326527</v>
      </c>
      <c r="U114" s="14">
        <f t="shared" si="30"/>
        <v>93.238787845330364</v>
      </c>
      <c r="V114" s="14">
        <f t="shared" si="31"/>
        <v>68.081312838453499</v>
      </c>
      <c r="W114" s="14">
        <f t="shared" si="32"/>
        <v>18.620178275150611</v>
      </c>
      <c r="X114" s="2">
        <f t="shared" si="33"/>
        <v>249.54769261823895</v>
      </c>
      <c r="Y114" s="4">
        <f t="shared" si="20"/>
        <v>64449.200391033912</v>
      </c>
      <c r="Z114" s="2">
        <f>IF(L114&gt;5,X109*$H$23,0)</f>
        <v>7.7568747632508748</v>
      </c>
      <c r="AA114" s="2">
        <f t="shared" si="25"/>
        <v>30049.829600490415</v>
      </c>
      <c r="AB114" s="2">
        <f t="shared" si="28"/>
        <v>517.57716938347266</v>
      </c>
      <c r="AC114" s="2">
        <f>+N114+P114+R114</f>
        <v>10000020.000000002</v>
      </c>
    </row>
    <row r="115" spans="8:29" ht="0.2" customHeight="1" x14ac:dyDescent="0.25">
      <c r="H115" s="2"/>
      <c r="I115" s="2"/>
      <c r="J115" s="2"/>
      <c r="K115" s="16">
        <f t="shared" si="23"/>
        <v>43947</v>
      </c>
      <c r="L115" s="1">
        <f t="shared" si="34"/>
        <v>113</v>
      </c>
      <c r="M115" s="1" t="str">
        <f t="shared" si="21"/>
        <v xml:space="preserve">2.2 </v>
      </c>
      <c r="N115" s="14">
        <f>N114-O115+Z114</f>
        <v>1592610.1568445014</v>
      </c>
      <c r="O115" s="2">
        <f t="shared" si="22"/>
        <v>12954.770816720202</v>
      </c>
      <c r="P115" s="2">
        <f>+P114+O115-Q115</f>
        <v>233010.42364160952</v>
      </c>
      <c r="Q115" s="2">
        <f>P114*Q$2</f>
        <v>36675.94213748155</v>
      </c>
      <c r="R115" s="2">
        <f t="shared" si="26"/>
        <v>8174399.4195138915</v>
      </c>
      <c r="S115" s="14">
        <f t="shared" si="27"/>
        <v>11.75785972749415</v>
      </c>
      <c r="T115" s="14">
        <f t="shared" si="29"/>
        <v>51.658485504156893</v>
      </c>
      <c r="U115" s="14">
        <f t="shared" si="30"/>
        <v>85.03918842489793</v>
      </c>
      <c r="V115" s="14">
        <f t="shared" si="31"/>
        <v>62.159191896886909</v>
      </c>
      <c r="W115" s="14">
        <f t="shared" si="32"/>
        <v>17.020328209613375</v>
      </c>
      <c r="X115" s="2">
        <f t="shared" si="33"/>
        <v>227.63505376304926</v>
      </c>
      <c r="Y115" s="4">
        <f t="shared" si="20"/>
        <v>58789.953303404225</v>
      </c>
      <c r="Z115" s="2">
        <f>IF(L115&gt;5,X110*$H$23,0)</f>
        <v>7.1231048723567483</v>
      </c>
      <c r="AA115" s="2">
        <f t="shared" si="25"/>
        <v>27594.629818547775</v>
      </c>
      <c r="AB115" s="2">
        <f t="shared" si="28"/>
        <v>524.70027425582941</v>
      </c>
      <c r="AC115" s="2">
        <f>+N115+P115+R115</f>
        <v>10000020.000000002</v>
      </c>
    </row>
    <row r="116" spans="8:29" ht="0.2" customHeight="1" x14ac:dyDescent="0.25">
      <c r="H116" s="2"/>
      <c r="I116" s="2"/>
      <c r="J116" s="2"/>
      <c r="K116" s="16">
        <f t="shared" si="23"/>
        <v>43948</v>
      </c>
      <c r="L116" s="1">
        <f t="shared" si="34"/>
        <v>114</v>
      </c>
      <c r="M116" s="1" t="str">
        <f t="shared" si="21"/>
        <v xml:space="preserve">2.2 </v>
      </c>
      <c r="N116" s="14">
        <f>N115-O116+Z115</f>
        <v>1580954.3015471883</v>
      </c>
      <c r="O116" s="2">
        <f t="shared" si="22"/>
        <v>11662.97840218555</v>
      </c>
      <c r="P116" s="2">
        <f>+P115+O116-Q116</f>
        <v>211386.19866642228</v>
      </c>
      <c r="Q116" s="2">
        <f>P115*Q$2</f>
        <v>33287.203377372789</v>
      </c>
      <c r="R116" s="2">
        <f t="shared" si="26"/>
        <v>8207679.4997863919</v>
      </c>
      <c r="S116" s="14">
        <f t="shared" si="27"/>
        <v>10.696575571489705</v>
      </c>
      <c r="T116" s="14">
        <f t="shared" si="29"/>
        <v>47.031438909976586</v>
      </c>
      <c r="U116" s="14">
        <f t="shared" si="30"/>
        <v>77.487728256235357</v>
      </c>
      <c r="V116" s="14">
        <f t="shared" si="31"/>
        <v>56.692792283265284</v>
      </c>
      <c r="W116" s="14">
        <f t="shared" si="32"/>
        <v>15.539797974221727</v>
      </c>
      <c r="X116" s="2">
        <f t="shared" si="33"/>
        <v>207.44833299518865</v>
      </c>
      <c r="Y116" s="4">
        <f t="shared" si="20"/>
        <v>53576.448829147244</v>
      </c>
      <c r="Z116" s="2">
        <f>IF(L116&gt;5,X111*$H$23,0)</f>
        <v>6.5304197061626645</v>
      </c>
      <c r="AA116" s="2">
        <f t="shared" si="25"/>
        <v>25298.590654005893</v>
      </c>
      <c r="AB116" s="2">
        <f t="shared" si="28"/>
        <v>531.23069396199207</v>
      </c>
      <c r="AC116" s="2">
        <f>+N116+P116+R116</f>
        <v>10000020.000000002</v>
      </c>
    </row>
    <row r="117" spans="8:29" ht="11.1" customHeight="1" x14ac:dyDescent="0.25">
      <c r="H117" s="2"/>
      <c r="I117" s="2"/>
      <c r="J117" s="2"/>
      <c r="K117" s="16">
        <f t="shared" si="23"/>
        <v>43949</v>
      </c>
      <c r="L117" s="1">
        <f t="shared" si="34"/>
        <v>115</v>
      </c>
      <c r="M117" s="1" t="str">
        <f t="shared" si="21"/>
        <v xml:space="preserve">2.2 </v>
      </c>
      <c r="N117" s="14">
        <f>N116-O117+Z116</f>
        <v>1570457.6573361421</v>
      </c>
      <c r="O117" s="2">
        <f t="shared" si="22"/>
        <v>10503.174630752221</v>
      </c>
      <c r="P117" s="2">
        <f>+P116+O117-Q117</f>
        <v>191691.34491625702</v>
      </c>
      <c r="Q117" s="2">
        <f>P116*Q$2</f>
        <v>30198.028380917465</v>
      </c>
      <c r="R117" s="2">
        <f t="shared" si="26"/>
        <v>8237870.9977476029</v>
      </c>
      <c r="S117" s="14">
        <f t="shared" si="27"/>
        <v>9.7244356282692141</v>
      </c>
      <c r="T117" s="14">
        <f t="shared" si="29"/>
        <v>42.786302285958811</v>
      </c>
      <c r="U117" s="14">
        <f t="shared" si="30"/>
        <v>70.547158364964901</v>
      </c>
      <c r="V117" s="14">
        <f t="shared" si="31"/>
        <v>51.658485504156907</v>
      </c>
      <c r="W117" s="14">
        <f t="shared" si="32"/>
        <v>14.173198070816321</v>
      </c>
      <c r="X117" s="2">
        <f t="shared" si="33"/>
        <v>188.88957985416616</v>
      </c>
      <c r="Y117" s="4">
        <f t="shared" si="20"/>
        <v>48783.38988460596</v>
      </c>
      <c r="Z117" s="2">
        <f>IF(L117&gt;5,X112*$H$23,0)</f>
        <v>5.9782623721459638</v>
      </c>
      <c r="AA117" s="2">
        <f t="shared" si="25"/>
        <v>23159.554727002065</v>
      </c>
      <c r="AB117" s="2">
        <f t="shared" si="28"/>
        <v>537.20895633413807</v>
      </c>
      <c r="AC117" s="2">
        <f>+N117+P117+R117</f>
        <v>10000020.000000002</v>
      </c>
    </row>
    <row r="118" spans="8:29" ht="0.2" customHeight="1" x14ac:dyDescent="0.25">
      <c r="H118" s="2"/>
      <c r="I118" s="2"/>
      <c r="J118" s="2"/>
      <c r="K118" s="16">
        <f t="shared" si="23"/>
        <v>43950</v>
      </c>
      <c r="L118" s="1">
        <f t="shared" si="34"/>
        <v>116</v>
      </c>
      <c r="M118" s="1" t="str">
        <f t="shared" si="21"/>
        <v xml:space="preserve">2.2 </v>
      </c>
      <c r="N118" s="14">
        <f>N117-O118+Z117</f>
        <v>1561002.2797552091</v>
      </c>
      <c r="O118" s="2">
        <f t="shared" si="22"/>
        <v>9461.3558433051239</v>
      </c>
      <c r="P118" s="2">
        <f>+P117+O118-Q118</f>
        <v>173768.22291438258</v>
      </c>
      <c r="Q118" s="2">
        <f>P117*Q$2</f>
        <v>27384.477845179572</v>
      </c>
      <c r="R118" s="2">
        <f t="shared" si="26"/>
        <v>8265249.4973304104</v>
      </c>
      <c r="S118" s="14">
        <f t="shared" si="27"/>
        <v>8.8352128660088827</v>
      </c>
      <c r="T118" s="14">
        <f t="shared" si="29"/>
        <v>38.897742513076842</v>
      </c>
      <c r="U118" s="14">
        <f t="shared" si="30"/>
        <v>64.179453428938231</v>
      </c>
      <c r="V118" s="14">
        <f t="shared" si="31"/>
        <v>47.0314389099766</v>
      </c>
      <c r="W118" s="14">
        <f t="shared" si="32"/>
        <v>12.914621376039227</v>
      </c>
      <c r="X118" s="2">
        <f t="shared" si="33"/>
        <v>171.85846909403978</v>
      </c>
      <c r="Y118" s="4">
        <f t="shared" si="20"/>
        <v>44384.866064389906</v>
      </c>
      <c r="Z118" s="2">
        <f>IF(L118&gt;5,X113*$H$23,0)</f>
        <v>5.4655804678529254</v>
      </c>
      <c r="AA118" s="2">
        <f t="shared" si="25"/>
        <v>21173.445071571179</v>
      </c>
      <c r="AB118" s="2">
        <f t="shared" si="28"/>
        <v>542.67453680199094</v>
      </c>
      <c r="AC118" s="2">
        <f>+N118+P118+R118</f>
        <v>10000020.000000002</v>
      </c>
    </row>
    <row r="119" spans="8:29" ht="0.2" customHeight="1" x14ac:dyDescent="0.25">
      <c r="H119" s="2"/>
      <c r="I119" s="2"/>
      <c r="J119" s="2"/>
      <c r="K119" s="16">
        <f t="shared" si="23"/>
        <v>43951</v>
      </c>
      <c r="L119" s="1">
        <f t="shared" si="34"/>
        <v>117</v>
      </c>
      <c r="M119" s="1" t="str">
        <f t="shared" si="21"/>
        <v xml:space="preserve">2.2 </v>
      </c>
      <c r="N119" s="14">
        <f>N118-O119+Z118</f>
        <v>1552482.6638690999</v>
      </c>
      <c r="O119" s="2">
        <f t="shared" si="22"/>
        <v>8525.0814665771122</v>
      </c>
      <c r="P119" s="2">
        <f>+P118+O119-Q119</f>
        <v>157469.27253604788</v>
      </c>
      <c r="Q119" s="2">
        <f>P118*Q$2</f>
        <v>24824.031844911795</v>
      </c>
      <c r="R119" s="2">
        <f t="shared" si="26"/>
        <v>8290068.0635948544</v>
      </c>
      <c r="S119" s="14">
        <f t="shared" si="27"/>
        <v>8.0228623425740899</v>
      </c>
      <c r="T119" s="14">
        <f t="shared" si="29"/>
        <v>35.340851464035524</v>
      </c>
      <c r="U119" s="14">
        <f t="shared" si="30"/>
        <v>58.346613769615281</v>
      </c>
      <c r="V119" s="14">
        <f t="shared" si="31"/>
        <v>42.786302285958818</v>
      </c>
      <c r="W119" s="14">
        <f t="shared" si="32"/>
        <v>11.75785972749415</v>
      </c>
      <c r="X119" s="2">
        <f t="shared" si="33"/>
        <v>156.25448958967786</v>
      </c>
      <c r="Y119" s="4">
        <f t="shared" si="20"/>
        <v>40354.918957194313</v>
      </c>
      <c r="Z119" s="2">
        <f>IF(L119&gt;5,X114*$H$23,0)</f>
        <v>4.990953852364779</v>
      </c>
      <c r="AA119" s="2">
        <f t="shared" si="25"/>
        <v>19334.760117310172</v>
      </c>
      <c r="AB119" s="2">
        <f t="shared" si="28"/>
        <v>547.66549065435572</v>
      </c>
      <c r="AC119" s="2">
        <f>+N119+P119+R119</f>
        <v>10000020.000000002</v>
      </c>
    </row>
    <row r="120" spans="8:29" ht="0.2" customHeight="1" x14ac:dyDescent="0.25">
      <c r="H120" s="2"/>
      <c r="I120" s="2"/>
      <c r="J120" s="2"/>
      <c r="K120" s="16">
        <f t="shared" si="23"/>
        <v>43952</v>
      </c>
      <c r="L120" s="1">
        <f t="shared" si="34"/>
        <v>118</v>
      </c>
      <c r="M120" s="1" t="str">
        <f t="shared" si="21"/>
        <v xml:space="preserve">2.2 </v>
      </c>
      <c r="N120" s="14">
        <f>N119-O120+Z119</f>
        <v>1544804.3649008174</v>
      </c>
      <c r="O120" s="2">
        <f t="shared" si="22"/>
        <v>7683.2899221349207</v>
      </c>
      <c r="P120" s="2">
        <f>+P119+O120-Q120</f>
        <v>142656.95209589024</v>
      </c>
      <c r="Q120" s="2">
        <f>P119*Q$2</f>
        <v>22495.610362292555</v>
      </c>
      <c r="R120" s="2">
        <f t="shared" si="26"/>
        <v>8312558.6830032943</v>
      </c>
      <c r="S120" s="14">
        <f t="shared" si="27"/>
        <v>7.2815757388002975</v>
      </c>
      <c r="T120" s="14">
        <f t="shared" si="29"/>
        <v>32.091449370296353</v>
      </c>
      <c r="U120" s="14">
        <f t="shared" si="30"/>
        <v>53.011277196053292</v>
      </c>
      <c r="V120" s="14">
        <f t="shared" si="31"/>
        <v>38.897742513076857</v>
      </c>
      <c r="W120" s="14">
        <f t="shared" si="32"/>
        <v>10.696575571489705</v>
      </c>
      <c r="X120" s="2">
        <f t="shared" si="33"/>
        <v>141.97862038971653</v>
      </c>
      <c r="Y120" s="4">
        <f t="shared" si="20"/>
        <v>36667.975010042581</v>
      </c>
      <c r="Z120" s="2">
        <f>IF(L120&gt;5,X115*$H$23,0)</f>
        <v>4.5527010752609849</v>
      </c>
      <c r="AA120" s="2">
        <f t="shared" si="25"/>
        <v>17636.985991021265</v>
      </c>
      <c r="AB120" s="2">
        <f t="shared" si="28"/>
        <v>552.21819172961671</v>
      </c>
      <c r="AC120" s="2">
        <f>+N120+P120+R120</f>
        <v>10000020.000000002</v>
      </c>
    </row>
    <row r="121" spans="8:29" ht="0.2" customHeight="1" x14ac:dyDescent="0.25">
      <c r="H121" s="2"/>
      <c r="I121" s="2"/>
      <c r="J121" s="2"/>
      <c r="K121" s="16">
        <f t="shared" si="23"/>
        <v>43953</v>
      </c>
      <c r="L121" s="1">
        <f t="shared" si="34"/>
        <v>119</v>
      </c>
      <c r="M121" s="1" t="str">
        <f t="shared" si="21"/>
        <v xml:space="preserve">2.2 </v>
      </c>
      <c r="N121" s="14">
        <f>N120-O121+Z120</f>
        <v>1537882.7807301986</v>
      </c>
      <c r="O121" s="2">
        <f t="shared" si="22"/>
        <v>6926.1368716941697</v>
      </c>
      <c r="P121" s="2">
        <f>+P120+O121-Q121</f>
        <v>129203.52438245725</v>
      </c>
      <c r="Q121" s="2">
        <f>P120*Q$2</f>
        <v>20379.564585127177</v>
      </c>
      <c r="R121" s="2">
        <f t="shared" si="26"/>
        <v>8332933.6948873457</v>
      </c>
      <c r="S121" s="14">
        <f t="shared" si="27"/>
        <v>6.6058187083256961</v>
      </c>
      <c r="T121" s="14">
        <f t="shared" si="29"/>
        <v>29.126302955201183</v>
      </c>
      <c r="U121" s="14">
        <f t="shared" si="30"/>
        <v>48.13717405544454</v>
      </c>
      <c r="V121" s="14">
        <f t="shared" si="31"/>
        <v>35.340851464035531</v>
      </c>
      <c r="W121" s="14">
        <f t="shared" si="32"/>
        <v>9.7244356282692141</v>
      </c>
      <c r="X121" s="2">
        <f t="shared" si="33"/>
        <v>128.93458281127616</v>
      </c>
      <c r="Y121" s="4">
        <f t="shared" si="20"/>
        <v>33299.168899351913</v>
      </c>
      <c r="Z121" s="2">
        <f>IF(L121&gt;5,X116*$H$23,0)</f>
        <v>4.1489666599037731</v>
      </c>
      <c r="AA121" s="2">
        <f t="shared" si="25"/>
        <v>16072.934648744174</v>
      </c>
      <c r="AB121" s="2">
        <f t="shared" si="28"/>
        <v>556.36715838952045</v>
      </c>
      <c r="AC121" s="2">
        <f>+N121+P121+R121</f>
        <v>10000020.000000002</v>
      </c>
    </row>
    <row r="122" spans="8:29" ht="11.1" customHeight="1" x14ac:dyDescent="0.25">
      <c r="H122" s="2"/>
      <c r="I122" s="2"/>
      <c r="J122" s="7"/>
      <c r="K122" s="16">
        <f t="shared" si="23"/>
        <v>43954</v>
      </c>
      <c r="L122" s="1">
        <f t="shared" si="34"/>
        <v>120</v>
      </c>
      <c r="M122" s="1" t="str">
        <f t="shared" si="21"/>
        <v xml:space="preserve">2.2 </v>
      </c>
      <c r="N122" s="14">
        <f>N121-O122+Z121</f>
        <v>1531642.076471339</v>
      </c>
      <c r="O122" s="2">
        <f t="shared" si="22"/>
        <v>6244.8532255193995</v>
      </c>
      <c r="P122" s="2">
        <f>+P121+O122-Q122</f>
        <v>116990.73126762561</v>
      </c>
      <c r="Q122" s="2">
        <f>P121*Q$2</f>
        <v>18457.646340351035</v>
      </c>
      <c r="R122" s="2">
        <f t="shared" si="26"/>
        <v>8351387.1922610365</v>
      </c>
      <c r="S122" s="14">
        <f t="shared" si="27"/>
        <v>5.9903545286330315</v>
      </c>
      <c r="T122" s="14">
        <f t="shared" si="29"/>
        <v>26.423274833302781</v>
      </c>
      <c r="U122" s="14">
        <f t="shared" si="30"/>
        <v>43.689454432801789</v>
      </c>
      <c r="V122" s="14">
        <f t="shared" si="31"/>
        <v>32.09144937029636</v>
      </c>
      <c r="W122" s="14">
        <f t="shared" si="32"/>
        <v>8.8352128660088827</v>
      </c>
      <c r="X122" s="2">
        <f t="shared" si="33"/>
        <v>117.02974603104285</v>
      </c>
      <c r="Y122" s="4">
        <f t="shared" si="20"/>
        <v>30224.577412563183</v>
      </c>
      <c r="Z122" s="2">
        <f>IF(L122&gt;5,X117*$H$23,0)</f>
        <v>3.7777915970833233</v>
      </c>
      <c r="AA122" s="2">
        <f t="shared" si="25"/>
        <v>14635.01696538179</v>
      </c>
      <c r="AB122" s="2">
        <f t="shared" si="28"/>
        <v>560.14494998660382</v>
      </c>
      <c r="AC122" s="2">
        <f>+N122+P122+R122</f>
        <v>10000020.000000002</v>
      </c>
    </row>
    <row r="123" spans="8:29" ht="0.2" customHeight="1" x14ac:dyDescent="0.25">
      <c r="H123" s="2"/>
      <c r="I123" s="2"/>
      <c r="J123" s="2"/>
      <c r="K123" s="16">
        <f t="shared" si="23"/>
        <v>43955</v>
      </c>
      <c r="L123" s="1">
        <f t="shared" si="34"/>
        <v>121</v>
      </c>
      <c r="M123" s="1" t="str">
        <f t="shared" si="21"/>
        <v xml:space="preserve">2.2 </v>
      </c>
      <c r="N123" s="14">
        <f>N122-O123+Z122</f>
        <v>1526014.2337136988</v>
      </c>
      <c r="O123" s="2">
        <f t="shared" si="22"/>
        <v>5631.6205492374629</v>
      </c>
      <c r="P123" s="2">
        <f>+P122+O123-Q123</f>
        <v>105909.39020720226</v>
      </c>
      <c r="Q123" s="2">
        <f>P122*Q$2</f>
        <v>16712.961609660801</v>
      </c>
      <c r="R123" s="2">
        <f t="shared" si="26"/>
        <v>8368096.3760791002</v>
      </c>
      <c r="S123" s="14">
        <f t="shared" si="27"/>
        <v>5.430256966074456</v>
      </c>
      <c r="T123" s="14">
        <f t="shared" si="29"/>
        <v>23.961418114532123</v>
      </c>
      <c r="U123" s="14">
        <f t="shared" si="30"/>
        <v>39.634912249954176</v>
      </c>
      <c r="V123" s="14">
        <f t="shared" si="31"/>
        <v>29.12630295520119</v>
      </c>
      <c r="W123" s="14">
        <f t="shared" si="32"/>
        <v>8.0228623425740899</v>
      </c>
      <c r="X123" s="2">
        <f t="shared" si="33"/>
        <v>106.17575262833603</v>
      </c>
      <c r="Y123" s="4">
        <f t="shared" si="20"/>
        <v>27421.381003433635</v>
      </c>
      <c r="Z123" s="2">
        <f>IF(L123&gt;5,X118*$H$23,0)</f>
        <v>3.4371693818807958</v>
      </c>
      <c r="AA123" s="2">
        <f t="shared" si="25"/>
        <v>13315.459819316971</v>
      </c>
      <c r="AB123" s="2">
        <f t="shared" si="28"/>
        <v>563.58211936848465</v>
      </c>
      <c r="AC123" s="2">
        <f>+N123+P123+R123</f>
        <v>10000020.000000002</v>
      </c>
    </row>
    <row r="124" spans="8:29" ht="0.2" customHeight="1" x14ac:dyDescent="0.25">
      <c r="H124" s="2"/>
      <c r="I124" s="2"/>
      <c r="J124" s="2"/>
      <c r="K124" s="16">
        <f t="shared" si="23"/>
        <v>43956</v>
      </c>
      <c r="L124" s="1">
        <f t="shared" si="34"/>
        <v>122</v>
      </c>
      <c r="M124" s="1" t="str">
        <f t="shared" si="21"/>
        <v xml:space="preserve">2.2 </v>
      </c>
      <c r="N124" s="14">
        <f>N123-O124+Z123</f>
        <v>1520938.2091506766</v>
      </c>
      <c r="O124" s="2">
        <f t="shared" si="22"/>
        <v>5079.4617324040519</v>
      </c>
      <c r="P124" s="2">
        <f>+P123+O124-Q124</f>
        <v>95858.939052863134</v>
      </c>
      <c r="Q124" s="2">
        <f>P123*Q$2</f>
        <v>15129.912886743179</v>
      </c>
      <c r="R124" s="2">
        <f t="shared" si="26"/>
        <v>8383222.8517964622</v>
      </c>
      <c r="S124" s="14">
        <f t="shared" si="27"/>
        <v>4.9209147667514967</v>
      </c>
      <c r="T124" s="14">
        <f t="shared" si="29"/>
        <v>21.72102786429782</v>
      </c>
      <c r="U124" s="14">
        <f t="shared" si="30"/>
        <v>35.942127171798191</v>
      </c>
      <c r="V124" s="14">
        <f t="shared" si="31"/>
        <v>26.423274833302784</v>
      </c>
      <c r="W124" s="14">
        <f t="shared" si="32"/>
        <v>7.2815757388002975</v>
      </c>
      <c r="X124" s="2">
        <f t="shared" si="33"/>
        <v>96.288920374950592</v>
      </c>
      <c r="Y124" s="4">
        <f t="shared" si="20"/>
        <v>24867.967559912966</v>
      </c>
      <c r="Z124" s="2">
        <f>IF(L124&gt;5,X119*$H$23,0)</f>
        <v>3.1250897917935574</v>
      </c>
      <c r="AA124" s="2">
        <f t="shared" si="25"/>
        <v>12106.475687158294</v>
      </c>
      <c r="AB124" s="2">
        <f t="shared" si="28"/>
        <v>566.70720916027824</v>
      </c>
      <c r="AC124" s="2">
        <f>+N124+P124+R124</f>
        <v>10000020.000000002</v>
      </c>
    </row>
    <row r="125" spans="8:29" ht="0.2" customHeight="1" x14ac:dyDescent="0.25">
      <c r="H125" s="2"/>
      <c r="I125" s="2"/>
      <c r="J125" s="2"/>
      <c r="K125" s="16">
        <f t="shared" si="23"/>
        <v>43957</v>
      </c>
      <c r="L125" s="1">
        <f t="shared" si="34"/>
        <v>123</v>
      </c>
      <c r="M125" s="1" t="str">
        <f t="shared" si="21"/>
        <v xml:space="preserve">2.2 </v>
      </c>
      <c r="N125" s="14">
        <f>N124-O125+Z124</f>
        <v>1516359.1892289382</v>
      </c>
      <c r="O125" s="2">
        <f t="shared" si="22"/>
        <v>4582.1450115302878</v>
      </c>
      <c r="P125" s="2">
        <f>+P124+O125-Q125</f>
        <v>86746.949913984397</v>
      </c>
      <c r="Q125" s="2">
        <f>P124*Q$2</f>
        <v>13694.134150409018</v>
      </c>
      <c r="R125" s="2">
        <f t="shared" si="26"/>
        <v>8396913.8608570788</v>
      </c>
      <c r="S125" s="14">
        <f t="shared" si="27"/>
        <v>4.4580297529965698</v>
      </c>
      <c r="T125" s="14">
        <f t="shared" si="29"/>
        <v>19.68365906700598</v>
      </c>
      <c r="U125" s="14">
        <f t="shared" si="30"/>
        <v>32.581541796446736</v>
      </c>
      <c r="V125" s="14">
        <f t="shared" si="31"/>
        <v>23.961418114532126</v>
      </c>
      <c r="W125" s="14">
        <f t="shared" si="32"/>
        <v>6.6058187083256961</v>
      </c>
      <c r="X125" s="2">
        <f t="shared" si="33"/>
        <v>87.290467439307108</v>
      </c>
      <c r="Y125" s="4">
        <f t="shared" si="20"/>
        <v>22543.99056628162</v>
      </c>
      <c r="Z125" s="2">
        <f>IF(L125&gt;5,X120*$H$23,0)</f>
        <v>2.8395724077943307</v>
      </c>
      <c r="AA125" s="2">
        <f t="shared" si="25"/>
        <v>11000.392503012774</v>
      </c>
      <c r="AB125" s="2">
        <f t="shared" si="28"/>
        <v>569.54678156807256</v>
      </c>
      <c r="AC125" s="2">
        <f>+N125+P125+R125</f>
        <v>10000020.000000002</v>
      </c>
    </row>
    <row r="126" spans="8:29" ht="0.2" customHeight="1" x14ac:dyDescent="0.25">
      <c r="H126" s="2"/>
      <c r="I126" s="2"/>
      <c r="J126" s="2"/>
      <c r="K126" s="16">
        <f t="shared" si="23"/>
        <v>43958</v>
      </c>
      <c r="L126" s="1">
        <f t="shared" si="34"/>
        <v>124</v>
      </c>
      <c r="M126" s="1" t="str">
        <f t="shared" si="21"/>
        <v xml:space="preserve">2.2 </v>
      </c>
      <c r="N126" s="14">
        <f>N125-O126+Z125</f>
        <v>1512227.9291412425</v>
      </c>
      <c r="O126" s="2">
        <f t="shared" si="22"/>
        <v>4134.0996601033712</v>
      </c>
      <c r="P126" s="2">
        <f>+P125+O126-Q126</f>
        <v>78488.628157804284</v>
      </c>
      <c r="Q126" s="2">
        <f>P125*Q$2</f>
        <v>12392.421416283485</v>
      </c>
      <c r="R126" s="2">
        <f t="shared" si="26"/>
        <v>8409303.4427009542</v>
      </c>
      <c r="S126" s="14">
        <f t="shared" si="27"/>
        <v>4.0376101369517894</v>
      </c>
      <c r="T126" s="14">
        <f t="shared" si="29"/>
        <v>17.832119011986276</v>
      </c>
      <c r="U126" s="14">
        <f t="shared" si="30"/>
        <v>29.525488600508979</v>
      </c>
      <c r="V126" s="14">
        <f t="shared" si="31"/>
        <v>21.721027864297824</v>
      </c>
      <c r="W126" s="14">
        <f t="shared" si="32"/>
        <v>5.9903545286330315</v>
      </c>
      <c r="X126" s="2">
        <f t="shared" si="33"/>
        <v>79.1066001423779</v>
      </c>
      <c r="Y126" s="4">
        <f t="shared" si="20"/>
        <v>20430.391767352594</v>
      </c>
      <c r="Z126" s="2">
        <f>IF(L126&gt;5,X121*$H$23,0)</f>
        <v>2.5786916562255233</v>
      </c>
      <c r="AA126" s="2">
        <f t="shared" si="25"/>
        <v>9989.7506698055731</v>
      </c>
      <c r="AB126" s="2">
        <f t="shared" si="28"/>
        <v>572.12547322429805</v>
      </c>
      <c r="AC126" s="2">
        <f>+N126+P126+R126</f>
        <v>10000020</v>
      </c>
    </row>
    <row r="127" spans="8:29" ht="0.2" customHeight="1" x14ac:dyDescent="0.25">
      <c r="H127" s="2"/>
      <c r="I127" s="2"/>
      <c r="J127" s="2"/>
      <c r="K127" s="16">
        <f t="shared" si="23"/>
        <v>43959</v>
      </c>
      <c r="L127" s="1">
        <f t="shared" si="34"/>
        <v>125</v>
      </c>
      <c r="M127" s="1" t="str">
        <f t="shared" si="21"/>
        <v xml:space="preserve">2.2 </v>
      </c>
      <c r="N127" s="14">
        <f>N126-O127+Z126</f>
        <v>1508500.1659705492</v>
      </c>
      <c r="O127" s="2">
        <f t="shared" si="22"/>
        <v>3730.3418623495636</v>
      </c>
      <c r="P127" s="2">
        <f>+P126+O127-Q127</f>
        <v>71006.308854753239</v>
      </c>
      <c r="Q127" s="2">
        <f>P126*Q$2</f>
        <v>11212.661165400612</v>
      </c>
      <c r="R127" s="2">
        <f t="shared" si="26"/>
        <v>8420513.5251746997</v>
      </c>
      <c r="S127" s="14">
        <f t="shared" si="27"/>
        <v>3.6559603521133006</v>
      </c>
      <c r="T127" s="14">
        <f t="shared" si="29"/>
        <v>16.150440547807154</v>
      </c>
      <c r="U127" s="14">
        <f t="shared" si="30"/>
        <v>26.748178517979422</v>
      </c>
      <c r="V127" s="14">
        <f t="shared" si="31"/>
        <v>19.683659067005987</v>
      </c>
      <c r="W127" s="14">
        <f t="shared" si="32"/>
        <v>5.430256966074456</v>
      </c>
      <c r="X127" s="2">
        <f t="shared" si="33"/>
        <v>71.668495450980316</v>
      </c>
      <c r="Y127" s="4">
        <f t="shared" si="20"/>
        <v>18509.396647118268</v>
      </c>
      <c r="Z127" s="2">
        <f>IF(L127&gt;5,X122*$H$23,0)</f>
        <v>2.3405949206208572</v>
      </c>
      <c r="AA127" s="2">
        <f t="shared" si="25"/>
        <v>9067.3732237689564</v>
      </c>
      <c r="AB127" s="2">
        <f t="shared" si="28"/>
        <v>574.46606814491895</v>
      </c>
      <c r="AC127" s="2">
        <f>+N127+P127+R127</f>
        <v>10000020.000000002</v>
      </c>
    </row>
    <row r="128" spans="8:29" ht="0.2" customHeight="1" x14ac:dyDescent="0.25">
      <c r="H128" s="2"/>
      <c r="I128" s="2"/>
      <c r="J128" s="2"/>
      <c r="K128" s="16">
        <f t="shared" si="23"/>
        <v>43960</v>
      </c>
      <c r="L128" s="1">
        <f t="shared" si="34"/>
        <v>126</v>
      </c>
      <c r="M128" s="1" t="str">
        <f t="shared" si="21"/>
        <v xml:space="preserve">2.2 </v>
      </c>
      <c r="N128" s="14">
        <f>N127-O128+Z127</f>
        <v>1505136.0970922816</v>
      </c>
      <c r="O128" s="2">
        <f t="shared" si="22"/>
        <v>3366.4094731881855</v>
      </c>
      <c r="P128" s="2">
        <f>+P127+O128-Q128</f>
        <v>64228.959920119538</v>
      </c>
      <c r="Q128" s="2">
        <f>P127*Q$2</f>
        <v>10143.758407821892</v>
      </c>
      <c r="R128" s="2">
        <f t="shared" si="26"/>
        <v>8430654.9429876003</v>
      </c>
      <c r="S128" s="14">
        <f t="shared" si="27"/>
        <v>3.3096684439750708</v>
      </c>
      <c r="T128" s="14">
        <f t="shared" si="29"/>
        <v>14.623841408453199</v>
      </c>
      <c r="U128" s="14">
        <f t="shared" si="30"/>
        <v>24.225660821710736</v>
      </c>
      <c r="V128" s="14">
        <f t="shared" si="31"/>
        <v>17.832119011986279</v>
      </c>
      <c r="W128" s="14">
        <f t="shared" si="32"/>
        <v>4.9209147667514967</v>
      </c>
      <c r="X128" s="2">
        <f t="shared" si="33"/>
        <v>64.912204452876779</v>
      </c>
      <c r="Y128" s="4">
        <f t="shared" si="20"/>
        <v>16764.489499837804</v>
      </c>
      <c r="Z128" s="2">
        <f>IF(L128&gt;5,X123*$H$23,0)</f>
        <v>2.1235150525667206</v>
      </c>
      <c r="AA128" s="2">
        <f t="shared" si="25"/>
        <v>8226.4143010300904</v>
      </c>
      <c r="AB128" s="2">
        <f t="shared" si="28"/>
        <v>576.58958319748569</v>
      </c>
      <c r="AC128" s="2">
        <f>+N128+P128+R128</f>
        <v>10000020.000000002</v>
      </c>
    </row>
    <row r="129" spans="8:29" ht="0.2" customHeight="1" x14ac:dyDescent="0.25">
      <c r="H129" s="2"/>
      <c r="I129" s="2"/>
      <c r="J129" s="2"/>
      <c r="K129" s="16">
        <f t="shared" si="23"/>
        <v>43961</v>
      </c>
      <c r="L129" s="1">
        <f t="shared" si="34"/>
        <v>127</v>
      </c>
      <c r="M129" s="1" t="str">
        <f t="shared" si="21"/>
        <v xml:space="preserve">2.2 </v>
      </c>
      <c r="N129" s="14">
        <f>N128-O129+Z128</f>
        <v>1502099.9160741938</v>
      </c>
      <c r="O129" s="2">
        <f t="shared" si="22"/>
        <v>3038.3045331403387</v>
      </c>
      <c r="P129" s="2">
        <f>+P128+O129-Q129</f>
        <v>58091.698750385658</v>
      </c>
      <c r="Q129" s="2">
        <f>P128*Q$2</f>
        <v>9175.5657028742189</v>
      </c>
      <c r="R129" s="2">
        <f t="shared" si="26"/>
        <v>8439828.3851754218</v>
      </c>
      <c r="S129" s="14">
        <f t="shared" si="27"/>
        <v>2.995591845401973</v>
      </c>
      <c r="T129" s="14">
        <f t="shared" si="29"/>
        <v>13.238673775900279</v>
      </c>
      <c r="U129" s="14">
        <f t="shared" si="30"/>
        <v>21.935762112679804</v>
      </c>
      <c r="V129" s="14">
        <f t="shared" si="31"/>
        <v>16.150440547807158</v>
      </c>
      <c r="W129" s="14">
        <f t="shared" si="32"/>
        <v>4.4580297529965698</v>
      </c>
      <c r="X129" s="2">
        <f t="shared" si="33"/>
        <v>58.778498034785784</v>
      </c>
      <c r="Y129" s="4">
        <f t="shared" si="20"/>
        <v>15180.373574213636</v>
      </c>
      <c r="Z129" s="2">
        <f>IF(L129&gt;5,X124*$H$23,0)</f>
        <v>1.9257784074990119</v>
      </c>
      <c r="AA129" s="2">
        <f t="shared" si="25"/>
        <v>7460.3902679738894</v>
      </c>
      <c r="AB129" s="2">
        <f t="shared" si="28"/>
        <v>578.51536160498472</v>
      </c>
      <c r="AC129" s="2">
        <f>+N129+P129+R129</f>
        <v>10000020.000000002</v>
      </c>
    </row>
    <row r="130" spans="8:29" ht="0.2" customHeight="1" x14ac:dyDescent="0.25">
      <c r="H130" s="2"/>
      <c r="I130" s="2"/>
      <c r="J130" s="2"/>
      <c r="K130" s="16">
        <f t="shared" si="23"/>
        <v>43962</v>
      </c>
      <c r="L130" s="1">
        <f t="shared" si="34"/>
        <v>128</v>
      </c>
      <c r="M130" s="1" t="str">
        <f t="shared" si="21"/>
        <v xml:space="preserve">2.2 </v>
      </c>
      <c r="N130" s="14">
        <f>N129-O130+Z129</f>
        <v>1499359.3992983352</v>
      </c>
      <c r="O130" s="2">
        <f t="shared" si="22"/>
        <v>2742.4425542662234</v>
      </c>
      <c r="P130" s="2">
        <f>+P129+O130-Q130</f>
        <v>52535.327197453931</v>
      </c>
      <c r="Q130" s="2">
        <f>P129*Q$2</f>
        <v>8298.8141071979499</v>
      </c>
      <c r="R130" s="2">
        <f t="shared" si="26"/>
        <v>8448125.2735042125</v>
      </c>
      <c r="S130" s="14">
        <f t="shared" si="27"/>
        <v>2.7108421848120123</v>
      </c>
      <c r="T130" s="14">
        <f t="shared" si="29"/>
        <v>11.98236738160789</v>
      </c>
      <c r="U130" s="14">
        <f t="shared" si="30"/>
        <v>19.858010663850425</v>
      </c>
      <c r="V130" s="14">
        <f t="shared" si="31"/>
        <v>14.623841408453202</v>
      </c>
      <c r="W130" s="14">
        <f t="shared" si="32"/>
        <v>4.0376101369517894</v>
      </c>
      <c r="X130" s="2">
        <f t="shared" si="33"/>
        <v>53.212671775675325</v>
      </c>
      <c r="Y130" s="4">
        <f t="shared" ref="Y130:Y193" si="35">+X130*$Y$1</f>
        <v>13742.920684341188</v>
      </c>
      <c r="Z130" s="2">
        <f>IF(L130&gt;5,X125*$H$23,0)</f>
        <v>1.7458093487861421</v>
      </c>
      <c r="AA130" s="2">
        <f t="shared" si="25"/>
        <v>6763.1971698844854</v>
      </c>
      <c r="AB130" s="2">
        <f t="shared" si="28"/>
        <v>580.26117095377083</v>
      </c>
      <c r="AC130" s="2">
        <f>+N130+P130+R130</f>
        <v>10000020.000000002</v>
      </c>
    </row>
    <row r="131" spans="8:29" ht="0.2" customHeight="1" x14ac:dyDescent="0.25">
      <c r="H131" s="2"/>
      <c r="I131" s="2"/>
      <c r="J131" s="2"/>
      <c r="K131" s="16">
        <f t="shared" si="23"/>
        <v>43963</v>
      </c>
      <c r="L131" s="1">
        <f t="shared" si="34"/>
        <v>129</v>
      </c>
      <c r="M131" s="1" t="str">
        <f t="shared" ref="M131:M194" si="36">+VLOOKUP(L131,B$9:E$37,3)</f>
        <v xml:space="preserve">2.2 </v>
      </c>
      <c r="N131" s="14">
        <f>N130-O131+Z130</f>
        <v>1496885.5373850672</v>
      </c>
      <c r="O131" s="2">
        <f t="shared" ref="O131:O194" si="37">(N130/N$2)*(M131/7*P130)</f>
        <v>2475.6077226167895</v>
      </c>
      <c r="P131" s="2">
        <f>+P130+O131-Q131</f>
        <v>47505.888177577304</v>
      </c>
      <c r="Q131" s="2">
        <f>P130*Q$2</f>
        <v>7505.0467424934186</v>
      </c>
      <c r="R131" s="2">
        <f t="shared" si="26"/>
        <v>8455628.5744373575</v>
      </c>
      <c r="S131" s="14">
        <f t="shared" si="27"/>
        <v>2.4527696299313839</v>
      </c>
      <c r="T131" s="14">
        <f t="shared" si="29"/>
        <v>10.843368739248048</v>
      </c>
      <c r="U131" s="14">
        <f t="shared" si="30"/>
        <v>17.973551072411837</v>
      </c>
      <c r="V131" s="14">
        <f t="shared" si="31"/>
        <v>13.238673775900283</v>
      </c>
      <c r="W131" s="14">
        <f t="shared" si="32"/>
        <v>3.6559603521133006</v>
      </c>
      <c r="X131" s="2">
        <f t="shared" si="33"/>
        <v>48.164323569604846</v>
      </c>
      <c r="Y131" s="4">
        <f t="shared" si="35"/>
        <v>12439.113777681085</v>
      </c>
      <c r="Z131" s="2">
        <f>IF(L131&gt;5,X126*$H$23,0)</f>
        <v>1.5821320028475581</v>
      </c>
      <c r="AA131" s="2">
        <f t="shared" si="25"/>
        <v>6129.1175302057782</v>
      </c>
      <c r="AB131" s="2">
        <f t="shared" si="28"/>
        <v>581.84330295661834</v>
      </c>
      <c r="AC131" s="2">
        <f>+N131+P131+R131</f>
        <v>10000020.000000002</v>
      </c>
    </row>
    <row r="132" spans="8:29" ht="11.1" customHeight="1" x14ac:dyDescent="0.25">
      <c r="H132" s="2"/>
      <c r="I132" s="2"/>
      <c r="J132" s="2"/>
      <c r="K132" s="16">
        <f t="shared" ref="K132:K195" si="38">+K131+1</f>
        <v>43964</v>
      </c>
      <c r="L132" s="1">
        <f t="shared" si="34"/>
        <v>130</v>
      </c>
      <c r="M132" s="1" t="str">
        <f t="shared" si="36"/>
        <v xml:space="preserve">2.2 </v>
      </c>
      <c r="N132" s="14">
        <f>N131-O132+Z131</f>
        <v>1494652.2062413839</v>
      </c>
      <c r="O132" s="2">
        <f t="shared" si="37"/>
        <v>2234.9132756860718</v>
      </c>
      <c r="P132" s="2">
        <f>+P131+O132-Q132</f>
        <v>42954.245999323757</v>
      </c>
      <c r="Q132" s="2">
        <f>P131*Q$2</f>
        <v>6786.5554539396144</v>
      </c>
      <c r="R132" s="2">
        <f t="shared" si="26"/>
        <v>8462413.5477592945</v>
      </c>
      <c r="S132" s="14">
        <f t="shared" si="27"/>
        <v>2.2189471517110388</v>
      </c>
      <c r="T132" s="14">
        <f t="shared" si="29"/>
        <v>9.8110785197255339</v>
      </c>
      <c r="U132" s="14">
        <f t="shared" si="30"/>
        <v>16.265053108872074</v>
      </c>
      <c r="V132" s="14">
        <f t="shared" si="31"/>
        <v>11.982367381607892</v>
      </c>
      <c r="W132" s="14">
        <f t="shared" si="32"/>
        <v>3.3096684439750708</v>
      </c>
      <c r="X132" s="2">
        <f t="shared" si="33"/>
        <v>43.587114605891607</v>
      </c>
      <c r="Y132" s="4">
        <f t="shared" si="35"/>
        <v>11256.985204826347</v>
      </c>
      <c r="Z132" s="2">
        <f>IF(L132&gt;5,X127*$H$23,0)</f>
        <v>1.4333699090196064</v>
      </c>
      <c r="AA132" s="2">
        <f t="shared" ref="AA132:AA195" si="39">+Z132*AA$1</f>
        <v>5552.8189941354804</v>
      </c>
      <c r="AB132" s="2">
        <f t="shared" si="28"/>
        <v>583.27667286563792</v>
      </c>
      <c r="AC132" s="2">
        <f>+N132+P132+R132</f>
        <v>10000020.000000002</v>
      </c>
    </row>
    <row r="133" spans="8:29" ht="0.2" customHeight="1" x14ac:dyDescent="0.25">
      <c r="H133" s="2"/>
      <c r="I133" s="2"/>
      <c r="J133" s="2"/>
      <c r="K133" s="16">
        <f t="shared" si="38"/>
        <v>43965</v>
      </c>
      <c r="L133" s="1">
        <f t="shared" si="34"/>
        <v>131</v>
      </c>
      <c r="M133" s="1" t="str">
        <f t="shared" si="36"/>
        <v xml:space="preserve">2.2 </v>
      </c>
      <c r="N133" s="14">
        <f>N132-O133+Z132</f>
        <v>1492635.8731997113</v>
      </c>
      <c r="O133" s="2">
        <f t="shared" si="37"/>
        <v>2017.766411581624</v>
      </c>
      <c r="P133" s="2">
        <f>+P132+O133-Q133</f>
        <v>38835.691553859127</v>
      </c>
      <c r="Q133" s="2">
        <f>P132*Q$2</f>
        <v>6136.3208570462502</v>
      </c>
      <c r="R133" s="2">
        <f t="shared" si="26"/>
        <v>8468548.4352464322</v>
      </c>
      <c r="S133" s="14">
        <f t="shared" si="27"/>
        <v>2.0071549975037355</v>
      </c>
      <c r="T133" s="14">
        <f t="shared" si="29"/>
        <v>8.8757886068441536</v>
      </c>
      <c r="U133" s="14">
        <f t="shared" si="30"/>
        <v>14.716617779588303</v>
      </c>
      <c r="V133" s="14">
        <f t="shared" si="31"/>
        <v>10.843368739248049</v>
      </c>
      <c r="W133" s="14">
        <f t="shared" si="32"/>
        <v>2.995591845401973</v>
      </c>
      <c r="X133" s="2">
        <f t="shared" si="33"/>
        <v>39.438521968586215</v>
      </c>
      <c r="Y133" s="4">
        <f t="shared" si="35"/>
        <v>10185.552824838391</v>
      </c>
      <c r="Z133" s="2">
        <f>IF(L133&gt;5,X128*$H$23,0)</f>
        <v>1.2982440890575355</v>
      </c>
      <c r="AA133" s="2">
        <f t="shared" si="39"/>
        <v>5029.346849951341</v>
      </c>
      <c r="AB133" s="2">
        <f t="shared" si="28"/>
        <v>584.57491695469548</v>
      </c>
      <c r="AC133" s="2">
        <f>+N133+P133+R133</f>
        <v>10000020.000000002</v>
      </c>
    </row>
    <row r="134" spans="8:29" ht="0.2" customHeight="1" x14ac:dyDescent="0.25">
      <c r="H134" s="2"/>
      <c r="I134" s="2"/>
      <c r="J134" s="2"/>
      <c r="K134" s="16">
        <f t="shared" si="38"/>
        <v>43966</v>
      </c>
      <c r="L134" s="1">
        <f t="shared" si="34"/>
        <v>132</v>
      </c>
      <c r="M134" s="1" t="str">
        <f t="shared" si="36"/>
        <v xml:space="preserve">2.2 </v>
      </c>
      <c r="N134" s="14">
        <f>N133-O134+Z133</f>
        <v>1490815.3342720522</v>
      </c>
      <c r="O134" s="2">
        <f t="shared" si="37"/>
        <v>1821.8371717482887</v>
      </c>
      <c r="P134" s="2">
        <f>+P133+O134-Q134</f>
        <v>35109.572789341822</v>
      </c>
      <c r="Q134" s="2">
        <f>P133*Q$2</f>
        <v>5547.9559362655891</v>
      </c>
      <c r="R134" s="2">
        <f t="shared" si="26"/>
        <v>8474095.0929386094</v>
      </c>
      <c r="S134" s="14">
        <f t="shared" si="27"/>
        <v>1.8153655859495519</v>
      </c>
      <c r="T134" s="14">
        <f t="shared" si="29"/>
        <v>8.0286199900149402</v>
      </c>
      <c r="U134" s="14">
        <f t="shared" si="30"/>
        <v>13.313682910266232</v>
      </c>
      <c r="V134" s="14">
        <f t="shared" si="31"/>
        <v>9.8110785197255357</v>
      </c>
      <c r="W134" s="14">
        <f t="shared" si="32"/>
        <v>2.7108421848120123</v>
      </c>
      <c r="X134" s="2">
        <f t="shared" si="33"/>
        <v>35.679589190768269</v>
      </c>
      <c r="Y134" s="4">
        <f t="shared" si="35"/>
        <v>9214.755582386515</v>
      </c>
      <c r="Z134" s="2">
        <f>IF(L134&gt;5,X129*$H$23,0)</f>
        <v>1.1755699606957157</v>
      </c>
      <c r="AA134" s="2">
        <f t="shared" si="39"/>
        <v>4554.1120722640908</v>
      </c>
      <c r="AB134" s="2">
        <f t="shared" si="28"/>
        <v>585.75048691539121</v>
      </c>
      <c r="AC134" s="2">
        <f>+N134+P134+R134</f>
        <v>10000020.000000004</v>
      </c>
    </row>
    <row r="135" spans="8:29" ht="0.2" customHeight="1" x14ac:dyDescent="0.25">
      <c r="H135" s="2"/>
      <c r="I135" s="2"/>
      <c r="J135" s="2"/>
      <c r="K135" s="16">
        <f t="shared" si="38"/>
        <v>43967</v>
      </c>
      <c r="L135" s="1">
        <f t="shared" si="34"/>
        <v>133</v>
      </c>
      <c r="M135" s="1" t="str">
        <f t="shared" si="36"/>
        <v xml:space="preserve">2.2 </v>
      </c>
      <c r="N135" s="14">
        <f>N134-O135+Z134</f>
        <v>1489171.4790293414</v>
      </c>
      <c r="O135" s="2">
        <f t="shared" si="37"/>
        <v>1645.0308126714497</v>
      </c>
      <c r="P135" s="2">
        <f>+P134+O135-Q135</f>
        <v>31738.950346393016</v>
      </c>
      <c r="Q135" s="2">
        <f>P134*Q$2</f>
        <v>5015.6532556202601</v>
      </c>
      <c r="R135" s="2">
        <f t="shared" ref="R135:R198" si="40">+R134+Q135-Z134</f>
        <v>8479109.5706242695</v>
      </c>
      <c r="S135" s="14">
        <f t="shared" si="27"/>
        <v>1.6417289749204353</v>
      </c>
      <c r="T135" s="14">
        <f t="shared" si="29"/>
        <v>7.2614623437982058</v>
      </c>
      <c r="U135" s="14">
        <f t="shared" si="30"/>
        <v>12.042929985022413</v>
      </c>
      <c r="V135" s="14">
        <f t="shared" si="31"/>
        <v>8.8757886068441554</v>
      </c>
      <c r="W135" s="14">
        <f t="shared" si="32"/>
        <v>2.4527696299313839</v>
      </c>
      <c r="X135" s="2">
        <f t="shared" si="33"/>
        <v>32.274679540516587</v>
      </c>
      <c r="Y135" s="4">
        <f t="shared" si="35"/>
        <v>8335.3897903808029</v>
      </c>
      <c r="Z135" s="2">
        <f>IF(L135&gt;5,X130*$H$23,0)</f>
        <v>1.0642534355135065</v>
      </c>
      <c r="AA135" s="2">
        <f t="shared" si="39"/>
        <v>4122.8762053023565</v>
      </c>
      <c r="AB135" s="2">
        <f t="shared" si="28"/>
        <v>586.81474035090469</v>
      </c>
      <c r="AC135" s="2">
        <f>+N135+P135+R135</f>
        <v>10000020.000000004</v>
      </c>
    </row>
    <row r="136" spans="8:29" ht="0.2" customHeight="1" x14ac:dyDescent="0.25">
      <c r="H136" s="2"/>
      <c r="I136" s="2"/>
      <c r="J136" s="2"/>
      <c r="K136" s="16">
        <f t="shared" si="38"/>
        <v>43968</v>
      </c>
      <c r="L136" s="1">
        <f t="shared" si="34"/>
        <v>134</v>
      </c>
      <c r="M136" s="1" t="str">
        <f t="shared" si="36"/>
        <v xml:space="preserve">2.2 </v>
      </c>
      <c r="N136" s="14">
        <f>N135-O136+Z135</f>
        <v>1487687.0800372569</v>
      </c>
      <c r="O136" s="2">
        <f t="shared" si="37"/>
        <v>1485.4632455198462</v>
      </c>
      <c r="P136" s="2">
        <f>+P135+O136-Q136</f>
        <v>28690.277828142429</v>
      </c>
      <c r="Q136" s="2">
        <f>P135*Q$2</f>
        <v>4534.1357637704305</v>
      </c>
      <c r="R136" s="2">
        <f t="shared" si="40"/>
        <v>8483642.6421346031</v>
      </c>
      <c r="S136" s="14">
        <f t="shared" ref="S136:S199" si="41">+$P131*S$1</f>
        <v>1.4845590055492908</v>
      </c>
      <c r="T136" s="14">
        <f t="shared" si="29"/>
        <v>6.5669158996817405</v>
      </c>
      <c r="U136" s="14">
        <f t="shared" si="30"/>
        <v>10.892193515697311</v>
      </c>
      <c r="V136" s="14">
        <f t="shared" si="31"/>
        <v>8.028619990014942</v>
      </c>
      <c r="W136" s="14">
        <f t="shared" si="32"/>
        <v>2.2189471517110388</v>
      </c>
      <c r="X136" s="2">
        <f t="shared" si="33"/>
        <v>29.191235562654324</v>
      </c>
      <c r="Y136" s="4">
        <f t="shared" si="35"/>
        <v>7539.047028246815</v>
      </c>
      <c r="Z136" s="2">
        <f>IF(L136&gt;5,X131*$H$23,0)</f>
        <v>0.963286471392097</v>
      </c>
      <c r="AA136" s="2">
        <f t="shared" si="39"/>
        <v>3731.7341333043255</v>
      </c>
      <c r="AB136" s="2">
        <f t="shared" ref="AB136:AB199" si="42">+AB135+Z136</f>
        <v>587.77802682229674</v>
      </c>
      <c r="AC136" s="2">
        <f>+N136+P136+R136</f>
        <v>10000020.000000002</v>
      </c>
    </row>
    <row r="137" spans="8:29" ht="0.2" customHeight="1" x14ac:dyDescent="0.25">
      <c r="H137" s="2"/>
      <c r="I137" s="2"/>
      <c r="J137" s="2"/>
      <c r="K137" s="16">
        <f t="shared" si="38"/>
        <v>43969</v>
      </c>
      <c r="L137" s="1">
        <f t="shared" si="34"/>
        <v>135</v>
      </c>
      <c r="M137" s="1" t="str">
        <f t="shared" si="36"/>
        <v xml:space="preserve">2.2 </v>
      </c>
      <c r="N137" s="14">
        <f>N136-O137+Z136</f>
        <v>1486346.6041462321</v>
      </c>
      <c r="O137" s="2">
        <f t="shared" si="37"/>
        <v>1341.439177496216</v>
      </c>
      <c r="P137" s="2">
        <f>+P136+O137-Q137</f>
        <v>25933.105887332586</v>
      </c>
      <c r="Q137" s="2">
        <f>P136*Q$2</f>
        <v>4098.6111183060611</v>
      </c>
      <c r="R137" s="2">
        <f t="shared" si="40"/>
        <v>8487740.289966438</v>
      </c>
      <c r="S137" s="14">
        <f t="shared" si="41"/>
        <v>1.3423201874788675</v>
      </c>
      <c r="T137" s="14">
        <f t="shared" ref="T137:T200" si="43">+$P131*T$1</f>
        <v>5.9382360221971622</v>
      </c>
      <c r="U137" s="14">
        <f t="shared" si="30"/>
        <v>9.8503738495226116</v>
      </c>
      <c r="V137" s="14">
        <f t="shared" si="31"/>
        <v>7.2614623437982075</v>
      </c>
      <c r="W137" s="14">
        <f t="shared" si="32"/>
        <v>2.0071549975037355</v>
      </c>
      <c r="X137" s="2">
        <f t="shared" si="33"/>
        <v>26.399547400500584</v>
      </c>
      <c r="Y137" s="4">
        <f t="shared" si="35"/>
        <v>6818.0543077604325</v>
      </c>
      <c r="Z137" s="2">
        <f>IF(L137&gt;5,X132*$H$23,0)</f>
        <v>0.87174229211783216</v>
      </c>
      <c r="AA137" s="2">
        <f t="shared" si="39"/>
        <v>3377.0955614479044</v>
      </c>
      <c r="AB137" s="2">
        <f t="shared" si="42"/>
        <v>588.64976911441454</v>
      </c>
      <c r="AC137" s="2">
        <f>+N137+P137+R137</f>
        <v>10000020.000000004</v>
      </c>
    </row>
    <row r="138" spans="8:29" ht="0.2" customHeight="1" x14ac:dyDescent="0.25">
      <c r="H138" s="2"/>
      <c r="I138" s="2"/>
      <c r="J138" s="2"/>
      <c r="K138" s="16">
        <f t="shared" si="38"/>
        <v>43970</v>
      </c>
      <c r="L138" s="1">
        <f t="shared" si="34"/>
        <v>136</v>
      </c>
      <c r="M138" s="1" t="str">
        <f t="shared" si="36"/>
        <v xml:space="preserve">2.2 </v>
      </c>
      <c r="N138" s="14">
        <f>N137-O138+Z137</f>
        <v>1485136.043252591</v>
      </c>
      <c r="O138" s="2">
        <f t="shared" si="37"/>
        <v>1211.4326359331887</v>
      </c>
      <c r="P138" s="2">
        <f>+P137+O138-Q138</f>
        <v>23439.809110789691</v>
      </c>
      <c r="Q138" s="2">
        <f>P137*Q$2</f>
        <v>3704.7294124760833</v>
      </c>
      <c r="R138" s="2">
        <f t="shared" si="40"/>
        <v>8491444.1476366222</v>
      </c>
      <c r="S138" s="14">
        <f t="shared" si="41"/>
        <v>1.2136153610580978</v>
      </c>
      <c r="T138" s="14">
        <f t="shared" si="43"/>
        <v>5.3692807499154682</v>
      </c>
      <c r="U138" s="14">
        <f t="shared" ref="U138:U201" si="44">+$P131*U$1</f>
        <v>8.9073540332957446</v>
      </c>
      <c r="V138" s="14">
        <f t="shared" si="31"/>
        <v>6.5669158996817414</v>
      </c>
      <c r="W138" s="14">
        <f t="shared" si="32"/>
        <v>1.8153655859495519</v>
      </c>
      <c r="X138" s="2">
        <f t="shared" si="33"/>
        <v>23.872531629900607</v>
      </c>
      <c r="Y138" s="4">
        <f t="shared" si="35"/>
        <v>6165.4169538264396</v>
      </c>
      <c r="Z138" s="2">
        <f>IF(L138&gt;5,X133*$H$23,0)</f>
        <v>0.78877043937172431</v>
      </c>
      <c r="AA138" s="2">
        <f t="shared" si="39"/>
        <v>3055.665847451517</v>
      </c>
      <c r="AB138" s="2">
        <f t="shared" si="42"/>
        <v>589.43853955378631</v>
      </c>
      <c r="AC138" s="2">
        <f>+N138+P138+R138</f>
        <v>10000020.000000004</v>
      </c>
    </row>
    <row r="139" spans="8:29" ht="0.2" customHeight="1" x14ac:dyDescent="0.25">
      <c r="H139" s="2"/>
      <c r="I139" s="2"/>
      <c r="J139" s="2"/>
      <c r="K139" s="16">
        <f t="shared" si="38"/>
        <v>43971</v>
      </c>
      <c r="L139" s="1">
        <f t="shared" si="34"/>
        <v>137</v>
      </c>
      <c r="M139" s="1" t="str">
        <f t="shared" si="36"/>
        <v xml:space="preserve">2.2 </v>
      </c>
      <c r="N139" s="14">
        <f>N138-O139+Z138</f>
        <v>1484042.7624260837</v>
      </c>
      <c r="O139" s="2">
        <f t="shared" si="37"/>
        <v>1094.069596946676</v>
      </c>
      <c r="P139" s="2">
        <f>+P138+O139-Q139</f>
        <v>21185.334549052124</v>
      </c>
      <c r="Q139" s="2">
        <f>P138*Q$2</f>
        <v>3348.5441586842412</v>
      </c>
      <c r="R139" s="2">
        <f t="shared" si="40"/>
        <v>8494791.9030248672</v>
      </c>
      <c r="S139" s="14">
        <f t="shared" si="41"/>
        <v>1.0971741496669321</v>
      </c>
      <c r="T139" s="14">
        <f t="shared" si="43"/>
        <v>4.8544614442323901</v>
      </c>
      <c r="U139" s="14">
        <f t="shared" si="44"/>
        <v>8.0539211248732041</v>
      </c>
      <c r="V139" s="14">
        <f t="shared" ref="V139:V202" si="45">+$P131*V$1</f>
        <v>5.9382360221971631</v>
      </c>
      <c r="W139" s="14">
        <f t="shared" si="32"/>
        <v>1.6417289749204353</v>
      </c>
      <c r="X139" s="2">
        <f t="shared" si="33"/>
        <v>21.585521715890128</v>
      </c>
      <c r="Y139" s="4">
        <f t="shared" si="35"/>
        <v>5574.7644869658034</v>
      </c>
      <c r="Z139" s="2">
        <f>IF(L139&gt;5,X134*$H$23,0)</f>
        <v>0.71359178381536537</v>
      </c>
      <c r="AA139" s="2">
        <f t="shared" si="39"/>
        <v>2764.4266747159545</v>
      </c>
      <c r="AB139" s="2">
        <f t="shared" si="42"/>
        <v>590.15213133760165</v>
      </c>
      <c r="AC139" s="2">
        <f>+N139+P139+R139</f>
        <v>10000020.000000004</v>
      </c>
    </row>
    <row r="140" spans="8:29" ht="0.2" customHeight="1" x14ac:dyDescent="0.25">
      <c r="H140" s="2"/>
      <c r="I140" s="2"/>
      <c r="J140" s="2"/>
      <c r="K140" s="16">
        <f t="shared" si="38"/>
        <v>43972</v>
      </c>
      <c r="L140" s="1">
        <f t="shared" si="34"/>
        <v>138</v>
      </c>
      <c r="M140" s="1" t="str">
        <f t="shared" si="36"/>
        <v xml:space="preserve">2.2 </v>
      </c>
      <c r="N140" s="14">
        <f>N139-O140+Z139</f>
        <v>1483055.3635422159</v>
      </c>
      <c r="O140" s="2">
        <f t="shared" si="37"/>
        <v>988.1124756515909</v>
      </c>
      <c r="P140" s="2">
        <f>+P139+O140-Q140</f>
        <v>19146.970660553408</v>
      </c>
      <c r="Q140" s="2">
        <f>P139*Q$2</f>
        <v>3026.4763641503032</v>
      </c>
      <c r="R140" s="2">
        <f t="shared" si="40"/>
        <v>8497817.6657972336</v>
      </c>
      <c r="S140" s="14">
        <f t="shared" si="41"/>
        <v>0.99184219832478182</v>
      </c>
      <c r="T140" s="14">
        <f t="shared" si="43"/>
        <v>4.3886965986677273</v>
      </c>
      <c r="U140" s="14">
        <f t="shared" si="44"/>
        <v>7.281692166348587</v>
      </c>
      <c r="V140" s="14">
        <f t="shared" si="45"/>
        <v>5.36928074991547</v>
      </c>
      <c r="W140" s="14">
        <f t="shared" ref="W140:W203" si="46">+$P131*W$1</f>
        <v>1.4845590055492908</v>
      </c>
      <c r="X140" s="2">
        <f t="shared" ref="X140:X203" si="47">+SUM(S140:W140)</f>
        <v>19.516070718805853</v>
      </c>
      <c r="Y140" s="4">
        <f t="shared" si="35"/>
        <v>5040.2996693946507</v>
      </c>
      <c r="Z140" s="2">
        <f>IF(L140&gt;5,X135*$H$23,0)</f>
        <v>0.64549359081033175</v>
      </c>
      <c r="AA140" s="2">
        <f t="shared" si="39"/>
        <v>2500.616937114241</v>
      </c>
      <c r="AB140" s="2">
        <f t="shared" si="42"/>
        <v>590.79762492841201</v>
      </c>
      <c r="AC140" s="2">
        <f>+N140+P140+R140</f>
        <v>10000020.000000004</v>
      </c>
    </row>
    <row r="141" spans="8:29" ht="0.2" customHeight="1" x14ac:dyDescent="0.25">
      <c r="H141" s="2"/>
      <c r="I141" s="2"/>
      <c r="J141" s="2"/>
      <c r="K141" s="16">
        <f t="shared" si="38"/>
        <v>43973</v>
      </c>
      <c r="L141" s="1">
        <f t="shared" si="34"/>
        <v>139</v>
      </c>
      <c r="M141" s="1" t="str">
        <f t="shared" si="36"/>
        <v xml:space="preserve">2.2 </v>
      </c>
      <c r="N141" s="14">
        <f>N140-O141+Z140</f>
        <v>1482163.5627704612</v>
      </c>
      <c r="O141" s="2">
        <f t="shared" si="37"/>
        <v>892.44626534546001</v>
      </c>
      <c r="P141" s="2">
        <f>+P140+O141-Q141</f>
        <v>17304.135402962667</v>
      </c>
      <c r="Q141" s="2">
        <f>P140*Q$2</f>
        <v>2735.2815229362009</v>
      </c>
      <c r="R141" s="2">
        <f t="shared" si="40"/>
        <v>8500552.3018265795</v>
      </c>
      <c r="S141" s="14">
        <f t="shared" si="41"/>
        <v>0.89657118212945097</v>
      </c>
      <c r="T141" s="14">
        <f t="shared" si="43"/>
        <v>3.9673687932991264</v>
      </c>
      <c r="U141" s="14">
        <f t="shared" si="44"/>
        <v>6.5830448980015914</v>
      </c>
      <c r="V141" s="14">
        <f t="shared" si="45"/>
        <v>4.854461444232391</v>
      </c>
      <c r="W141" s="14">
        <f t="shared" si="46"/>
        <v>1.3423201874788675</v>
      </c>
      <c r="X141" s="2">
        <f t="shared" si="47"/>
        <v>17.643766505141429</v>
      </c>
      <c r="Y141" s="4">
        <f t="shared" si="35"/>
        <v>4556.7507806295844</v>
      </c>
      <c r="Z141" s="2">
        <f>IF(L141&gt;5,X136*$H$23,0)</f>
        <v>0.58382471125308644</v>
      </c>
      <c r="AA141" s="2">
        <f t="shared" si="39"/>
        <v>2261.7141084740442</v>
      </c>
      <c r="AB141" s="2">
        <f t="shared" si="42"/>
        <v>591.38144963966511</v>
      </c>
      <c r="AC141" s="2">
        <f>+N141+P141+R141</f>
        <v>10000020.000000004</v>
      </c>
    </row>
    <row r="142" spans="8:29" ht="11.1" customHeight="1" x14ac:dyDescent="0.25">
      <c r="H142" s="2"/>
      <c r="I142" s="2"/>
      <c r="J142" s="2"/>
      <c r="K142" s="16">
        <f t="shared" si="38"/>
        <v>43974</v>
      </c>
      <c r="L142" s="1">
        <f t="shared" si="34"/>
        <v>140</v>
      </c>
      <c r="M142" s="1" t="str">
        <f t="shared" si="36"/>
        <v xml:space="preserve">2.2 </v>
      </c>
      <c r="N142" s="14">
        <f>N141-O142+Z141</f>
        <v>1481358.0804558161</v>
      </c>
      <c r="O142" s="2">
        <f t="shared" si="37"/>
        <v>806.0661393562682</v>
      </c>
      <c r="P142" s="2">
        <f>+P141+O142-Q142</f>
        <v>15638.182199038556</v>
      </c>
      <c r="Q142" s="2">
        <f>P141*Q$2</f>
        <v>2472.0193432803808</v>
      </c>
      <c r="R142" s="2">
        <f t="shared" si="40"/>
        <v>8503023.7373451497</v>
      </c>
      <c r="S142" s="14">
        <f t="shared" si="41"/>
        <v>0.81040955897914335</v>
      </c>
      <c r="T142" s="14">
        <f t="shared" si="43"/>
        <v>3.586284728517803</v>
      </c>
      <c r="U142" s="14">
        <f t="shared" si="44"/>
        <v>5.9510531899486905</v>
      </c>
      <c r="V142" s="14">
        <f t="shared" si="45"/>
        <v>4.3886965986677282</v>
      </c>
      <c r="W142" s="14">
        <f t="shared" si="46"/>
        <v>1.2136153610580978</v>
      </c>
      <c r="X142" s="2">
        <f t="shared" si="47"/>
        <v>15.950059437171463</v>
      </c>
      <c r="Y142" s="4">
        <f t="shared" si="35"/>
        <v>4119.3271159103197</v>
      </c>
      <c r="Z142" s="2">
        <f>IF(L142&gt;5,X137*$H$23,0)</f>
        <v>0.52799094801001167</v>
      </c>
      <c r="AA142" s="2">
        <f t="shared" si="39"/>
        <v>2045.4162923281299</v>
      </c>
      <c r="AB142" s="2">
        <f t="shared" si="42"/>
        <v>591.90944058767514</v>
      </c>
      <c r="AC142" s="2">
        <f>+N142+P142+R142</f>
        <v>10000020.000000004</v>
      </c>
    </row>
    <row r="143" spans="8:29" ht="0.2" customHeight="1" x14ac:dyDescent="0.25">
      <c r="H143" s="2"/>
      <c r="I143" s="2"/>
      <c r="J143" s="2"/>
      <c r="K143" s="16">
        <f t="shared" si="38"/>
        <v>43975</v>
      </c>
      <c r="L143" s="1">
        <f t="shared" si="34"/>
        <v>141</v>
      </c>
      <c r="M143" s="1" t="str">
        <f t="shared" si="36"/>
        <v xml:space="preserve">2.2 </v>
      </c>
      <c r="N143" s="14">
        <f>N142-O143+Z142</f>
        <v>1480630.5420947468</v>
      </c>
      <c r="O143" s="2">
        <f t="shared" si="37"/>
        <v>728.06635201727659</v>
      </c>
      <c r="P143" s="2">
        <f>+P142+O143-Q143</f>
        <v>14132.222522621752</v>
      </c>
      <c r="Q143" s="2">
        <f>P142*Q$2</f>
        <v>2234.0260284340793</v>
      </c>
      <c r="R143" s="2">
        <f t="shared" si="40"/>
        <v>8505257.2353826351</v>
      </c>
      <c r="S143" s="14">
        <f t="shared" si="41"/>
        <v>0.73249403471217789</v>
      </c>
      <c r="T143" s="14">
        <f t="shared" si="43"/>
        <v>3.2416382359165725</v>
      </c>
      <c r="U143" s="14">
        <f t="shared" si="44"/>
        <v>5.3794270927767052</v>
      </c>
      <c r="V143" s="14">
        <f t="shared" si="45"/>
        <v>3.9673687932991273</v>
      </c>
      <c r="W143" s="14">
        <f t="shared" si="46"/>
        <v>1.0971741496669321</v>
      </c>
      <c r="X143" s="2">
        <f t="shared" si="47"/>
        <v>14.418102306371514</v>
      </c>
      <c r="Y143" s="4">
        <f t="shared" si="35"/>
        <v>3723.6776467547666</v>
      </c>
      <c r="Z143" s="2">
        <f>IF(L143&gt;5,X138*$H$23,0)</f>
        <v>0.47745063259801213</v>
      </c>
      <c r="AA143" s="2">
        <f t="shared" si="39"/>
        <v>1849.6250861479318</v>
      </c>
      <c r="AB143" s="2">
        <f t="shared" si="42"/>
        <v>592.38689122027313</v>
      </c>
      <c r="AC143" s="2">
        <f>+N143+P143+R143</f>
        <v>10000020.000000004</v>
      </c>
    </row>
    <row r="144" spans="8:29" ht="0.2" customHeight="1" x14ac:dyDescent="0.25">
      <c r="H144" s="2"/>
      <c r="I144" s="2"/>
      <c r="J144" s="2"/>
      <c r="K144" s="16">
        <f t="shared" si="38"/>
        <v>43976</v>
      </c>
      <c r="L144" s="1">
        <f t="shared" si="34"/>
        <v>142</v>
      </c>
      <c r="M144" s="1" t="str">
        <f t="shared" si="36"/>
        <v xml:space="preserve">2.2 </v>
      </c>
      <c r="N144" s="14">
        <f>N143-O144+Z143</f>
        <v>1479973.389250404</v>
      </c>
      <c r="O144" s="2">
        <f t="shared" si="37"/>
        <v>657.63029497543846</v>
      </c>
      <c r="P144" s="2">
        <f>+P143+O144-Q144</f>
        <v>12770.963885794084</v>
      </c>
      <c r="Q144" s="2">
        <f>P143*Q$2</f>
        <v>2018.8889318031074</v>
      </c>
      <c r="R144" s="2">
        <f t="shared" si="40"/>
        <v>8507275.6468638051</v>
      </c>
      <c r="S144" s="14">
        <f t="shared" si="41"/>
        <v>0.66204170465787893</v>
      </c>
      <c r="T144" s="14">
        <f t="shared" si="43"/>
        <v>2.9299761388487107</v>
      </c>
      <c r="U144" s="14">
        <f t="shared" si="44"/>
        <v>4.8624573538748601</v>
      </c>
      <c r="V144" s="14">
        <f t="shared" si="45"/>
        <v>3.5862847285178039</v>
      </c>
      <c r="W144" s="14">
        <f t="shared" si="46"/>
        <v>0.99184219832478182</v>
      </c>
      <c r="X144" s="2">
        <f t="shared" si="47"/>
        <v>13.032602124224036</v>
      </c>
      <c r="Y144" s="4">
        <f t="shared" si="35"/>
        <v>3365.852743850774</v>
      </c>
      <c r="Z144" s="2">
        <f>IF(L144&gt;5,X139*$H$23,0)</f>
        <v>0.43171043431780254</v>
      </c>
      <c r="AA144" s="2">
        <f t="shared" si="39"/>
        <v>1672.4293460897411</v>
      </c>
      <c r="AB144" s="2">
        <f t="shared" si="42"/>
        <v>592.81860165459091</v>
      </c>
      <c r="AC144" s="2">
        <f>+N144+P144+R144</f>
        <v>10000020.000000004</v>
      </c>
    </row>
    <row r="145" spans="8:29" ht="0.2" customHeight="1" x14ac:dyDescent="0.25">
      <c r="H145" s="2"/>
      <c r="I145" s="2"/>
      <c r="J145" s="2"/>
      <c r="K145" s="16">
        <f t="shared" si="38"/>
        <v>43977</v>
      </c>
      <c r="L145" s="1">
        <f t="shared" si="34"/>
        <v>143</v>
      </c>
      <c r="M145" s="1" t="str">
        <f t="shared" si="36"/>
        <v xml:space="preserve">2.2 </v>
      </c>
      <c r="N145" s="14">
        <f>N144-O145+Z144</f>
        <v>1479379.7993786482</v>
      </c>
      <c r="O145" s="2">
        <f t="shared" si="37"/>
        <v>594.02158219024284</v>
      </c>
      <c r="P145" s="2">
        <f>+P144+O145-Q145</f>
        <v>11540.562055728029</v>
      </c>
      <c r="Q145" s="2">
        <f>P144*Q$2</f>
        <v>1824.4234122562978</v>
      </c>
      <c r="R145" s="2">
        <f t="shared" si="40"/>
        <v>8509099.638565626</v>
      </c>
      <c r="S145" s="14">
        <f t="shared" si="41"/>
        <v>0.59834283314229397</v>
      </c>
      <c r="T145" s="14">
        <f t="shared" si="43"/>
        <v>2.6481668186315148</v>
      </c>
      <c r="U145" s="14">
        <f t="shared" si="44"/>
        <v>4.3949642082730671</v>
      </c>
      <c r="V145" s="14">
        <f t="shared" si="45"/>
        <v>3.2416382359165734</v>
      </c>
      <c r="W145" s="14">
        <f t="shared" si="46"/>
        <v>0.89657118212945097</v>
      </c>
      <c r="X145" s="2">
        <f t="shared" si="47"/>
        <v>11.7796832780929</v>
      </c>
      <c r="Y145" s="4">
        <f t="shared" si="35"/>
        <v>3042.2688351366178</v>
      </c>
      <c r="Z145" s="2">
        <f>IF(L145&gt;5,X140*$H$23,0)</f>
        <v>0.39032141437611706</v>
      </c>
      <c r="AA145" s="2">
        <f t="shared" si="39"/>
        <v>1512.0899008183951</v>
      </c>
      <c r="AB145" s="2">
        <f t="shared" si="42"/>
        <v>593.20892306896701</v>
      </c>
      <c r="AC145" s="2">
        <f>+N145+P145+R145</f>
        <v>10000020.000000002</v>
      </c>
    </row>
    <row r="146" spans="8:29" ht="0.2" customHeight="1" x14ac:dyDescent="0.25">
      <c r="H146" s="2"/>
      <c r="I146" s="2"/>
      <c r="J146" s="2"/>
      <c r="K146" s="16">
        <f t="shared" si="38"/>
        <v>43978</v>
      </c>
      <c r="L146" s="1">
        <f t="shared" si="34"/>
        <v>144</v>
      </c>
      <c r="M146" s="1" t="str">
        <f t="shared" si="36"/>
        <v xml:space="preserve">2.2 </v>
      </c>
      <c r="N146" s="14">
        <f>N145-O146+Z145</f>
        <v>1478843.6136481599</v>
      </c>
      <c r="O146" s="2">
        <f t="shared" si="37"/>
        <v>536.57605190262143</v>
      </c>
      <c r="P146" s="2">
        <f>+P145+O146-Q146</f>
        <v>10428.486385383789</v>
      </c>
      <c r="Q146" s="2">
        <f>P145*Q$2</f>
        <v>1648.6517222468613</v>
      </c>
      <c r="R146" s="2">
        <f t="shared" si="40"/>
        <v>8510747.8999664579</v>
      </c>
      <c r="S146" s="14">
        <f t="shared" si="41"/>
        <v>0.54075423134258338</v>
      </c>
      <c r="T146" s="14">
        <f t="shared" si="43"/>
        <v>2.3933713325691754</v>
      </c>
      <c r="U146" s="14">
        <f t="shared" si="44"/>
        <v>3.9722502279472733</v>
      </c>
      <c r="V146" s="14">
        <f t="shared" si="45"/>
        <v>2.9299761388487116</v>
      </c>
      <c r="W146" s="14">
        <f t="shared" si="46"/>
        <v>0.81040955897914335</v>
      </c>
      <c r="X146" s="2">
        <f t="shared" si="47"/>
        <v>10.646761489686888</v>
      </c>
      <c r="Y146" s="4">
        <f t="shared" si="35"/>
        <v>2749.6758538019908</v>
      </c>
      <c r="Z146" s="2">
        <f>IF(L146&gt;5,X141*$H$23,0)</f>
        <v>0.35287533010282857</v>
      </c>
      <c r="AA146" s="2">
        <f t="shared" si="39"/>
        <v>1367.0252341888754</v>
      </c>
      <c r="AB146" s="2">
        <f t="shared" si="42"/>
        <v>593.56179839906986</v>
      </c>
      <c r="AC146" s="2">
        <f>+N146+P146+R146</f>
        <v>10000020.000000002</v>
      </c>
    </row>
    <row r="147" spans="8:29" ht="0.2" customHeight="1" x14ac:dyDescent="0.25">
      <c r="H147" s="2"/>
      <c r="I147" s="2"/>
      <c r="J147" s="2"/>
      <c r="K147" s="16">
        <f t="shared" si="38"/>
        <v>43979</v>
      </c>
      <c r="L147" s="1">
        <f t="shared" si="34"/>
        <v>145</v>
      </c>
      <c r="M147" s="1" t="str">
        <f t="shared" si="36"/>
        <v xml:space="preserve">2.2 </v>
      </c>
      <c r="N147" s="14">
        <f>N146-O147+Z146</f>
        <v>1478359.2719366285</v>
      </c>
      <c r="O147" s="2">
        <f t="shared" si="37"/>
        <v>484.69458686130753</v>
      </c>
      <c r="P147" s="2">
        <f>+P146+O147-Q147</f>
        <v>9423.3972029045544</v>
      </c>
      <c r="Q147" s="2">
        <f>P146*Q$2</f>
        <v>1489.7837693405411</v>
      </c>
      <c r="R147" s="2">
        <f t="shared" si="40"/>
        <v>8512237.3308604695</v>
      </c>
      <c r="S147" s="14">
        <f t="shared" si="41"/>
        <v>0.4886931937199549</v>
      </c>
      <c r="T147" s="14">
        <f t="shared" si="43"/>
        <v>2.1630169253703331</v>
      </c>
      <c r="U147" s="14">
        <f t="shared" si="44"/>
        <v>3.5900569988537643</v>
      </c>
      <c r="V147" s="14">
        <f t="shared" si="45"/>
        <v>2.6481668186315157</v>
      </c>
      <c r="W147" s="14">
        <f t="shared" si="46"/>
        <v>0.73249403471217789</v>
      </c>
      <c r="X147" s="2">
        <f t="shared" si="47"/>
        <v>9.6224279712877454</v>
      </c>
      <c r="Y147" s="4">
        <f t="shared" si="35"/>
        <v>2485.1273200050723</v>
      </c>
      <c r="Z147" s="2">
        <f>IF(L147&gt;5,X142*$H$23,0)</f>
        <v>0.31900118874342925</v>
      </c>
      <c r="AA147" s="2">
        <f t="shared" si="39"/>
        <v>1235.7981347730956</v>
      </c>
      <c r="AB147" s="2">
        <f t="shared" si="42"/>
        <v>593.88079958781327</v>
      </c>
      <c r="AC147" s="2">
        <f>+N147+P147+R147</f>
        <v>10000020.000000002</v>
      </c>
    </row>
    <row r="148" spans="8:29" ht="0.2" customHeight="1" x14ac:dyDescent="0.25">
      <c r="H148" s="2"/>
      <c r="I148" s="2"/>
      <c r="J148" s="2"/>
      <c r="K148" s="16">
        <f t="shared" si="38"/>
        <v>43980</v>
      </c>
      <c r="L148" s="1">
        <f t="shared" si="34"/>
        <v>146</v>
      </c>
      <c r="M148" s="1" t="str">
        <f t="shared" si="36"/>
        <v xml:space="preserve">2.2 </v>
      </c>
      <c r="N148" s="14">
        <f>N147-O148+Z147</f>
        <v>1477921.7542723641</v>
      </c>
      <c r="O148" s="2">
        <f t="shared" si="37"/>
        <v>437.83666545317726</v>
      </c>
      <c r="P148" s="2">
        <f>+P147+O148-Q148</f>
        <v>8515.034267942794</v>
      </c>
      <c r="Q148" s="2">
        <f>P147*Q$2</f>
        <v>1346.1996004149362</v>
      </c>
      <c r="R148" s="2">
        <f t="shared" si="40"/>
        <v>8513583.2114596963</v>
      </c>
      <c r="S148" s="14">
        <f t="shared" si="41"/>
        <v>0.44163195383192977</v>
      </c>
      <c r="T148" s="14">
        <f t="shared" si="43"/>
        <v>1.9547727748798192</v>
      </c>
      <c r="U148" s="14">
        <f t="shared" si="44"/>
        <v>3.2445253880555001</v>
      </c>
      <c r="V148" s="14">
        <f t="shared" si="45"/>
        <v>2.3933713325691759</v>
      </c>
      <c r="W148" s="14">
        <f t="shared" si="46"/>
        <v>0.66204170465787893</v>
      </c>
      <c r="X148" s="2">
        <f t="shared" si="47"/>
        <v>8.6963431539943041</v>
      </c>
      <c r="Y148" s="4">
        <f t="shared" si="35"/>
        <v>2245.952894697336</v>
      </c>
      <c r="Z148" s="2">
        <f>IF(L148&gt;5,X143*$H$23,0)</f>
        <v>0.28836204612743027</v>
      </c>
      <c r="AA148" s="2">
        <f t="shared" si="39"/>
        <v>1117.1032940264299</v>
      </c>
      <c r="AB148" s="2">
        <f t="shared" si="42"/>
        <v>594.16916163394069</v>
      </c>
      <c r="AC148" s="2">
        <f>+N148+P148+R148</f>
        <v>10000020.000000004</v>
      </c>
    </row>
    <row r="149" spans="8:29" ht="0.2" customHeight="1" x14ac:dyDescent="0.25">
      <c r="H149" s="2"/>
      <c r="I149" s="2"/>
      <c r="J149" s="2"/>
      <c r="K149" s="16">
        <f t="shared" si="38"/>
        <v>43981</v>
      </c>
      <c r="L149" s="1">
        <f t="shared" si="34"/>
        <v>147</v>
      </c>
      <c r="M149" s="1" t="str">
        <f t="shared" si="36"/>
        <v xml:space="preserve">2.2 </v>
      </c>
      <c r="N149" s="14">
        <f>N148-O149+Z148</f>
        <v>1477526.5280680885</v>
      </c>
      <c r="O149" s="2">
        <f t="shared" si="37"/>
        <v>395.51456632182982</v>
      </c>
      <c r="P149" s="2">
        <f>+P148+O149-Q149</f>
        <v>7694.115367415654</v>
      </c>
      <c r="Q149" s="2">
        <f>P148*Q$2</f>
        <v>1216.4334668489705</v>
      </c>
      <c r="R149" s="2">
        <f t="shared" si="40"/>
        <v>8514799.3565644994</v>
      </c>
      <c r="S149" s="14">
        <f t="shared" si="41"/>
        <v>0.39909262143106516</v>
      </c>
      <c r="T149" s="14">
        <f t="shared" si="43"/>
        <v>1.7665278153277186</v>
      </c>
      <c r="U149" s="14">
        <f t="shared" si="44"/>
        <v>2.9321591623197292</v>
      </c>
      <c r="V149" s="14">
        <f t="shared" si="45"/>
        <v>2.1630169253703335</v>
      </c>
      <c r="W149" s="14">
        <f t="shared" si="46"/>
        <v>0.59834283314229397</v>
      </c>
      <c r="X149" s="2">
        <f t="shared" si="47"/>
        <v>7.8591393575911397</v>
      </c>
      <c r="Y149" s="4">
        <f t="shared" si="35"/>
        <v>2029.7332427486153</v>
      </c>
      <c r="Z149" s="2">
        <f>IF(L149&gt;5,X144*$H$23,0)</f>
        <v>0.26065204248448071</v>
      </c>
      <c r="AA149" s="2">
        <f t="shared" si="39"/>
        <v>1009.7558231552321</v>
      </c>
      <c r="AB149" s="2">
        <f t="shared" si="42"/>
        <v>594.42981367642517</v>
      </c>
      <c r="AC149" s="2">
        <f>+N149+P149+R149</f>
        <v>10000020.000000004</v>
      </c>
    </row>
    <row r="150" spans="8:29" ht="0.2" customHeight="1" x14ac:dyDescent="0.25">
      <c r="H150" s="2"/>
      <c r="I150" s="2"/>
      <c r="J150" s="2"/>
      <c r="K150" s="16">
        <f t="shared" si="38"/>
        <v>43982</v>
      </c>
      <c r="L150" s="1">
        <f>+L149+1</f>
        <v>148</v>
      </c>
      <c r="M150" s="1" t="str">
        <f t="shared" si="36"/>
        <v xml:space="preserve">2.2 </v>
      </c>
      <c r="N150" s="14">
        <f>N149-O150+Z149</f>
        <v>1477169.5005623621</v>
      </c>
      <c r="O150" s="2">
        <f t="shared" si="37"/>
        <v>357.28815776886501</v>
      </c>
      <c r="P150" s="2">
        <f>+P149+O150-Q150</f>
        <v>6952.2441869822824</v>
      </c>
      <c r="Q150" s="2">
        <f>P149*Q$2</f>
        <v>1099.1593382022363</v>
      </c>
      <c r="R150" s="2">
        <f t="shared" si="40"/>
        <v>8515898.2552506588</v>
      </c>
      <c r="S150" s="14">
        <f t="shared" si="41"/>
        <v>0.36064256424150093</v>
      </c>
      <c r="T150" s="14">
        <f t="shared" si="43"/>
        <v>1.5963704857242602</v>
      </c>
      <c r="U150" s="14">
        <f t="shared" si="44"/>
        <v>2.6497917229915786</v>
      </c>
      <c r="V150" s="14">
        <f t="shared" si="45"/>
        <v>1.9547727748798196</v>
      </c>
      <c r="W150" s="14">
        <f t="shared" si="46"/>
        <v>0.54075423134258338</v>
      </c>
      <c r="X150" s="2">
        <f t="shared" si="47"/>
        <v>7.1023317791797416</v>
      </c>
      <c r="Y150" s="4">
        <f t="shared" si="35"/>
        <v>1834.2770445095603</v>
      </c>
      <c r="Z150" s="2">
        <f>IF(L150&gt;5,X145*$H$23,0)</f>
        <v>0.23559366556185801</v>
      </c>
      <c r="AA150" s="2">
        <f t="shared" si="39"/>
        <v>912.68065054098531</v>
      </c>
      <c r="AB150" s="2">
        <f t="shared" si="42"/>
        <v>594.66540734198702</v>
      </c>
      <c r="AC150" s="2">
        <f>+N150+P150+R150</f>
        <v>10000020.000000004</v>
      </c>
    </row>
    <row r="151" spans="8:29" ht="0.2" customHeight="1" x14ac:dyDescent="0.25">
      <c r="H151" s="2"/>
      <c r="I151" s="2"/>
      <c r="J151" s="2"/>
      <c r="K151" s="16">
        <f t="shared" si="38"/>
        <v>43983</v>
      </c>
      <c r="L151" s="1">
        <f t="shared" si="34"/>
        <v>149</v>
      </c>
      <c r="M151" s="1" t="str">
        <f t="shared" si="36"/>
        <v xml:space="preserve">2.2 </v>
      </c>
      <c r="N151" s="14">
        <f>N150-O151+Z150</f>
        <v>1476846.9759451472</v>
      </c>
      <c r="O151" s="2">
        <f t="shared" si="37"/>
        <v>322.76021088055501</v>
      </c>
      <c r="P151" s="2">
        <f>+P150+O151-Q151</f>
        <v>6281.8266568653689</v>
      </c>
      <c r="Q151" s="2">
        <f>P150*Q$2</f>
        <v>993.17774099746885</v>
      </c>
      <c r="R151" s="2">
        <f t="shared" si="40"/>
        <v>8516891.1973979902</v>
      </c>
      <c r="S151" s="14">
        <f t="shared" si="41"/>
        <v>0.32589019954324339</v>
      </c>
      <c r="T151" s="14">
        <f t="shared" si="43"/>
        <v>1.4425702569660033</v>
      </c>
      <c r="U151" s="14">
        <f t="shared" si="44"/>
        <v>2.3945557285863908</v>
      </c>
      <c r="V151" s="14">
        <f t="shared" si="45"/>
        <v>1.7665278153277191</v>
      </c>
      <c r="W151" s="14">
        <f t="shared" si="46"/>
        <v>0.4886931937199549</v>
      </c>
      <c r="X151" s="2">
        <f t="shared" si="47"/>
        <v>6.4182371941433116</v>
      </c>
      <c r="Y151" s="4">
        <f t="shared" si="35"/>
        <v>1657.5999991926858</v>
      </c>
      <c r="Z151" s="2">
        <f>IF(L151&gt;5,X146*$H$23,0)</f>
        <v>0.21293522979373777</v>
      </c>
      <c r="AA151" s="2">
        <f t="shared" si="39"/>
        <v>824.90275614059726</v>
      </c>
      <c r="AB151" s="2">
        <f t="shared" si="42"/>
        <v>594.87834257178076</v>
      </c>
      <c r="AC151" s="2">
        <f>+N151+P151+R151</f>
        <v>10000020.000000004</v>
      </c>
    </row>
    <row r="152" spans="8:29" ht="11.1" customHeight="1" x14ac:dyDescent="0.25">
      <c r="H152" s="2"/>
      <c r="I152" s="2"/>
      <c r="J152" s="2"/>
      <c r="K152" s="16">
        <f t="shared" si="38"/>
        <v>43984</v>
      </c>
      <c r="L152" s="1">
        <f t="shared" si="34"/>
        <v>150</v>
      </c>
      <c r="M152" s="1" t="str">
        <f t="shared" si="36"/>
        <v xml:space="preserve">2.2 </v>
      </c>
      <c r="N152" s="14">
        <f>N151-O152+Z151</f>
        <v>1476555.6166983265</v>
      </c>
      <c r="O152" s="2">
        <f t="shared" si="37"/>
        <v>291.57218205038737</v>
      </c>
      <c r="P152" s="2">
        <f>+P151+O152-Q152</f>
        <v>5675.9950307921326</v>
      </c>
      <c r="Q152" s="2">
        <f>P151*Q$2</f>
        <v>897.40380812362412</v>
      </c>
      <c r="R152" s="2">
        <f t="shared" si="40"/>
        <v>8517788.3882708848</v>
      </c>
      <c r="S152" s="14">
        <f t="shared" si="41"/>
        <v>0.29448116259076734</v>
      </c>
      <c r="T152" s="14">
        <f t="shared" si="43"/>
        <v>1.3035607981729733</v>
      </c>
      <c r="U152" s="14">
        <f t="shared" si="44"/>
        <v>2.1638553854490055</v>
      </c>
      <c r="V152" s="14">
        <f t="shared" si="45"/>
        <v>1.5963704857242607</v>
      </c>
      <c r="W152" s="14">
        <f t="shared" si="46"/>
        <v>0.44163195383192977</v>
      </c>
      <c r="X152" s="2">
        <f t="shared" si="47"/>
        <v>5.7998997857689361</v>
      </c>
      <c r="Y152" s="4">
        <f t="shared" si="35"/>
        <v>1497.9056693294249</v>
      </c>
      <c r="Z152" s="2">
        <f>IF(L152&gt;5,X147*$H$23,0)</f>
        <v>0.19244855942575492</v>
      </c>
      <c r="AA152" s="2">
        <f t="shared" si="39"/>
        <v>745.53819600152178</v>
      </c>
      <c r="AB152" s="2">
        <f t="shared" si="42"/>
        <v>595.07079113120653</v>
      </c>
      <c r="AC152" s="2">
        <f>+N152+P152+R152</f>
        <v>10000020.000000004</v>
      </c>
    </row>
    <row r="153" spans="8:29" ht="0.2" customHeight="1" x14ac:dyDescent="0.25">
      <c r="H153" s="2"/>
      <c r="I153" s="2"/>
      <c r="J153" s="2"/>
      <c r="K153" s="16">
        <f t="shared" si="38"/>
        <v>43985</v>
      </c>
      <c r="L153" s="1">
        <f t="shared" si="34"/>
        <v>151</v>
      </c>
      <c r="M153" s="1" t="str">
        <f t="shared" si="36"/>
        <v xml:space="preserve">2.2 </v>
      </c>
      <c r="N153" s="14">
        <f>N152-O153+Z152</f>
        <v>1476292.4087303896</v>
      </c>
      <c r="O153" s="2">
        <f t="shared" si="37"/>
        <v>263.40041649642023</v>
      </c>
      <c r="P153" s="2">
        <f>+P152+O153-Q153</f>
        <v>5128.5390143182476</v>
      </c>
      <c r="Q153" s="2">
        <f>P152*Q$2</f>
        <v>810.85643297030458</v>
      </c>
      <c r="R153" s="2">
        <f t="shared" si="40"/>
        <v>8518599.0522552952</v>
      </c>
      <c r="S153" s="14">
        <f t="shared" si="41"/>
        <v>0.26609482087321235</v>
      </c>
      <c r="T153" s="14">
        <f t="shared" si="43"/>
        <v>1.1779246503630691</v>
      </c>
      <c r="U153" s="14">
        <f t="shared" si="44"/>
        <v>1.9553411972594603</v>
      </c>
      <c r="V153" s="14">
        <f t="shared" si="45"/>
        <v>1.4425702569660037</v>
      </c>
      <c r="W153" s="14">
        <f t="shared" si="46"/>
        <v>0.39909262143106516</v>
      </c>
      <c r="X153" s="2">
        <f t="shared" si="47"/>
        <v>5.2410235468928112</v>
      </c>
      <c r="Y153" s="4">
        <f t="shared" si="35"/>
        <v>1353.5680225445387</v>
      </c>
      <c r="Z153" s="2">
        <f>IF(L153&gt;5,X148*$H$23,0)</f>
        <v>0.17392686307988608</v>
      </c>
      <c r="AA153" s="2">
        <f t="shared" si="39"/>
        <v>673.7858684092007</v>
      </c>
      <c r="AB153" s="2">
        <f t="shared" si="42"/>
        <v>595.24471799428648</v>
      </c>
      <c r="AC153" s="2">
        <f>+N153+P153+R153</f>
        <v>10000020.000000004</v>
      </c>
    </row>
    <row r="154" spans="8:29" ht="0.2" customHeight="1" x14ac:dyDescent="0.25">
      <c r="H154" s="2"/>
      <c r="I154" s="2"/>
      <c r="J154" s="2"/>
      <c r="K154" s="16">
        <f t="shared" si="38"/>
        <v>43986</v>
      </c>
      <c r="L154" s="1">
        <f t="shared" si="34"/>
        <v>152</v>
      </c>
      <c r="M154" s="1" t="str">
        <f t="shared" si="36"/>
        <v xml:space="preserve">2.2 </v>
      </c>
      <c r="N154" s="14">
        <f>N153-O154+Z153</f>
        <v>1476054.6299276473</v>
      </c>
      <c r="O154" s="2">
        <f t="shared" si="37"/>
        <v>237.95272960534942</v>
      </c>
      <c r="P154" s="2">
        <f>+P153+O154-Q154</f>
        <v>4633.8433133067047</v>
      </c>
      <c r="Q154" s="2">
        <f>P153*Q$2</f>
        <v>732.64843061689248</v>
      </c>
      <c r="R154" s="2">
        <f t="shared" si="40"/>
        <v>8519331.5267590489</v>
      </c>
      <c r="S154" s="14">
        <f t="shared" si="41"/>
        <v>0.2404411052317392</v>
      </c>
      <c r="T154" s="14">
        <f t="shared" si="43"/>
        <v>1.0643792834928489</v>
      </c>
      <c r="U154" s="14">
        <f t="shared" si="44"/>
        <v>1.7668869755446039</v>
      </c>
      <c r="V154" s="14">
        <f t="shared" si="45"/>
        <v>1.3035607981729735</v>
      </c>
      <c r="W154" s="14">
        <f t="shared" si="46"/>
        <v>0.36064256424150093</v>
      </c>
      <c r="X154" s="2">
        <f t="shared" si="47"/>
        <v>4.7359107266836666</v>
      </c>
      <c r="Y154" s="4">
        <f t="shared" si="35"/>
        <v>1223.1155345724655</v>
      </c>
      <c r="Z154" s="2">
        <f>IF(L154&gt;5,X149*$H$23,0)</f>
        <v>0.15718278715182279</v>
      </c>
      <c r="AA154" s="2">
        <f t="shared" si="39"/>
        <v>608.91997282458465</v>
      </c>
      <c r="AB154" s="2">
        <f t="shared" si="42"/>
        <v>595.40190078143826</v>
      </c>
      <c r="AC154" s="2">
        <f>+N154+P154+R154</f>
        <v>10000020.000000004</v>
      </c>
    </row>
    <row r="155" spans="8:29" ht="0.2" customHeight="1" x14ac:dyDescent="0.25">
      <c r="H155" s="2"/>
      <c r="I155" s="2"/>
      <c r="J155" s="2"/>
      <c r="K155" s="16">
        <f t="shared" si="38"/>
        <v>43987</v>
      </c>
      <c r="L155" s="1">
        <f t="shared" si="34"/>
        <v>153</v>
      </c>
      <c r="M155" s="1" t="str">
        <f t="shared" si="36"/>
        <v xml:space="preserve">2.2 </v>
      </c>
      <c r="N155" s="14">
        <f>N154-O155+Z154</f>
        <v>1475839.8217828725</v>
      </c>
      <c r="O155" s="2">
        <f t="shared" si="37"/>
        <v>214.965327561777</v>
      </c>
      <c r="P155" s="2">
        <f>+P154+O155-Q155</f>
        <v>4186.8310246818091</v>
      </c>
      <c r="Q155" s="2">
        <f>P154*Q$2</f>
        <v>661.97761618667209</v>
      </c>
      <c r="R155" s="2">
        <f t="shared" si="40"/>
        <v>8519993.3471924495</v>
      </c>
      <c r="S155" s="14">
        <f t="shared" si="41"/>
        <v>0.21725763084319633</v>
      </c>
      <c r="T155" s="14">
        <f t="shared" si="43"/>
        <v>0.96176442092695658</v>
      </c>
      <c r="U155" s="14">
        <f t="shared" si="44"/>
        <v>1.5965689252392739</v>
      </c>
      <c r="V155" s="14">
        <f t="shared" si="45"/>
        <v>1.1779246503630694</v>
      </c>
      <c r="W155" s="14">
        <f t="shared" si="46"/>
        <v>0.32589019954324339</v>
      </c>
      <c r="X155" s="2">
        <f t="shared" si="47"/>
        <v>4.2794058269157391</v>
      </c>
      <c r="Y155" s="4">
        <f t="shared" si="35"/>
        <v>1105.2167255073737</v>
      </c>
      <c r="Z155" s="2">
        <f>IF(L155&gt;5,X150*$H$23,0)</f>
        <v>0.14204663558359484</v>
      </c>
      <c r="AA155" s="2">
        <f t="shared" si="39"/>
        <v>550.2831133528681</v>
      </c>
      <c r="AB155" s="2">
        <f t="shared" si="42"/>
        <v>595.54394741702185</v>
      </c>
      <c r="AC155" s="2">
        <f>+N155+P155+R155</f>
        <v>10000020.000000004</v>
      </c>
    </row>
    <row r="156" spans="8:29" ht="0.2" customHeight="1" x14ac:dyDescent="0.25">
      <c r="H156" s="2"/>
      <c r="I156" s="2"/>
      <c r="J156" s="2"/>
      <c r="K156" s="16">
        <f t="shared" si="38"/>
        <v>43988</v>
      </c>
      <c r="L156" s="1">
        <f t="shared" si="34"/>
        <v>154</v>
      </c>
      <c r="M156" s="1" t="str">
        <f t="shared" si="36"/>
        <v xml:space="preserve">2.2 </v>
      </c>
      <c r="N156" s="14">
        <f>N155-O156+Z155</f>
        <v>1475645.7637966899</v>
      </c>
      <c r="O156" s="2">
        <f t="shared" si="37"/>
        <v>194.20003281804412</v>
      </c>
      <c r="P156" s="2">
        <f>+P155+O156-Q156</f>
        <v>3782.912339688166</v>
      </c>
      <c r="Q156" s="2">
        <f>P155*Q$2</f>
        <v>598.11871781168702</v>
      </c>
      <c r="R156" s="2">
        <f t="shared" si="40"/>
        <v>8520591.3238636255</v>
      </c>
      <c r="S156" s="14">
        <f t="shared" si="41"/>
        <v>0.19630708302704278</v>
      </c>
      <c r="T156" s="14">
        <f t="shared" si="43"/>
        <v>0.86903052337278508</v>
      </c>
      <c r="U156" s="14">
        <f t="shared" si="44"/>
        <v>1.4426466313904351</v>
      </c>
      <c r="V156" s="14">
        <f t="shared" si="45"/>
        <v>1.0643792834928494</v>
      </c>
      <c r="W156" s="14">
        <f t="shared" si="46"/>
        <v>0.29448116259076734</v>
      </c>
      <c r="X156" s="2">
        <f t="shared" si="47"/>
        <v>3.8668446838738797</v>
      </c>
      <c r="Y156" s="4">
        <f t="shared" si="35"/>
        <v>998.66700948922016</v>
      </c>
      <c r="Z156" s="2">
        <f>IF(L156&gt;5,X151*$H$23,0)</f>
        <v>0.12836474388286623</v>
      </c>
      <c r="AA156" s="2">
        <f t="shared" si="39"/>
        <v>497.27999975780574</v>
      </c>
      <c r="AB156" s="2">
        <f t="shared" si="42"/>
        <v>595.67231216090477</v>
      </c>
      <c r="AC156" s="2">
        <f>+N156+P156+R156</f>
        <v>10000020.000000004</v>
      </c>
    </row>
    <row r="157" spans="8:29" ht="0.2" customHeight="1" x14ac:dyDescent="0.25">
      <c r="H157" s="2"/>
      <c r="I157" s="2"/>
      <c r="J157" s="2"/>
      <c r="K157" s="16">
        <f t="shared" si="38"/>
        <v>43989</v>
      </c>
      <c r="L157" s="1">
        <f t="shared" si="34"/>
        <v>155</v>
      </c>
      <c r="M157" s="1" t="str">
        <f t="shared" si="36"/>
        <v xml:space="preserve">2.2 </v>
      </c>
      <c r="N157" s="14">
        <f>N156-O157+Z156</f>
        <v>1475470.4503778405</v>
      </c>
      <c r="O157" s="2">
        <f t="shared" si="37"/>
        <v>175.44178359321643</v>
      </c>
      <c r="P157" s="2">
        <f>+P156+O157-Q157</f>
        <v>3417.9380747545015</v>
      </c>
      <c r="Q157" s="2">
        <f>P156*Q$2</f>
        <v>540.41604852688079</v>
      </c>
      <c r="R157" s="2">
        <f t="shared" si="40"/>
        <v>8521131.6115474086</v>
      </c>
      <c r="S157" s="14">
        <f t="shared" si="41"/>
        <v>0.17737484471225415</v>
      </c>
      <c r="T157" s="14">
        <f t="shared" si="43"/>
        <v>0.785228332108171</v>
      </c>
      <c r="U157" s="14">
        <f t="shared" si="44"/>
        <v>1.3035457850591781</v>
      </c>
      <c r="V157" s="14">
        <f t="shared" si="45"/>
        <v>0.9617644209269568</v>
      </c>
      <c r="W157" s="14">
        <f t="shared" si="46"/>
        <v>0.26609482087321235</v>
      </c>
      <c r="X157" s="2">
        <f t="shared" si="47"/>
        <v>3.4940082036797726</v>
      </c>
      <c r="Y157" s="4">
        <f t="shared" si="35"/>
        <v>902.37674620124164</v>
      </c>
      <c r="Z157" s="2">
        <f>IF(L157&gt;5,X152*$H$23,0)</f>
        <v>0.11599799571537872</v>
      </c>
      <c r="AA157" s="2">
        <f t="shared" si="39"/>
        <v>449.37170079882748</v>
      </c>
      <c r="AB157" s="2">
        <f t="shared" si="42"/>
        <v>595.78831015662013</v>
      </c>
      <c r="AC157" s="2">
        <f>+N157+P157+R157</f>
        <v>10000020.000000004</v>
      </c>
    </row>
    <row r="158" spans="8:29" ht="0.2" customHeight="1" x14ac:dyDescent="0.25">
      <c r="H158" s="2"/>
      <c r="I158" s="2"/>
      <c r="J158" s="2"/>
      <c r="K158" s="16">
        <f t="shared" si="38"/>
        <v>43990</v>
      </c>
      <c r="L158" s="1">
        <f t="shared" si="34"/>
        <v>156</v>
      </c>
      <c r="M158" s="1" t="str">
        <f t="shared" si="36"/>
        <v xml:space="preserve">2.2 </v>
      </c>
      <c r="N158" s="14">
        <f>N157-O158+Z157</f>
        <v>1475312.0699960198</v>
      </c>
      <c r="O158" s="2">
        <f t="shared" si="37"/>
        <v>158.49637981639293</v>
      </c>
      <c r="P158" s="2">
        <f>+P157+O158-Q158</f>
        <v>3088.1575867488227</v>
      </c>
      <c r="Q158" s="2">
        <f>P157*Q$2</f>
        <v>488.27686782207161</v>
      </c>
      <c r="R158" s="2">
        <f t="shared" si="40"/>
        <v>8521619.7724172343</v>
      </c>
      <c r="S158" s="14">
        <f t="shared" si="41"/>
        <v>0.16026684419744525</v>
      </c>
      <c r="T158" s="14">
        <f t="shared" si="43"/>
        <v>0.70949937884901648</v>
      </c>
      <c r="U158" s="14">
        <f t="shared" si="44"/>
        <v>1.1778424981622566</v>
      </c>
      <c r="V158" s="14">
        <f t="shared" si="45"/>
        <v>0.8690305233727853</v>
      </c>
      <c r="W158" s="14">
        <f t="shared" si="46"/>
        <v>0.2404411052317392</v>
      </c>
      <c r="X158" s="2">
        <f t="shared" si="47"/>
        <v>3.1570803498132425</v>
      </c>
      <c r="Y158" s="4">
        <f t="shared" si="35"/>
        <v>815.36039055661365</v>
      </c>
      <c r="Z158" s="2">
        <f>IF(L158&gt;5,X153*$H$23,0)</f>
        <v>0.10482047093785622</v>
      </c>
      <c r="AA158" s="2">
        <f t="shared" si="39"/>
        <v>406.07040676336163</v>
      </c>
      <c r="AB158" s="2">
        <f t="shared" si="42"/>
        <v>595.89313062755798</v>
      </c>
      <c r="AC158" s="2">
        <f>+N158+P158+R158</f>
        <v>10000020.000000004</v>
      </c>
    </row>
    <row r="159" spans="8:29" ht="0.2" customHeight="1" x14ac:dyDescent="0.25">
      <c r="H159" s="2"/>
      <c r="I159" s="2"/>
      <c r="J159" s="2"/>
      <c r="K159" s="16">
        <f t="shared" si="38"/>
        <v>43991</v>
      </c>
      <c r="L159" s="1">
        <f t="shared" si="34"/>
        <v>157</v>
      </c>
      <c r="M159" s="1" t="str">
        <f t="shared" si="36"/>
        <v xml:space="preserve">2.2 </v>
      </c>
      <c r="N159" s="14">
        <f>N158-O159+Z158</f>
        <v>1475168.986365692</v>
      </c>
      <c r="O159" s="2">
        <f t="shared" si="37"/>
        <v>143.18845079881004</v>
      </c>
      <c r="P159" s="2">
        <f>+P158+O159-Q159</f>
        <v>2790.1806680120867</v>
      </c>
      <c r="Q159" s="2">
        <f>P158*Q$2</f>
        <v>441.16536953554606</v>
      </c>
      <c r="R159" s="2">
        <f t="shared" si="40"/>
        <v>8522060.8329662979</v>
      </c>
      <c r="S159" s="14">
        <f t="shared" si="41"/>
        <v>0.14480760354083452</v>
      </c>
      <c r="T159" s="14">
        <f t="shared" si="43"/>
        <v>0.64106737678978087</v>
      </c>
      <c r="U159" s="14">
        <f t="shared" si="44"/>
        <v>1.0642490682735248</v>
      </c>
      <c r="V159" s="14">
        <f t="shared" si="45"/>
        <v>0.78522833210817111</v>
      </c>
      <c r="W159" s="14">
        <f t="shared" si="46"/>
        <v>0.21725763084319633</v>
      </c>
      <c r="X159" s="2">
        <f t="shared" si="47"/>
        <v>2.852610011555508</v>
      </c>
      <c r="Y159" s="4">
        <f t="shared" si="35"/>
        <v>736.72664468777123</v>
      </c>
      <c r="Z159" s="2">
        <f>IF(L159&gt;5,X154*$H$23,0)</f>
        <v>9.4718214533673337E-2</v>
      </c>
      <c r="AA159" s="2">
        <f t="shared" si="39"/>
        <v>366.93466037173965</v>
      </c>
      <c r="AB159" s="2">
        <f t="shared" si="42"/>
        <v>595.98784884209169</v>
      </c>
      <c r="AC159" s="2">
        <f>+N159+P159+R159</f>
        <v>10000020.000000002</v>
      </c>
    </row>
    <row r="160" spans="8:29" ht="0.2" customHeight="1" x14ac:dyDescent="0.25">
      <c r="H160" s="2"/>
      <c r="I160" s="2"/>
      <c r="J160" s="2"/>
      <c r="K160" s="16">
        <f t="shared" si="38"/>
        <v>43992</v>
      </c>
      <c r="L160" s="1">
        <f t="shared" si="34"/>
        <v>158</v>
      </c>
      <c r="M160" s="1" t="str">
        <f t="shared" si="36"/>
        <v xml:space="preserve">2.2 </v>
      </c>
      <c r="N160" s="14">
        <f>N159-O160+Z159</f>
        <v>1475039.7214614325</v>
      </c>
      <c r="O160" s="2">
        <f t="shared" si="37"/>
        <v>129.35962247398268</v>
      </c>
      <c r="P160" s="2">
        <f>+P159+O160-Q160</f>
        <v>2520.9430521986283</v>
      </c>
      <c r="Q160" s="2">
        <f>P159*Q$2</f>
        <v>398.59723828744092</v>
      </c>
      <c r="R160" s="2">
        <f t="shared" si="40"/>
        <v>8522459.3354863711</v>
      </c>
      <c r="S160" s="14">
        <f t="shared" si="41"/>
        <v>0.13083846952130654</v>
      </c>
      <c r="T160" s="14">
        <f t="shared" si="43"/>
        <v>0.57923041416333798</v>
      </c>
      <c r="U160" s="14">
        <f t="shared" si="44"/>
        <v>0.96160106518467148</v>
      </c>
      <c r="V160" s="14">
        <f t="shared" si="45"/>
        <v>0.70949937884901659</v>
      </c>
      <c r="W160" s="14">
        <f t="shared" si="46"/>
        <v>0.19630708302704278</v>
      </c>
      <c r="X160" s="2">
        <f t="shared" si="47"/>
        <v>2.5774764107453754</v>
      </c>
      <c r="Y160" s="4">
        <f t="shared" si="35"/>
        <v>665.66952375479673</v>
      </c>
      <c r="Z160" s="2">
        <f>IF(L160&gt;5,X155*$H$23,0)</f>
        <v>8.5588116538314787E-2</v>
      </c>
      <c r="AA160" s="2">
        <f t="shared" si="39"/>
        <v>331.56501765221208</v>
      </c>
      <c r="AB160" s="2">
        <f t="shared" si="42"/>
        <v>596.07343695863005</v>
      </c>
      <c r="AC160" s="2">
        <f>+N160+P160+R160</f>
        <v>10000020.000000002</v>
      </c>
    </row>
    <row r="161" spans="8:29" ht="0.2" customHeight="1" x14ac:dyDescent="0.25">
      <c r="H161" s="2"/>
      <c r="I161" s="2"/>
      <c r="J161" s="2"/>
      <c r="K161" s="16">
        <f t="shared" si="38"/>
        <v>43993</v>
      </c>
      <c r="L161" s="1">
        <f t="shared" si="34"/>
        <v>159</v>
      </c>
      <c r="M161" s="1" t="str">
        <f t="shared" si="36"/>
        <v xml:space="preserve">2.2 </v>
      </c>
      <c r="N161" s="14">
        <f>N160-O161+Z160</f>
        <v>1474922.9401852265</v>
      </c>
      <c r="O161" s="2">
        <f t="shared" si="37"/>
        <v>116.86686432253482</v>
      </c>
      <c r="P161" s="2">
        <f>+P160+O161-Q161</f>
        <v>2277.6751947785019</v>
      </c>
      <c r="Q161" s="2">
        <f>P160*Q$2</f>
        <v>360.13472174266116</v>
      </c>
      <c r="R161" s="2">
        <f t="shared" si="40"/>
        <v>8522819.3846199978</v>
      </c>
      <c r="S161" s="14">
        <f t="shared" si="41"/>
        <v>0.11821601061525519</v>
      </c>
      <c r="T161" s="14">
        <f t="shared" si="43"/>
        <v>0.52335387808522604</v>
      </c>
      <c r="U161" s="14">
        <f t="shared" si="44"/>
        <v>0.86884562124500719</v>
      </c>
      <c r="V161" s="14">
        <f t="shared" si="45"/>
        <v>0.64106737678978098</v>
      </c>
      <c r="W161" s="14">
        <f t="shared" si="46"/>
        <v>0.17737484471225415</v>
      </c>
      <c r="X161" s="2">
        <f t="shared" si="47"/>
        <v>2.3288577314475241</v>
      </c>
      <c r="Y161" s="4">
        <f t="shared" si="35"/>
        <v>601.46025411617086</v>
      </c>
      <c r="Z161" s="2">
        <f>IF(L161&gt;5,X156*$H$23,0)</f>
        <v>7.7336893677477592E-2</v>
      </c>
      <c r="AA161" s="2">
        <f t="shared" si="39"/>
        <v>299.60010284676605</v>
      </c>
      <c r="AB161" s="2">
        <f t="shared" si="42"/>
        <v>596.15077385230757</v>
      </c>
      <c r="AC161" s="2">
        <f>+N161+P161+R161</f>
        <v>10000020.000000004</v>
      </c>
    </row>
    <row r="162" spans="8:29" ht="11.1" customHeight="1" x14ac:dyDescent="0.25">
      <c r="H162" s="2"/>
      <c r="I162" s="2"/>
      <c r="J162" s="2"/>
      <c r="K162" s="16">
        <f t="shared" si="38"/>
        <v>43994</v>
      </c>
      <c r="L162" s="1">
        <f t="shared" si="34"/>
        <v>160</v>
      </c>
      <c r="M162" s="1" t="str">
        <f t="shared" si="36"/>
        <v xml:space="preserve">2.2 </v>
      </c>
      <c r="N162" s="14">
        <f>N161-O162+Z161</f>
        <v>1474817.4365239893</v>
      </c>
      <c r="O162" s="2">
        <f t="shared" si="37"/>
        <v>105.58099813076096</v>
      </c>
      <c r="P162" s="2">
        <f>+P161+O162-Q162</f>
        <v>2057.8740222266201</v>
      </c>
      <c r="Q162" s="2">
        <f>P161*Q$2</f>
        <v>325.38217068264311</v>
      </c>
      <c r="R162" s="2">
        <f t="shared" si="40"/>
        <v>8523144.6894537862</v>
      </c>
      <c r="S162" s="14">
        <f t="shared" si="41"/>
        <v>0.10681056483607818</v>
      </c>
      <c r="T162" s="14">
        <f t="shared" si="43"/>
        <v>0.47286404246102065</v>
      </c>
      <c r="U162" s="14">
        <f t="shared" si="44"/>
        <v>0.78503081712783918</v>
      </c>
      <c r="V162" s="14">
        <f t="shared" si="45"/>
        <v>0.57923041416333809</v>
      </c>
      <c r="W162" s="14">
        <f t="shared" si="46"/>
        <v>0.16026684419744525</v>
      </c>
      <c r="X162" s="2">
        <f t="shared" si="47"/>
        <v>2.1042026827857216</v>
      </c>
      <c r="Y162" s="4">
        <f t="shared" si="35"/>
        <v>543.43992903060951</v>
      </c>
      <c r="Z162" s="2">
        <f>IF(L162&gt;5,X157*$H$23,0)</f>
        <v>6.9880164073595458E-2</v>
      </c>
      <c r="AA162" s="2">
        <f t="shared" si="39"/>
        <v>270.71302386037252</v>
      </c>
      <c r="AB162" s="2">
        <f t="shared" si="42"/>
        <v>596.22065401638122</v>
      </c>
      <c r="AC162" s="2">
        <f>+N162+P162+R162</f>
        <v>10000020.000000002</v>
      </c>
    </row>
    <row r="163" spans="8:29" ht="0.2" customHeight="1" x14ac:dyDescent="0.25">
      <c r="H163" s="2"/>
      <c r="I163" s="2"/>
      <c r="J163" s="2"/>
      <c r="K163" s="16">
        <f t="shared" si="38"/>
        <v>43995</v>
      </c>
      <c r="L163" s="1">
        <f t="shared" si="34"/>
        <v>161</v>
      </c>
      <c r="M163" s="1" t="str">
        <f t="shared" si="36"/>
        <v xml:space="preserve">2.2 </v>
      </c>
      <c r="N163" s="14">
        <f>N162-O163+Z162</f>
        <v>1474722.1210516058</v>
      </c>
      <c r="O163" s="2">
        <f t="shared" si="37"/>
        <v>95.385352547558085</v>
      </c>
      <c r="P163" s="2">
        <f>+P162+O163-Q163</f>
        <v>1859.2773715989465</v>
      </c>
      <c r="Q163" s="2">
        <f>P162*Q$2</f>
        <v>293.98200317523145</v>
      </c>
      <c r="R163" s="2">
        <f t="shared" si="40"/>
        <v>8523438.6015767977</v>
      </c>
      <c r="S163" s="14">
        <f t="shared" si="41"/>
        <v>9.6504924585900709E-2</v>
      </c>
      <c r="T163" s="14">
        <f t="shared" si="43"/>
        <v>0.42724225934431259</v>
      </c>
      <c r="U163" s="14">
        <f t="shared" si="44"/>
        <v>0.70929606369153109</v>
      </c>
      <c r="V163" s="14">
        <f t="shared" si="45"/>
        <v>0.52335387808522615</v>
      </c>
      <c r="W163" s="14">
        <f t="shared" si="46"/>
        <v>0.14480760354083452</v>
      </c>
      <c r="X163" s="2">
        <f t="shared" si="47"/>
        <v>1.9012047292478049</v>
      </c>
      <c r="Y163" s="4">
        <f t="shared" si="35"/>
        <v>491.01285327098867</v>
      </c>
      <c r="Z163" s="2">
        <f>IF(L163&gt;5,X158*$H$23,0)</f>
        <v>6.3141606996264851E-2</v>
      </c>
      <c r="AA163" s="2">
        <f t="shared" si="39"/>
        <v>244.6081171669841</v>
      </c>
      <c r="AB163" s="2">
        <f t="shared" si="42"/>
        <v>596.2837956233775</v>
      </c>
      <c r="AC163" s="2">
        <f>+N163+P163+R163</f>
        <v>10000020.000000002</v>
      </c>
    </row>
    <row r="164" spans="8:29" ht="0.2" customHeight="1" x14ac:dyDescent="0.25">
      <c r="H164" s="2"/>
      <c r="I164" s="2"/>
      <c r="J164" s="2"/>
      <c r="K164" s="16">
        <f t="shared" si="38"/>
        <v>43996</v>
      </c>
      <c r="L164" s="1">
        <f t="shared" ref="L164:L227" si="48">+L163+1</f>
        <v>162</v>
      </c>
      <c r="M164" s="1" t="str">
        <f t="shared" si="36"/>
        <v xml:space="preserve">2.2 </v>
      </c>
      <c r="N164" s="14">
        <f>N163-O164+Z163</f>
        <v>1474636.009644185</v>
      </c>
      <c r="O164" s="2">
        <f t="shared" si="37"/>
        <v>86.174549027840541</v>
      </c>
      <c r="P164" s="2">
        <f>+P163+O164-Q164</f>
        <v>1679.8408675412234</v>
      </c>
      <c r="Q164" s="2">
        <f>P163*Q$2</f>
        <v>265.61105308556375</v>
      </c>
      <c r="R164" s="2">
        <f t="shared" si="40"/>
        <v>8523704.1494882759</v>
      </c>
      <c r="S164" s="14">
        <f t="shared" si="41"/>
        <v>8.7193145875377714E-2</v>
      </c>
      <c r="T164" s="14">
        <f t="shared" si="43"/>
        <v>0.38601969834360278</v>
      </c>
      <c r="U164" s="14">
        <f t="shared" si="44"/>
        <v>0.640863389016469</v>
      </c>
      <c r="V164" s="14">
        <f t="shared" si="45"/>
        <v>0.47286404246102076</v>
      </c>
      <c r="W164" s="14">
        <f t="shared" si="46"/>
        <v>0.13083846952130654</v>
      </c>
      <c r="X164" s="2">
        <f t="shared" si="47"/>
        <v>1.7177787452177768</v>
      </c>
      <c r="Y164" s="4">
        <f t="shared" si="35"/>
        <v>443.64051382900965</v>
      </c>
      <c r="Z164" s="2">
        <f>IF(L164&gt;5,X159*$H$23,0)</f>
        <v>5.7052200231110163E-2</v>
      </c>
      <c r="AA164" s="2">
        <f t="shared" si="39"/>
        <v>221.01799340633139</v>
      </c>
      <c r="AB164" s="2">
        <f t="shared" si="42"/>
        <v>596.34084782360856</v>
      </c>
      <c r="AC164" s="2">
        <f>+N164+P164+R164</f>
        <v>10000020.000000002</v>
      </c>
    </row>
    <row r="165" spans="8:29" ht="0.2" customHeight="1" x14ac:dyDescent="0.25">
      <c r="H165" s="2"/>
      <c r="I165" s="2"/>
      <c r="J165" s="2"/>
      <c r="K165" s="16">
        <f t="shared" si="38"/>
        <v>43997</v>
      </c>
      <c r="L165" s="1">
        <f t="shared" si="48"/>
        <v>163</v>
      </c>
      <c r="M165" s="1" t="str">
        <f t="shared" si="36"/>
        <v xml:space="preserve">2.2 </v>
      </c>
      <c r="N165" s="14">
        <f>N164-O165+Z164</f>
        <v>1474558.2132901817</v>
      </c>
      <c r="O165" s="2">
        <f t="shared" si="37"/>
        <v>77.853406203515348</v>
      </c>
      <c r="P165" s="2">
        <f>+P164+O165-Q165</f>
        <v>1517.7170069531353</v>
      </c>
      <c r="Q165" s="2">
        <f>P164*Q$2</f>
        <v>239.97726679160331</v>
      </c>
      <c r="R165" s="2">
        <f t="shared" si="40"/>
        <v>8523944.0697028674</v>
      </c>
      <c r="S165" s="14">
        <f t="shared" si="41"/>
        <v>7.877947038120714E-2</v>
      </c>
      <c r="T165" s="14">
        <f t="shared" si="43"/>
        <v>0.34877258350151075</v>
      </c>
      <c r="U165" s="14">
        <f t="shared" si="44"/>
        <v>0.57902954751540425</v>
      </c>
      <c r="V165" s="14">
        <f t="shared" si="45"/>
        <v>0.4272422593443127</v>
      </c>
      <c r="W165" s="14">
        <f t="shared" si="46"/>
        <v>0.11821601061525519</v>
      </c>
      <c r="X165" s="2">
        <f t="shared" si="47"/>
        <v>1.5520398713576902</v>
      </c>
      <c r="Y165" s="4">
        <f t="shared" si="35"/>
        <v>400.83611927852957</v>
      </c>
      <c r="Z165" s="2">
        <f>IF(L165&gt;5,X160*$H$23,0)</f>
        <v>5.1549528214907506E-2</v>
      </c>
      <c r="AA165" s="2">
        <f t="shared" si="39"/>
        <v>199.70085712643899</v>
      </c>
      <c r="AB165" s="2">
        <f t="shared" si="42"/>
        <v>596.39239735182343</v>
      </c>
      <c r="AC165" s="2">
        <f>+N165+P165+R165</f>
        <v>10000020.000000002</v>
      </c>
    </row>
    <row r="166" spans="8:29" ht="0.2" customHeight="1" x14ac:dyDescent="0.25">
      <c r="H166" s="2"/>
      <c r="I166" s="2"/>
      <c r="J166" s="2"/>
      <c r="K166" s="16">
        <f t="shared" si="38"/>
        <v>43998</v>
      </c>
      <c r="L166" s="1">
        <f t="shared" si="48"/>
        <v>164</v>
      </c>
      <c r="M166" s="1" t="str">
        <f t="shared" si="36"/>
        <v xml:space="preserve">2.2 </v>
      </c>
      <c r="N166" s="14">
        <f>N165-O166+Z165</f>
        <v>1474487.9288886855</v>
      </c>
      <c r="O166" s="2">
        <f t="shared" si="37"/>
        <v>70.335951024520895</v>
      </c>
      <c r="P166" s="2">
        <f>+P165+O166-Q166</f>
        <v>1371.2362426986369</v>
      </c>
      <c r="Q166" s="2">
        <f>P165*Q$2</f>
        <v>216.81671527901932</v>
      </c>
      <c r="R166" s="2">
        <f t="shared" si="40"/>
        <v>8524160.8348686192</v>
      </c>
      <c r="S166" s="14">
        <f t="shared" si="41"/>
        <v>7.1177349836828191E-2</v>
      </c>
      <c r="T166" s="14">
        <f t="shared" si="43"/>
        <v>0.31511788152482845</v>
      </c>
      <c r="U166" s="14">
        <f t="shared" si="44"/>
        <v>0.52315887525226623</v>
      </c>
      <c r="V166" s="14">
        <f t="shared" si="45"/>
        <v>0.38601969834360284</v>
      </c>
      <c r="W166" s="14">
        <f t="shared" si="46"/>
        <v>0.10681056483607818</v>
      </c>
      <c r="X166" s="2">
        <f t="shared" si="47"/>
        <v>1.402284369793604</v>
      </c>
      <c r="Y166" s="4">
        <f t="shared" si="35"/>
        <v>362.15965535814883</v>
      </c>
      <c r="Z166" s="2">
        <f>IF(L166&gt;5,X161*$H$23,0)</f>
        <v>4.6577154628950485E-2</v>
      </c>
      <c r="AA166" s="2">
        <f t="shared" si="39"/>
        <v>180.43807623485128</v>
      </c>
      <c r="AB166" s="2">
        <f t="shared" si="42"/>
        <v>596.43897450645238</v>
      </c>
      <c r="AC166" s="2">
        <f>+N166+P166+R166</f>
        <v>10000020.000000004</v>
      </c>
    </row>
    <row r="167" spans="8:29" ht="0.2" customHeight="1" x14ac:dyDescent="0.25">
      <c r="H167" s="2"/>
      <c r="I167" s="2"/>
      <c r="J167" s="2"/>
      <c r="K167" s="16">
        <f t="shared" si="38"/>
        <v>43999</v>
      </c>
      <c r="L167" s="1">
        <f t="shared" si="48"/>
        <v>165</v>
      </c>
      <c r="M167" s="1" t="str">
        <f t="shared" si="36"/>
        <v xml:space="preserve">2.2 </v>
      </c>
      <c r="N167" s="14">
        <f>N166-O167+Z166</f>
        <v>1474424.4309396611</v>
      </c>
      <c r="O167" s="2">
        <f t="shared" si="37"/>
        <v>63.544526179005658</v>
      </c>
      <c r="P167" s="2">
        <f>+P166+O167-Q167</f>
        <v>1238.8898770635517</v>
      </c>
      <c r="Q167" s="2">
        <f>P166*Q$2</f>
        <v>195.89089181409099</v>
      </c>
      <c r="R167" s="2">
        <f t="shared" si="40"/>
        <v>8524356.6791832801</v>
      </c>
      <c r="S167" s="14">
        <f t="shared" si="41"/>
        <v>6.4308563194581878E-2</v>
      </c>
      <c r="T167" s="14">
        <f t="shared" si="43"/>
        <v>0.28470939934731271</v>
      </c>
      <c r="U167" s="14">
        <f t="shared" si="44"/>
        <v>0.47267682228724284</v>
      </c>
      <c r="V167" s="14">
        <f t="shared" si="45"/>
        <v>0.34877258350151086</v>
      </c>
      <c r="W167" s="14">
        <f t="shared" si="46"/>
        <v>9.6504924585900709E-2</v>
      </c>
      <c r="X167" s="2">
        <f t="shared" si="47"/>
        <v>1.2669722929165488</v>
      </c>
      <c r="Y167" s="4">
        <f t="shared" si="35"/>
        <v>327.21340894537423</v>
      </c>
      <c r="Z167" s="2">
        <f>IF(L167&gt;5,X162*$H$23,0)</f>
        <v>4.208405365571443E-2</v>
      </c>
      <c r="AA167" s="2">
        <f t="shared" si="39"/>
        <v>163.03197870918285</v>
      </c>
      <c r="AB167" s="2">
        <f t="shared" si="42"/>
        <v>596.48105856010807</v>
      </c>
      <c r="AC167" s="2">
        <f>+N167+P167+R167</f>
        <v>10000020.000000004</v>
      </c>
    </row>
    <row r="168" spans="8:29" ht="0.2" customHeight="1" x14ac:dyDescent="0.25">
      <c r="H168" s="2"/>
      <c r="I168" s="2"/>
      <c r="J168" s="2"/>
      <c r="K168" s="16">
        <f t="shared" si="38"/>
        <v>44000</v>
      </c>
      <c r="L168" s="1">
        <f t="shared" si="48"/>
        <v>166</v>
      </c>
      <c r="M168" s="1" t="str">
        <f t="shared" si="36"/>
        <v xml:space="preserve">2.2 </v>
      </c>
      <c r="N168" s="14">
        <f>N167-O168+Z167</f>
        <v>1474367.0640393666</v>
      </c>
      <c r="O168" s="2">
        <f t="shared" si="37"/>
        <v>57.408984348141935</v>
      </c>
      <c r="P168" s="2">
        <f>+P167+O168-Q168</f>
        <v>1119.3145932597577</v>
      </c>
      <c r="Q168" s="2">
        <f>P167*Q$2</f>
        <v>176.98426815193594</v>
      </c>
      <c r="R168" s="2">
        <f t="shared" si="40"/>
        <v>8524533.6213673782</v>
      </c>
      <c r="S168" s="14">
        <f t="shared" si="41"/>
        <v>5.810241786246708E-2</v>
      </c>
      <c r="T168" s="14">
        <f t="shared" si="43"/>
        <v>0.25723425277832745</v>
      </c>
      <c r="U168" s="14">
        <f t="shared" si="44"/>
        <v>0.42706409902096915</v>
      </c>
      <c r="V168" s="14">
        <f t="shared" si="45"/>
        <v>0.31511788152482856</v>
      </c>
      <c r="W168" s="14">
        <f t="shared" si="46"/>
        <v>8.7193145875377714E-2</v>
      </c>
      <c r="X168" s="2">
        <f t="shared" si="47"/>
        <v>1.1447117970619698</v>
      </c>
      <c r="Y168" s="4">
        <f t="shared" si="35"/>
        <v>295.6379168437773</v>
      </c>
      <c r="Z168" s="2">
        <f>IF(L168&gt;5,X163*$H$23,0)</f>
        <v>3.8024094584956099E-2</v>
      </c>
      <c r="AA168" s="2">
        <f t="shared" si="39"/>
        <v>147.30385598129661</v>
      </c>
      <c r="AB168" s="2">
        <f t="shared" si="42"/>
        <v>596.51908265469308</v>
      </c>
      <c r="AC168" s="2">
        <f>+N168+P168+R168</f>
        <v>10000020.000000004</v>
      </c>
    </row>
    <row r="169" spans="8:29" ht="0.2" customHeight="1" x14ac:dyDescent="0.25">
      <c r="H169" s="2"/>
      <c r="I169" s="2"/>
      <c r="J169" s="2"/>
      <c r="K169" s="16">
        <f t="shared" si="38"/>
        <v>44001</v>
      </c>
      <c r="L169" s="1">
        <f t="shared" si="48"/>
        <v>167</v>
      </c>
      <c r="M169" s="1" t="str">
        <f t="shared" si="36"/>
        <v xml:space="preserve">2.2 </v>
      </c>
      <c r="N169" s="14">
        <f>N168-O169+Z168</f>
        <v>1474315.2361026709</v>
      </c>
      <c r="O169" s="2">
        <f t="shared" si="37"/>
        <v>51.865960790311078</v>
      </c>
      <c r="P169" s="2">
        <f>+P168+O169-Q169</f>
        <v>1011.2784692986747</v>
      </c>
      <c r="Q169" s="2">
        <f>P168*Q$2</f>
        <v>159.90208475139394</v>
      </c>
      <c r="R169" s="2">
        <f t="shared" si="40"/>
        <v>8524693.4854280353</v>
      </c>
      <c r="S169" s="14">
        <f t="shared" si="41"/>
        <v>5.2495027110663228E-2</v>
      </c>
      <c r="T169" s="14">
        <f t="shared" si="43"/>
        <v>0.23240967144986827</v>
      </c>
      <c r="U169" s="14">
        <f t="shared" si="44"/>
        <v>0.38585137916749129</v>
      </c>
      <c r="V169" s="14">
        <f t="shared" si="45"/>
        <v>0.28470939934731276</v>
      </c>
      <c r="W169" s="14">
        <f t="shared" si="46"/>
        <v>7.877947038120714E-2</v>
      </c>
      <c r="X169" s="2">
        <f t="shared" si="47"/>
        <v>1.0342449474565427</v>
      </c>
      <c r="Y169" s="4">
        <f t="shared" si="35"/>
        <v>267.10829971091977</v>
      </c>
      <c r="Z169" s="2">
        <f>IF(L169&gt;5,X164*$H$23,0)</f>
        <v>3.4355574904355535E-2</v>
      </c>
      <c r="AA169" s="2">
        <f t="shared" si="39"/>
        <v>133.09215414870289</v>
      </c>
      <c r="AB169" s="2">
        <f t="shared" si="42"/>
        <v>596.55343822959742</v>
      </c>
      <c r="AC169" s="2">
        <f>+N169+P169+R169</f>
        <v>10000020.000000006</v>
      </c>
    </row>
    <row r="170" spans="8:29" ht="0.2" customHeight="1" x14ac:dyDescent="0.25">
      <c r="H170" s="2"/>
      <c r="I170" s="2"/>
      <c r="J170" s="2"/>
      <c r="K170" s="16">
        <f t="shared" si="38"/>
        <v>44002</v>
      </c>
      <c r="L170" s="1">
        <f t="shared" si="48"/>
        <v>168</v>
      </c>
      <c r="M170" s="1" t="str">
        <f t="shared" si="36"/>
        <v xml:space="preserve">2.2 </v>
      </c>
      <c r="N170" s="14">
        <f>N169-O170+Z169</f>
        <v>1474268.4122416528</v>
      </c>
      <c r="O170" s="2">
        <f t="shared" si="37"/>
        <v>46.858216592931022</v>
      </c>
      <c r="P170" s="2">
        <f>+P169+O170-Q170</f>
        <v>913.66833313465224</v>
      </c>
      <c r="Q170" s="2">
        <f>P169*Q$2</f>
        <v>144.46835275695352</v>
      </c>
      <c r="R170" s="2">
        <f t="shared" si="40"/>
        <v>8524837.9194252174</v>
      </c>
      <c r="S170" s="14">
        <f t="shared" si="41"/>
        <v>4.7428656467285481E-2</v>
      </c>
      <c r="T170" s="14">
        <f t="shared" si="43"/>
        <v>0.20998010844265289</v>
      </c>
      <c r="U170" s="14">
        <f t="shared" si="44"/>
        <v>0.34861450717480247</v>
      </c>
      <c r="V170" s="14">
        <f t="shared" si="45"/>
        <v>0.25723425277832751</v>
      </c>
      <c r="W170" s="14">
        <f t="shared" si="46"/>
        <v>7.1177349836828191E-2</v>
      </c>
      <c r="X170" s="2">
        <f t="shared" si="47"/>
        <v>0.9344348746998965</v>
      </c>
      <c r="Y170" s="4">
        <f t="shared" si="35"/>
        <v>241.33094503917152</v>
      </c>
      <c r="Z170" s="2">
        <f>IF(L170&gt;5,X165*$H$23,0)</f>
        <v>3.1040797427153804E-2</v>
      </c>
      <c r="AA170" s="2">
        <f t="shared" si="39"/>
        <v>120.25083578355887</v>
      </c>
      <c r="AB170" s="2">
        <f t="shared" si="42"/>
        <v>596.5844790270246</v>
      </c>
      <c r="AC170" s="2">
        <f>+N170+P170+R170</f>
        <v>10000020.000000006</v>
      </c>
    </row>
    <row r="171" spans="8:29" ht="0.2" customHeight="1" x14ac:dyDescent="0.25">
      <c r="H171" s="2"/>
      <c r="I171" s="2"/>
      <c r="J171" s="2"/>
      <c r="K171" s="16">
        <f t="shared" si="38"/>
        <v>44003</v>
      </c>
      <c r="L171" s="1">
        <f t="shared" si="48"/>
        <v>169</v>
      </c>
      <c r="M171" s="1" t="str">
        <f t="shared" si="36"/>
        <v xml:space="preserve">2.2 </v>
      </c>
      <c r="N171" s="14">
        <f>N170-O171+Z170</f>
        <v>1474226.1092367622</v>
      </c>
      <c r="O171" s="2">
        <f t="shared" si="37"/>
        <v>42.334045688185469</v>
      </c>
      <c r="P171" s="2">
        <f>+P170+O171-Q171</f>
        <v>825.4783312321731</v>
      </c>
      <c r="Q171" s="2">
        <f>P170*Q$2</f>
        <v>130.52404759066459</v>
      </c>
      <c r="R171" s="2">
        <f t="shared" si="40"/>
        <v>8524968.4124320112</v>
      </c>
      <c r="S171" s="14">
        <f t="shared" si="41"/>
        <v>4.2851132584332402E-2</v>
      </c>
      <c r="T171" s="14">
        <f t="shared" si="43"/>
        <v>0.18971462586914187</v>
      </c>
      <c r="U171" s="14">
        <f t="shared" si="44"/>
        <v>0.31497016266397937</v>
      </c>
      <c r="V171" s="14">
        <f t="shared" si="45"/>
        <v>0.23240967144986832</v>
      </c>
      <c r="W171" s="14">
        <f t="shared" si="46"/>
        <v>6.4308563194581878E-2</v>
      </c>
      <c r="X171" s="2">
        <f t="shared" si="47"/>
        <v>0.84425415576190388</v>
      </c>
      <c r="Y171" s="4">
        <f t="shared" si="35"/>
        <v>218.04050638489161</v>
      </c>
      <c r="Z171" s="2">
        <f>IF(L171&gt;5,X166*$H$23,0)</f>
        <v>2.8045687395872081E-2</v>
      </c>
      <c r="AA171" s="2">
        <f t="shared" si="39"/>
        <v>108.64789660744465</v>
      </c>
      <c r="AB171" s="2">
        <f t="shared" si="42"/>
        <v>596.61252471442049</v>
      </c>
      <c r="AC171" s="2">
        <f>+N171+P171+R171</f>
        <v>10000020.000000006</v>
      </c>
    </row>
    <row r="172" spans="8:29" ht="11.1" customHeight="1" x14ac:dyDescent="0.25">
      <c r="H172" s="2"/>
      <c r="I172" s="2"/>
      <c r="J172" s="2"/>
      <c r="K172" s="16">
        <f t="shared" si="38"/>
        <v>44004</v>
      </c>
      <c r="L172" s="1">
        <f t="shared" si="48"/>
        <v>170</v>
      </c>
      <c r="M172" s="1" t="str">
        <f t="shared" si="36"/>
        <v xml:space="preserve">2.2 </v>
      </c>
      <c r="N172" s="14">
        <f>N171-O172+Z171</f>
        <v>1474187.8905430392</v>
      </c>
      <c r="O172" s="2">
        <f t="shared" si="37"/>
        <v>38.246739410366516</v>
      </c>
      <c r="P172" s="2">
        <f>+P171+O172-Q172</f>
        <v>745.79959475222927</v>
      </c>
      <c r="Q172" s="2">
        <f>P171*Q$2</f>
        <v>117.92547589031044</v>
      </c>
      <c r="R172" s="2">
        <f t="shared" si="40"/>
        <v>8525086.3098622132</v>
      </c>
      <c r="S172" s="14">
        <f t="shared" si="41"/>
        <v>3.871530865823599E-2</v>
      </c>
      <c r="T172" s="14">
        <f t="shared" si="43"/>
        <v>0.17140453033732958</v>
      </c>
      <c r="U172" s="14">
        <f t="shared" si="44"/>
        <v>0.2845719388037129</v>
      </c>
      <c r="V172" s="14">
        <f t="shared" si="45"/>
        <v>0.20998010844265291</v>
      </c>
      <c r="W172" s="14">
        <f t="shared" si="46"/>
        <v>5.810241786246708E-2</v>
      </c>
      <c r="X172" s="2">
        <f t="shared" si="47"/>
        <v>0.7627743041043985</v>
      </c>
      <c r="Y172" s="4">
        <f t="shared" si="35"/>
        <v>196.99718904458743</v>
      </c>
      <c r="Z172" s="2">
        <f>IF(L172&gt;5,X167*$H$23,0)</f>
        <v>2.5339445858330978E-2</v>
      </c>
      <c r="AA172" s="2">
        <f t="shared" si="39"/>
        <v>98.164022683612274</v>
      </c>
      <c r="AB172" s="2">
        <f t="shared" si="42"/>
        <v>596.63786416027881</v>
      </c>
      <c r="AC172" s="2">
        <f>+N172+P172+R172</f>
        <v>10000020.000000004</v>
      </c>
    </row>
    <row r="173" spans="8:29" ht="0.2" customHeight="1" x14ac:dyDescent="0.25">
      <c r="H173" s="2"/>
      <c r="I173" s="2"/>
      <c r="J173" s="2"/>
      <c r="K173" s="16">
        <f t="shared" si="38"/>
        <v>44005</v>
      </c>
      <c r="L173" s="1">
        <f t="shared" si="48"/>
        <v>171</v>
      </c>
      <c r="M173" s="1" t="str">
        <f t="shared" si="36"/>
        <v xml:space="preserve">2.2 </v>
      </c>
      <c r="N173" s="14">
        <f>N172-O173+Z172</f>
        <v>1474153.3617794996</v>
      </c>
      <c r="O173" s="2">
        <f t="shared" si="37"/>
        <v>34.554102985463047</v>
      </c>
      <c r="P173" s="2">
        <f>+P172+O173-Q173</f>
        <v>673.81089848737383</v>
      </c>
      <c r="Q173" s="2">
        <f>P172*Q$2</f>
        <v>106.54279925031847</v>
      </c>
      <c r="R173" s="2">
        <f t="shared" si="40"/>
        <v>8525192.8273220193</v>
      </c>
      <c r="S173" s="14">
        <f t="shared" si="41"/>
        <v>3.4978581039367428E-2</v>
      </c>
      <c r="T173" s="14">
        <f t="shared" si="43"/>
        <v>0.15486123463294393</v>
      </c>
      <c r="U173" s="14">
        <f t="shared" si="44"/>
        <v>0.25710679550599441</v>
      </c>
      <c r="V173" s="14">
        <f t="shared" si="45"/>
        <v>0.18971462586914192</v>
      </c>
      <c r="W173" s="14">
        <f t="shared" si="46"/>
        <v>5.2495027110663228E-2</v>
      </c>
      <c r="X173" s="2">
        <f t="shared" si="47"/>
        <v>0.68915626415811093</v>
      </c>
      <c r="Y173" s="4">
        <f t="shared" si="35"/>
        <v>177.98429511993069</v>
      </c>
      <c r="Z173" s="2">
        <f>IF(L173&gt;5,X168*$H$23,0)</f>
        <v>2.2894235941239398E-2</v>
      </c>
      <c r="AA173" s="2">
        <f t="shared" si="39"/>
        <v>88.6913750531332</v>
      </c>
      <c r="AB173" s="2">
        <f t="shared" si="42"/>
        <v>596.6607583962201</v>
      </c>
      <c r="AC173" s="2">
        <f>+N173+P173+R173</f>
        <v>10000020.000000006</v>
      </c>
    </row>
    <row r="174" spans="8:29" ht="0.2" customHeight="1" x14ac:dyDescent="0.25">
      <c r="H174" s="2"/>
      <c r="I174" s="2"/>
      <c r="J174" s="2"/>
      <c r="K174" s="16">
        <f t="shared" si="38"/>
        <v>44006</v>
      </c>
      <c r="L174" s="1">
        <f t="shared" si="48"/>
        <v>172</v>
      </c>
      <c r="M174" s="1" t="str">
        <f t="shared" si="36"/>
        <v xml:space="preserve">2.2 </v>
      </c>
      <c r="N174" s="14">
        <f>N173-O174+Z173</f>
        <v>1474122.1666548403</v>
      </c>
      <c r="O174" s="2">
        <f t="shared" si="37"/>
        <v>31.218018895134581</v>
      </c>
      <c r="P174" s="2">
        <f>+P173+O174-Q174</f>
        <v>608.77021759859792</v>
      </c>
      <c r="Q174" s="2">
        <f>P173*Q$2</f>
        <v>96.258699783910544</v>
      </c>
      <c r="R174" s="2">
        <f t="shared" si="40"/>
        <v>8525289.063127568</v>
      </c>
      <c r="S174" s="14">
        <f t="shared" si="41"/>
        <v>3.1602452165583585E-2</v>
      </c>
      <c r="T174" s="14">
        <f t="shared" si="43"/>
        <v>0.13991432415746968</v>
      </c>
      <c r="U174" s="14">
        <f t="shared" si="44"/>
        <v>0.23229185194941596</v>
      </c>
      <c r="V174" s="14">
        <f t="shared" si="45"/>
        <v>0.17140453033732961</v>
      </c>
      <c r="W174" s="14">
        <f t="shared" si="46"/>
        <v>4.7428656467285481E-2</v>
      </c>
      <c r="X174" s="2">
        <f t="shared" si="47"/>
        <v>0.62264181507708427</v>
      </c>
      <c r="Y174" s="4">
        <f t="shared" si="35"/>
        <v>160.80600341646738</v>
      </c>
      <c r="Z174" s="2">
        <f>IF(L174&gt;5,X169*$H$23,0)</f>
        <v>2.0684898949130854E-2</v>
      </c>
      <c r="AA174" s="2">
        <f t="shared" si="39"/>
        <v>80.132489913275933</v>
      </c>
      <c r="AB174" s="2">
        <f t="shared" si="42"/>
        <v>596.68144329516929</v>
      </c>
      <c r="AC174" s="2">
        <f>+N174+P174+R174</f>
        <v>10000020.000000007</v>
      </c>
    </row>
    <row r="175" spans="8:29" ht="0.2" customHeight="1" x14ac:dyDescent="0.25">
      <c r="H175" s="2"/>
      <c r="I175" s="2"/>
      <c r="J175" s="2"/>
      <c r="K175" s="16">
        <f t="shared" si="38"/>
        <v>44007</v>
      </c>
      <c r="L175" s="1">
        <f t="shared" si="48"/>
        <v>173</v>
      </c>
      <c r="M175" s="1" t="str">
        <f t="shared" si="36"/>
        <v xml:space="preserve">2.2 </v>
      </c>
      <c r="N175" s="14">
        <f>N174-O175+Z174</f>
        <v>1474093.9832871857</v>
      </c>
      <c r="O175" s="2">
        <f t="shared" si="37"/>
        <v>28.204052553643496</v>
      </c>
      <c r="P175" s="2">
        <f>+P174+O175-Q175</f>
        <v>550.00709620958457</v>
      </c>
      <c r="Q175" s="2">
        <f>P174*Q$2</f>
        <v>86.967173942656842</v>
      </c>
      <c r="R175" s="2">
        <f t="shared" si="40"/>
        <v>8525376.0096166115</v>
      </c>
      <c r="S175" s="14">
        <f t="shared" si="41"/>
        <v>2.8552135410457882E-2</v>
      </c>
      <c r="T175" s="14">
        <f t="shared" si="43"/>
        <v>0.12640980866233431</v>
      </c>
      <c r="U175" s="14">
        <f t="shared" si="44"/>
        <v>0.20987148623620455</v>
      </c>
      <c r="V175" s="14">
        <f t="shared" si="45"/>
        <v>0.15486123463294396</v>
      </c>
      <c r="W175" s="14">
        <f t="shared" si="46"/>
        <v>4.2851132584332402E-2</v>
      </c>
      <c r="X175" s="2">
        <f t="shared" si="47"/>
        <v>0.56254579752627309</v>
      </c>
      <c r="Y175" s="4">
        <f t="shared" si="35"/>
        <v>145.28536190221985</v>
      </c>
      <c r="Z175" s="2">
        <f>IF(L175&gt;5,X170*$H$23,0)</f>
        <v>1.868869749399793E-2</v>
      </c>
      <c r="AA175" s="2">
        <f t="shared" si="39"/>
        <v>72.399283511751449</v>
      </c>
      <c r="AB175" s="2">
        <f t="shared" si="42"/>
        <v>596.70013199266327</v>
      </c>
      <c r="AC175" s="2">
        <f>+N175+P175+R175</f>
        <v>10000020.000000007</v>
      </c>
    </row>
    <row r="176" spans="8:29" ht="0.2" customHeight="1" x14ac:dyDescent="0.25">
      <c r="H176" s="2"/>
      <c r="I176" s="2"/>
      <c r="J176" s="2"/>
      <c r="K176" s="16">
        <f t="shared" si="38"/>
        <v>44008</v>
      </c>
      <c r="L176" s="1">
        <f t="shared" si="48"/>
        <v>174</v>
      </c>
      <c r="M176" s="1" t="str">
        <f t="shared" si="36"/>
        <v xml:space="preserve">2.2 </v>
      </c>
      <c r="N176" s="14">
        <f>N175-O176+Z175</f>
        <v>1474068.5208796998</v>
      </c>
      <c r="O176" s="2">
        <f t="shared" si="37"/>
        <v>25.481096183331015</v>
      </c>
      <c r="P176" s="2">
        <f>+P175+O176-Q176</f>
        <v>496.91575007726067</v>
      </c>
      <c r="Q176" s="2">
        <f>P175*Q$2</f>
        <v>78.572442315654939</v>
      </c>
      <c r="R176" s="2">
        <f t="shared" si="40"/>
        <v>8525454.5633702297</v>
      </c>
      <c r="S176" s="14">
        <f t="shared" si="41"/>
        <v>2.5796197851005408E-2</v>
      </c>
      <c r="T176" s="14">
        <f t="shared" si="43"/>
        <v>0.1142085416418315</v>
      </c>
      <c r="U176" s="14">
        <f t="shared" si="44"/>
        <v>0.18961471299350152</v>
      </c>
      <c r="V176" s="14">
        <f t="shared" si="45"/>
        <v>0.13991432415746971</v>
      </c>
      <c r="W176" s="14">
        <f t="shared" si="46"/>
        <v>3.871530865823599E-2</v>
      </c>
      <c r="X176" s="2">
        <f t="shared" si="47"/>
        <v>0.50824908530204416</v>
      </c>
      <c r="Y176" s="4">
        <f t="shared" si="35"/>
        <v>131.26247252985837</v>
      </c>
      <c r="Z176" s="2">
        <f>IF(L176&gt;5,X171*$H$23,0)</f>
        <v>1.6885083115238078E-2</v>
      </c>
      <c r="AA176" s="2">
        <f t="shared" si="39"/>
        <v>65.412151915467476</v>
      </c>
      <c r="AB176" s="2">
        <f t="shared" si="42"/>
        <v>596.71701707577847</v>
      </c>
      <c r="AC176" s="2">
        <f>+N176+P176+R176</f>
        <v>10000020.000000007</v>
      </c>
    </row>
    <row r="177" spans="8:29" ht="0.2" customHeight="1" x14ac:dyDescent="0.25">
      <c r="H177" s="2"/>
      <c r="I177" s="2"/>
      <c r="J177" s="2"/>
      <c r="K177" s="16">
        <f t="shared" si="38"/>
        <v>44009</v>
      </c>
      <c r="L177" s="1">
        <f t="shared" si="48"/>
        <v>175</v>
      </c>
      <c r="M177" s="1" t="str">
        <f t="shared" si="36"/>
        <v xml:space="preserve">2.2 </v>
      </c>
      <c r="N177" s="14">
        <f>N176-O177+Z176</f>
        <v>1474045.5167176062</v>
      </c>
      <c r="O177" s="2">
        <f t="shared" si="37"/>
        <v>23.021047176858168</v>
      </c>
      <c r="P177" s="2">
        <f>+P176+O177-Q177</f>
        <v>448.9488329573673</v>
      </c>
      <c r="Q177" s="2">
        <f>P176*Q$2</f>
        <v>70.987964296751514</v>
      </c>
      <c r="R177" s="2">
        <f t="shared" si="40"/>
        <v>8525525.5344494432</v>
      </c>
      <c r="S177" s="14">
        <f t="shared" si="41"/>
        <v>2.3306237336007164E-2</v>
      </c>
      <c r="T177" s="14">
        <f t="shared" si="43"/>
        <v>0.10318479140402162</v>
      </c>
      <c r="U177" s="14">
        <f t="shared" si="44"/>
        <v>0.17131281246274729</v>
      </c>
      <c r="V177" s="14">
        <f t="shared" si="45"/>
        <v>0.12640980866233434</v>
      </c>
      <c r="W177" s="14">
        <f t="shared" si="46"/>
        <v>3.4978581039367428E-2</v>
      </c>
      <c r="X177" s="2">
        <f t="shared" si="47"/>
        <v>0.45919223090447786</v>
      </c>
      <c r="Y177" s="4">
        <f t="shared" si="35"/>
        <v>118.59285011640135</v>
      </c>
      <c r="Z177" s="2">
        <f>IF(L177&gt;5,X172*$H$23,0)</f>
        <v>1.525548608208797E-2</v>
      </c>
      <c r="AA177" s="2">
        <f t="shared" si="39"/>
        <v>59.099156713376232</v>
      </c>
      <c r="AB177" s="2">
        <f t="shared" si="42"/>
        <v>596.73227256186055</v>
      </c>
      <c r="AC177" s="2">
        <f>+N177+P177+R177</f>
        <v>10000020.000000007</v>
      </c>
    </row>
    <row r="178" spans="8:29" ht="0.2" customHeight="1" x14ac:dyDescent="0.25">
      <c r="H178" s="2"/>
      <c r="I178" s="2"/>
      <c r="J178" s="2"/>
      <c r="K178" s="16">
        <f t="shared" si="38"/>
        <v>44010</v>
      </c>
      <c r="L178" s="1">
        <f t="shared" si="48"/>
        <v>176</v>
      </c>
      <c r="M178" s="1" t="str">
        <f t="shared" si="36"/>
        <v xml:space="preserve">2.2 </v>
      </c>
      <c r="N178" s="14">
        <f>N177-O178+Z177</f>
        <v>1474024.7334554952</v>
      </c>
      <c r="O178" s="2">
        <f t="shared" si="37"/>
        <v>20.798517597201421</v>
      </c>
      <c r="P178" s="2">
        <f>+P177+O178-Q178</f>
        <v>405.61180298923051</v>
      </c>
      <c r="Q178" s="2">
        <f>P177*Q$2</f>
        <v>64.135547565338186</v>
      </c>
      <c r="R178" s="2">
        <f t="shared" si="40"/>
        <v>8525589.6547415219</v>
      </c>
      <c r="S178" s="14">
        <f t="shared" si="41"/>
        <v>2.1056590577730433E-2</v>
      </c>
      <c r="T178" s="14">
        <f t="shared" si="43"/>
        <v>9.322494934402864E-2</v>
      </c>
      <c r="U178" s="14">
        <f t="shared" si="44"/>
        <v>0.15477718710603247</v>
      </c>
      <c r="V178" s="14">
        <f t="shared" si="45"/>
        <v>0.11420854164183153</v>
      </c>
      <c r="W178" s="14">
        <f t="shared" si="46"/>
        <v>3.1602452165583585E-2</v>
      </c>
      <c r="X178" s="2">
        <f t="shared" si="47"/>
        <v>0.41486972083520668</v>
      </c>
      <c r="Y178" s="4">
        <f t="shared" si="35"/>
        <v>107.14593869310856</v>
      </c>
      <c r="Z178" s="2">
        <f>IF(L178&gt;5,X173*$H$23,0)</f>
        <v>1.378312528316222E-2</v>
      </c>
      <c r="AA178" s="2">
        <f t="shared" si="39"/>
        <v>53.395288535979212</v>
      </c>
      <c r="AB178" s="2">
        <f t="shared" si="42"/>
        <v>596.74605568714367</v>
      </c>
      <c r="AC178" s="2">
        <f>+N178+P178+R178</f>
        <v>10000020.000000006</v>
      </c>
    </row>
    <row r="179" spans="8:29" ht="0.2" customHeight="1" x14ac:dyDescent="0.25">
      <c r="H179" s="2"/>
      <c r="I179" s="2"/>
      <c r="J179" s="2"/>
      <c r="K179" s="16">
        <f t="shared" si="38"/>
        <v>44011</v>
      </c>
      <c r="L179" s="1">
        <f t="shared" si="48"/>
        <v>177</v>
      </c>
      <c r="M179" s="1" t="str">
        <f t="shared" si="36"/>
        <v xml:space="preserve">2.2 </v>
      </c>
      <c r="N179" s="14">
        <f>N178-O179+Z178</f>
        <v>1474005.9566668272</v>
      </c>
      <c r="O179" s="2">
        <f t="shared" si="37"/>
        <v>18.790571793324677</v>
      </c>
      <c r="P179" s="2">
        <f>+P178+O179-Q179</f>
        <v>366.45783149837939</v>
      </c>
      <c r="Q179" s="2">
        <f>P178*Q$2</f>
        <v>57.944543284175786</v>
      </c>
      <c r="R179" s="2">
        <f t="shared" si="40"/>
        <v>8525647.5855016802</v>
      </c>
      <c r="S179" s="14">
        <f t="shared" si="41"/>
        <v>1.9024069299956186E-2</v>
      </c>
      <c r="T179" s="14">
        <f t="shared" si="43"/>
        <v>8.4226362310921718E-2</v>
      </c>
      <c r="U179" s="14">
        <f t="shared" si="44"/>
        <v>0.13983742401604299</v>
      </c>
      <c r="V179" s="14">
        <f t="shared" si="45"/>
        <v>0.10318479140402163</v>
      </c>
      <c r="W179" s="14">
        <f t="shared" si="46"/>
        <v>2.8552135410457882E-2</v>
      </c>
      <c r="X179" s="2">
        <f t="shared" si="47"/>
        <v>0.37482478244140038</v>
      </c>
      <c r="Y179" s="4">
        <f t="shared" si="35"/>
        <v>96.803770299921823</v>
      </c>
      <c r="Z179" s="2">
        <f>IF(L179&gt;5,X174*$H$23,0)</f>
        <v>1.2452836301541686E-2</v>
      </c>
      <c r="AA179" s="2">
        <f t="shared" si="39"/>
        <v>48.241801024940209</v>
      </c>
      <c r="AB179" s="2">
        <f t="shared" si="42"/>
        <v>596.75850852344524</v>
      </c>
      <c r="AC179" s="2">
        <f>+N179+P179+R179</f>
        <v>10000020.000000006</v>
      </c>
    </row>
    <row r="180" spans="8:29" ht="0.2" customHeight="1" x14ac:dyDescent="0.25">
      <c r="H180" s="2"/>
      <c r="I180" s="2"/>
      <c r="J180" s="2"/>
      <c r="K180" s="16">
        <f t="shared" si="38"/>
        <v>44012</v>
      </c>
      <c r="L180" s="1">
        <f t="shared" si="48"/>
        <v>178</v>
      </c>
      <c r="M180" s="1" t="str">
        <f t="shared" si="36"/>
        <v xml:space="preserve">2.2 </v>
      </c>
      <c r="N180" s="14">
        <f>N179-O180+Z179</f>
        <v>1473988.9926302594</v>
      </c>
      <c r="O180" s="2">
        <f t="shared" si="37"/>
        <v>16.976489404154336</v>
      </c>
      <c r="P180" s="2">
        <f>+P179+O180-Q180</f>
        <v>331.08320211705097</v>
      </c>
      <c r="Q180" s="2">
        <f>P179*Q$2</f>
        <v>52.351118785482768</v>
      </c>
      <c r="R180" s="2">
        <f t="shared" si="40"/>
        <v>8525699.9241676293</v>
      </c>
      <c r="S180" s="14">
        <f t="shared" si="41"/>
        <v>1.7187721756549517E-2</v>
      </c>
      <c r="T180" s="14">
        <f t="shared" si="43"/>
        <v>7.609627719982473E-2</v>
      </c>
      <c r="U180" s="14">
        <f t="shared" si="44"/>
        <v>0.1263395434663826</v>
      </c>
      <c r="V180" s="14">
        <f t="shared" si="45"/>
        <v>9.3224949344028654E-2</v>
      </c>
      <c r="W180" s="14">
        <f t="shared" si="46"/>
        <v>2.5796197851005408E-2</v>
      </c>
      <c r="X180" s="2">
        <f t="shared" si="47"/>
        <v>0.33864468961779087</v>
      </c>
      <c r="Y180" s="4">
        <f t="shared" si="35"/>
        <v>87.459752617008604</v>
      </c>
      <c r="Z180" s="2">
        <f>IF(L180&gt;5,X175*$H$23,0)</f>
        <v>1.1250915950525462E-2</v>
      </c>
      <c r="AA180" s="2">
        <f t="shared" si="39"/>
        <v>43.585608570665954</v>
      </c>
      <c r="AB180" s="2">
        <f t="shared" si="42"/>
        <v>596.76975943939578</v>
      </c>
      <c r="AC180" s="2">
        <f>+N180+P180+R180</f>
        <v>10000020.000000006</v>
      </c>
    </row>
    <row r="181" spans="8:29" ht="0.2" customHeight="1" x14ac:dyDescent="0.25">
      <c r="H181" s="2"/>
      <c r="I181" s="2"/>
      <c r="J181" s="2"/>
      <c r="K181" s="16">
        <f t="shared" si="38"/>
        <v>44013</v>
      </c>
      <c r="L181" s="1">
        <f t="shared" si="48"/>
        <v>179</v>
      </c>
      <c r="M181" s="1" t="str">
        <f t="shared" si="36"/>
        <v xml:space="preserve">2.2 </v>
      </c>
      <c r="N181" s="14">
        <f>N180-O181+Z180</f>
        <v>1473973.6663298861</v>
      </c>
      <c r="O181" s="2">
        <f t="shared" si="37"/>
        <v>15.33755128919554</v>
      </c>
      <c r="P181" s="2">
        <f>+P180+O181-Q181</f>
        <v>299.12315310381064</v>
      </c>
      <c r="Q181" s="2">
        <f>P180*Q$2</f>
        <v>47.297600302435853</v>
      </c>
      <c r="R181" s="2">
        <f t="shared" si="40"/>
        <v>8525747.2105170153</v>
      </c>
      <c r="S181" s="14">
        <f t="shared" si="41"/>
        <v>1.5528617189914396E-2</v>
      </c>
      <c r="T181" s="14">
        <f t="shared" si="43"/>
        <v>6.8750887026198054E-2</v>
      </c>
      <c r="U181" s="14">
        <f t="shared" si="44"/>
        <v>0.11414441579973711</v>
      </c>
      <c r="V181" s="14">
        <f t="shared" si="45"/>
        <v>8.4226362310921732E-2</v>
      </c>
      <c r="W181" s="14">
        <f t="shared" si="46"/>
        <v>2.3306237336007164E-2</v>
      </c>
      <c r="X181" s="2">
        <f t="shared" si="47"/>
        <v>0.30595651966277848</v>
      </c>
      <c r="Y181" s="4">
        <f t="shared" si="35"/>
        <v>79.017573113190622</v>
      </c>
      <c r="Z181" s="2">
        <f>IF(L181&gt;5,X176*$H$23,0)</f>
        <v>1.0164981706040884E-2</v>
      </c>
      <c r="AA181" s="2">
        <f t="shared" si="39"/>
        <v>39.37874175895751</v>
      </c>
      <c r="AB181" s="2">
        <f t="shared" si="42"/>
        <v>596.77992442110178</v>
      </c>
      <c r="AC181" s="2">
        <f>+N181+P181+R181</f>
        <v>10000020.000000006</v>
      </c>
    </row>
    <row r="182" spans="8:29" ht="11.1" customHeight="1" x14ac:dyDescent="0.25">
      <c r="H182" s="2"/>
      <c r="I182" s="2"/>
      <c r="J182" s="2"/>
      <c r="K182" s="16">
        <f t="shared" si="38"/>
        <v>44014</v>
      </c>
      <c r="L182" s="1">
        <f t="shared" si="48"/>
        <v>180</v>
      </c>
      <c r="M182" s="1" t="str">
        <f t="shared" si="36"/>
        <v xml:space="preserve">2.2 </v>
      </c>
      <c r="N182" s="14">
        <f>N181-O182+Z181</f>
        <v>1473959.819648704</v>
      </c>
      <c r="O182" s="2">
        <f t="shared" si="37"/>
        <v>13.856846163743931</v>
      </c>
      <c r="P182" s="2">
        <f>+P181+O182-Q182</f>
        <v>270.24812025272445</v>
      </c>
      <c r="Q182" s="2">
        <f>P181*Q$2</f>
        <v>42.731879014830092</v>
      </c>
      <c r="R182" s="2">
        <f t="shared" si="40"/>
        <v>8525789.9322310481</v>
      </c>
      <c r="S182" s="14">
        <f t="shared" si="41"/>
        <v>1.4029651029917729E-2</v>
      </c>
      <c r="T182" s="14">
        <f t="shared" si="43"/>
        <v>6.2114468759657572E-2</v>
      </c>
      <c r="U182" s="14">
        <f t="shared" si="44"/>
        <v>0.10312633053929711</v>
      </c>
      <c r="V182" s="14">
        <f t="shared" si="45"/>
        <v>7.6096277199824744E-2</v>
      </c>
      <c r="W182" s="14">
        <f t="shared" si="46"/>
        <v>2.1056590577730433E-2</v>
      </c>
      <c r="X182" s="2">
        <f t="shared" si="47"/>
        <v>0.27642331810642762</v>
      </c>
      <c r="Y182" s="4">
        <f t="shared" si="35"/>
        <v>71.390208558849167</v>
      </c>
      <c r="Z182" s="2">
        <f>IF(L182&gt;5,X177*$H$23,0)</f>
        <v>9.183844618089557E-3</v>
      </c>
      <c r="AA182" s="2">
        <f t="shared" si="39"/>
        <v>35.577855034920404</v>
      </c>
      <c r="AB182" s="2">
        <f t="shared" si="42"/>
        <v>596.78910826571985</v>
      </c>
      <c r="AC182" s="2">
        <f>+N182+P182+R182</f>
        <v>10000020.000000006</v>
      </c>
    </row>
    <row r="183" spans="8:29" ht="0.2" customHeight="1" x14ac:dyDescent="0.25">
      <c r="H183" s="2"/>
      <c r="I183" s="2"/>
      <c r="J183" s="2"/>
      <c r="K183" s="16">
        <f t="shared" si="38"/>
        <v>44015</v>
      </c>
      <c r="L183" s="1">
        <f t="shared" si="48"/>
        <v>181</v>
      </c>
      <c r="M183" s="1" t="str">
        <f t="shared" si="36"/>
        <v xml:space="preserve">2.2 </v>
      </c>
      <c r="N183" s="14">
        <f>N182-O183+Z182</f>
        <v>1473947.3097366157</v>
      </c>
      <c r="O183" s="2">
        <f t="shared" si="37"/>
        <v>12.51909593276908</v>
      </c>
      <c r="P183" s="2">
        <f>+P182+O183-Q183</f>
        <v>244.16034186367574</v>
      </c>
      <c r="Q183" s="2">
        <f>P182*Q$2</f>
        <v>38.606874321817777</v>
      </c>
      <c r="R183" s="2">
        <f t="shared" si="40"/>
        <v>8525828.5299215261</v>
      </c>
      <c r="S183" s="14">
        <f t="shared" si="41"/>
        <v>1.2675368843413453E-2</v>
      </c>
      <c r="T183" s="14">
        <f t="shared" si="43"/>
        <v>5.6118604119670901E-2</v>
      </c>
      <c r="U183" s="14">
        <f t="shared" si="44"/>
        <v>9.3171703139486375E-2</v>
      </c>
      <c r="V183" s="14">
        <f t="shared" si="45"/>
        <v>6.8750887026198068E-2</v>
      </c>
      <c r="W183" s="14">
        <f t="shared" si="46"/>
        <v>1.9024069299956186E-2</v>
      </c>
      <c r="X183" s="2">
        <f t="shared" si="47"/>
        <v>0.24974063242872499</v>
      </c>
      <c r="Y183" s="4">
        <f t="shared" si="35"/>
        <v>64.499029809927578</v>
      </c>
      <c r="Z183" s="2">
        <f>IF(L183&gt;5,X178*$H$23,0)</f>
        <v>8.2973944167041343E-3</v>
      </c>
      <c r="AA183" s="2">
        <f t="shared" si="39"/>
        <v>32.143781607932574</v>
      </c>
      <c r="AB183" s="2">
        <f t="shared" si="42"/>
        <v>596.79740566013652</v>
      </c>
      <c r="AC183" s="2">
        <f>+N183+P183+R183</f>
        <v>10000020.000000006</v>
      </c>
    </row>
    <row r="184" spans="8:29" ht="0.2" customHeight="1" x14ac:dyDescent="0.25">
      <c r="H184" s="2"/>
      <c r="I184" s="2"/>
      <c r="J184" s="2"/>
      <c r="K184" s="16">
        <f t="shared" si="38"/>
        <v>44016</v>
      </c>
      <c r="L184" s="1">
        <f t="shared" si="48"/>
        <v>182</v>
      </c>
      <c r="M184" s="1" t="str">
        <f t="shared" si="36"/>
        <v xml:space="preserve">2.2 </v>
      </c>
      <c r="N184" s="14">
        <f>N183-O184+Z183</f>
        <v>1473936.0075360977</v>
      </c>
      <c r="O184" s="2">
        <f t="shared" si="37"/>
        <v>11.310497912507742</v>
      </c>
      <c r="P184" s="2">
        <f>+P183+O184-Q184</f>
        <v>220.59079093851551</v>
      </c>
      <c r="Q184" s="2">
        <f>P183*Q$2</f>
        <v>34.880048837667964</v>
      </c>
      <c r="R184" s="2">
        <f t="shared" si="40"/>
        <v>8525863.4016729686</v>
      </c>
      <c r="S184" s="14">
        <f t="shared" si="41"/>
        <v>1.1451807234324356E-2</v>
      </c>
      <c r="T184" s="14">
        <f t="shared" si="43"/>
        <v>5.0701475373653805E-2</v>
      </c>
      <c r="U184" s="14">
        <f t="shared" si="44"/>
        <v>8.4177906179506365E-2</v>
      </c>
      <c r="V184" s="14">
        <f t="shared" si="45"/>
        <v>6.2114468759657586E-2</v>
      </c>
      <c r="W184" s="14">
        <f t="shared" si="46"/>
        <v>1.7187721756549517E-2</v>
      </c>
      <c r="X184" s="2">
        <f t="shared" si="47"/>
        <v>0.22563337930369162</v>
      </c>
      <c r="Y184" s="4">
        <f t="shared" si="35"/>
        <v>58.272992729674897</v>
      </c>
      <c r="Z184" s="2">
        <f>IF(L184&gt;5,X179*$H$23,0)</f>
        <v>7.4964956488280075E-3</v>
      </c>
      <c r="AA184" s="2">
        <f t="shared" si="39"/>
        <v>29.041131089976545</v>
      </c>
      <c r="AB184" s="2">
        <f t="shared" si="42"/>
        <v>596.80490215578538</v>
      </c>
      <c r="AC184" s="2">
        <f>+N184+P184+R184</f>
        <v>10000020.000000006</v>
      </c>
    </row>
    <row r="185" spans="8:29" ht="0.2" customHeight="1" x14ac:dyDescent="0.25">
      <c r="H185" s="2"/>
      <c r="I185" s="2"/>
      <c r="J185" s="2"/>
      <c r="K185" s="16">
        <f t="shared" si="38"/>
        <v>44017</v>
      </c>
      <c r="L185" s="1">
        <f t="shared" si="48"/>
        <v>183</v>
      </c>
      <c r="M185" s="1" t="str">
        <f t="shared" si="36"/>
        <v xml:space="preserve">2.2 </v>
      </c>
      <c r="N185" s="14">
        <f>N184-O185+Z184</f>
        <v>1473925.7964502887</v>
      </c>
      <c r="O185" s="2">
        <f t="shared" si="37"/>
        <v>10.218582304704576</v>
      </c>
      <c r="P185" s="2">
        <f>+P184+O185-Q185</f>
        <v>199.29640310914644</v>
      </c>
      <c r="Q185" s="2">
        <f>P184*Q$2</f>
        <v>31.512970134073644</v>
      </c>
      <c r="R185" s="2">
        <f t="shared" si="40"/>
        <v>8525894.9071466085</v>
      </c>
      <c r="S185" s="14">
        <f t="shared" si="41"/>
        <v>1.0346350066157844E-2</v>
      </c>
      <c r="T185" s="14">
        <f t="shared" si="43"/>
        <v>4.5807228937297412E-2</v>
      </c>
      <c r="U185" s="14">
        <f t="shared" si="44"/>
        <v>7.6052213060480725E-2</v>
      </c>
      <c r="V185" s="14">
        <f t="shared" si="45"/>
        <v>5.6118604119670915E-2</v>
      </c>
      <c r="W185" s="14">
        <f t="shared" si="46"/>
        <v>1.5528617189914396E-2</v>
      </c>
      <c r="X185" s="2">
        <f t="shared" si="47"/>
        <v>0.2038530133735213</v>
      </c>
      <c r="Y185" s="4">
        <f t="shared" si="35"/>
        <v>52.647906984758656</v>
      </c>
      <c r="Z185" s="2">
        <f>IF(L185&gt;5,X180*$H$23,0)</f>
        <v>6.7728937923558176E-3</v>
      </c>
      <c r="AA185" s="2">
        <f t="shared" si="39"/>
        <v>26.237925785102583</v>
      </c>
      <c r="AB185" s="2">
        <f t="shared" si="42"/>
        <v>596.81167504957773</v>
      </c>
      <c r="AC185" s="2">
        <f>+N185+P185+R185</f>
        <v>10000020.000000006</v>
      </c>
    </row>
    <row r="186" spans="8:29" ht="0.2" customHeight="1" x14ac:dyDescent="0.25">
      <c r="H186" s="2"/>
      <c r="I186" s="2"/>
      <c r="J186" s="2"/>
      <c r="K186" s="16">
        <f t="shared" si="38"/>
        <v>44018</v>
      </c>
      <c r="L186" s="1">
        <f t="shared" si="48"/>
        <v>184</v>
      </c>
      <c r="M186" s="1" t="str">
        <f t="shared" si="36"/>
        <v xml:space="preserve">2.2 </v>
      </c>
      <c r="N186" s="14">
        <f>N185-O186+Z185</f>
        <v>1473916.5711397354</v>
      </c>
      <c r="O186" s="2">
        <f t="shared" si="37"/>
        <v>9.2320834471588338</v>
      </c>
      <c r="P186" s="2">
        <f>+P185+O186-Q186</f>
        <v>180.05757182642719</v>
      </c>
      <c r="Q186" s="2">
        <f>P185*Q$2</f>
        <v>28.470914729878061</v>
      </c>
      <c r="R186" s="2">
        <f t="shared" si="40"/>
        <v>8525923.3712884448</v>
      </c>
      <c r="S186" s="14">
        <f t="shared" si="41"/>
        <v>9.347598534494083E-3</v>
      </c>
      <c r="T186" s="14">
        <f t="shared" si="43"/>
        <v>4.1385400264631361E-2</v>
      </c>
      <c r="U186" s="14">
        <f t="shared" si="44"/>
        <v>6.8710843405946131E-2</v>
      </c>
      <c r="V186" s="14">
        <f t="shared" si="45"/>
        <v>5.0701475373653812E-2</v>
      </c>
      <c r="W186" s="14">
        <f t="shared" si="46"/>
        <v>1.4029651029917729E-2</v>
      </c>
      <c r="X186" s="2">
        <f t="shared" si="47"/>
        <v>0.18417496860864313</v>
      </c>
      <c r="Y186" s="4">
        <f t="shared" si="35"/>
        <v>47.565775240525191</v>
      </c>
      <c r="Z186" s="2">
        <f>IF(L186&gt;5,X181*$H$23,0)</f>
        <v>6.11913039325557E-3</v>
      </c>
      <c r="AA186" s="2">
        <f t="shared" si="39"/>
        <v>23.705271933957189</v>
      </c>
      <c r="AB186" s="2">
        <f t="shared" si="42"/>
        <v>596.81779417997097</v>
      </c>
      <c r="AC186" s="2">
        <f>+N186+P186+R186</f>
        <v>10000020.000000007</v>
      </c>
    </row>
    <row r="187" spans="8:29" ht="0.2" customHeight="1" x14ac:dyDescent="0.25">
      <c r="H187" s="2"/>
      <c r="I187" s="2"/>
      <c r="J187" s="2"/>
      <c r="K187" s="16">
        <f t="shared" si="38"/>
        <v>44019</v>
      </c>
      <c r="L187" s="1">
        <f t="shared" si="48"/>
        <v>185</v>
      </c>
      <c r="M187" s="1" t="str">
        <f t="shared" si="36"/>
        <v xml:space="preserve">2.2 </v>
      </c>
      <c r="N187" s="14">
        <f>N186-O187+Z186</f>
        <v>1473908.2364353584</v>
      </c>
      <c r="O187" s="2">
        <f t="shared" si="37"/>
        <v>8.3408235074734183</v>
      </c>
      <c r="P187" s="2">
        <f>+P186+O187-Q187</f>
        <v>162.67588507298245</v>
      </c>
      <c r="Q187" s="2">
        <f>P186*Q$2</f>
        <v>25.72251026091817</v>
      </c>
      <c r="R187" s="2">
        <f t="shared" si="40"/>
        <v>8525949.0876795761</v>
      </c>
      <c r="S187" s="14">
        <f t="shared" si="41"/>
        <v>8.4452537578976385E-3</v>
      </c>
      <c r="T187" s="14">
        <f t="shared" si="43"/>
        <v>3.7390394137976325E-2</v>
      </c>
      <c r="U187" s="14">
        <f t="shared" si="44"/>
        <v>6.2078100396947056E-2</v>
      </c>
      <c r="V187" s="14">
        <f t="shared" si="45"/>
        <v>4.5807228937297426E-2</v>
      </c>
      <c r="W187" s="14">
        <f t="shared" si="46"/>
        <v>1.2675368843413453E-2</v>
      </c>
      <c r="X187" s="2">
        <f t="shared" si="47"/>
        <v>0.1663963460735319</v>
      </c>
      <c r="Y187" s="4">
        <f t="shared" si="35"/>
        <v>42.974195994008888</v>
      </c>
      <c r="Z187" s="2">
        <f>IF(L187&gt;5,X182*$H$23,0)</f>
        <v>5.5284663621285521E-3</v>
      </c>
      <c r="AA187" s="2">
        <f t="shared" si="39"/>
        <v>21.417062567654749</v>
      </c>
      <c r="AB187" s="2">
        <f t="shared" si="42"/>
        <v>596.82332264633305</v>
      </c>
      <c r="AC187" s="2">
        <f>+N187+P187+R187</f>
        <v>10000020.000000007</v>
      </c>
    </row>
    <row r="188" spans="8:29" ht="0.2" customHeight="1" x14ac:dyDescent="0.25">
      <c r="H188" s="2"/>
      <c r="I188" s="2"/>
      <c r="J188" s="2"/>
      <c r="K188" s="16">
        <f t="shared" si="38"/>
        <v>44020</v>
      </c>
      <c r="L188" s="1">
        <f t="shared" si="48"/>
        <v>186</v>
      </c>
      <c r="M188" s="1" t="str">
        <f t="shared" si="36"/>
        <v xml:space="preserve">2.2 </v>
      </c>
      <c r="N188" s="14">
        <f>N187-O188+Z187</f>
        <v>1473900.7063564085</v>
      </c>
      <c r="O188" s="2">
        <f t="shared" si="37"/>
        <v>7.5356074161808211</v>
      </c>
      <c r="P188" s="2">
        <f>+P187+O188-Q188</f>
        <v>146.97208033588007</v>
      </c>
      <c r="Q188" s="2">
        <f>P187*Q$2</f>
        <v>23.239412153283205</v>
      </c>
      <c r="R188" s="2">
        <f t="shared" si="40"/>
        <v>8525972.3215632625</v>
      </c>
      <c r="S188" s="14">
        <f t="shared" si="41"/>
        <v>7.630010683239867E-3</v>
      </c>
      <c r="T188" s="14">
        <f t="shared" si="43"/>
        <v>3.3781015031590547E-2</v>
      </c>
      <c r="U188" s="14">
        <f t="shared" si="44"/>
        <v>5.6085591206964498E-2</v>
      </c>
      <c r="V188" s="14">
        <f t="shared" si="45"/>
        <v>4.1385400264631375E-2</v>
      </c>
      <c r="W188" s="14">
        <f t="shared" si="46"/>
        <v>1.1451807234324356E-2</v>
      </c>
      <c r="X188" s="2">
        <f t="shared" si="47"/>
        <v>0.15033382442075063</v>
      </c>
      <c r="Y188" s="4">
        <f t="shared" si="35"/>
        <v>38.825823929639178</v>
      </c>
      <c r="Z188" s="2">
        <f>IF(L188&gt;5,X183*$H$23,0)</f>
        <v>4.9948126485745E-3</v>
      </c>
      <c r="AA188" s="2">
        <f t="shared" si="39"/>
        <v>19.349708942978275</v>
      </c>
      <c r="AB188" s="2">
        <f t="shared" si="42"/>
        <v>596.82831745898159</v>
      </c>
      <c r="AC188" s="2">
        <f>+N188+P188+R188</f>
        <v>10000020.000000007</v>
      </c>
    </row>
    <row r="189" spans="8:29" ht="0.2" customHeight="1" x14ac:dyDescent="0.25">
      <c r="H189" s="2"/>
      <c r="I189" s="2"/>
      <c r="J189" s="2"/>
      <c r="K189" s="16">
        <f t="shared" si="38"/>
        <v>44021</v>
      </c>
      <c r="L189" s="1">
        <f t="shared" si="48"/>
        <v>187</v>
      </c>
      <c r="M189" s="1" t="str">
        <f t="shared" si="36"/>
        <v xml:space="preserve">2.2 </v>
      </c>
      <c r="N189" s="14">
        <f>N188-O189+Z188</f>
        <v>1473893.9032232692</v>
      </c>
      <c r="O189" s="2">
        <f t="shared" si="37"/>
        <v>6.8081279521113416</v>
      </c>
      <c r="P189" s="2">
        <f>+P188+O189-Q189</f>
        <v>132.78419681143711</v>
      </c>
      <c r="Q189" s="2">
        <f>P188*Q$2</f>
        <v>20.996011476554294</v>
      </c>
      <c r="R189" s="2">
        <f t="shared" si="40"/>
        <v>8525993.3125799261</v>
      </c>
      <c r="S189" s="14">
        <f t="shared" si="41"/>
        <v>6.8934622168286101E-3</v>
      </c>
      <c r="T189" s="14">
        <f t="shared" si="43"/>
        <v>3.0520042732959461E-2</v>
      </c>
      <c r="U189" s="14">
        <f t="shared" si="44"/>
        <v>5.0671522547385835E-2</v>
      </c>
      <c r="V189" s="14">
        <f t="shared" si="45"/>
        <v>3.7390394137976332E-2</v>
      </c>
      <c r="W189" s="14">
        <f t="shared" si="46"/>
        <v>1.0346350066157844E-2</v>
      </c>
      <c r="X189" s="2">
        <f t="shared" si="47"/>
        <v>0.13582177170130807</v>
      </c>
      <c r="Y189" s="4">
        <f t="shared" si="35"/>
        <v>35.077882267716383</v>
      </c>
      <c r="Z189" s="2">
        <f>IF(L189&gt;5,X184*$H$23,0)</f>
        <v>4.5126675860738324E-3</v>
      </c>
      <c r="AA189" s="2">
        <f t="shared" si="39"/>
        <v>17.481897818902468</v>
      </c>
      <c r="AB189" s="2">
        <f t="shared" si="42"/>
        <v>596.83283012656761</v>
      </c>
      <c r="AC189" s="2">
        <f>+N189+P189+R189</f>
        <v>10000020.000000007</v>
      </c>
    </row>
    <row r="190" spans="8:29" ht="0.2" customHeight="1" x14ac:dyDescent="0.25">
      <c r="H190" s="2"/>
      <c r="I190" s="2"/>
      <c r="J190" s="2"/>
      <c r="K190" s="16">
        <f t="shared" si="38"/>
        <v>44022</v>
      </c>
      <c r="L190" s="1">
        <f t="shared" si="48"/>
        <v>188</v>
      </c>
      <c r="M190" s="1" t="str">
        <f t="shared" si="36"/>
        <v xml:space="preserve">2.2 </v>
      </c>
      <c r="N190" s="14">
        <f>N189-O190+Z189</f>
        <v>1473887.7568559386</v>
      </c>
      <c r="O190" s="2">
        <f t="shared" si="37"/>
        <v>6.150879998207242</v>
      </c>
      <c r="P190" s="2">
        <f>+P189+O190-Q190</f>
        <v>119.96590583658191</v>
      </c>
      <c r="Q190" s="2">
        <f>P189*Q$2</f>
        <v>18.969170973062443</v>
      </c>
      <c r="R190" s="2">
        <f t="shared" si="40"/>
        <v>8526012.2772382312</v>
      </c>
      <c r="S190" s="14">
        <f t="shared" si="41"/>
        <v>6.2280125971608266E-3</v>
      </c>
      <c r="T190" s="14">
        <f t="shared" si="43"/>
        <v>2.7573848867314434E-2</v>
      </c>
      <c r="U190" s="14">
        <f t="shared" si="44"/>
        <v>4.5780064099439202E-2</v>
      </c>
      <c r="V190" s="14">
        <f t="shared" si="45"/>
        <v>3.3781015031590554E-2</v>
      </c>
      <c r="W190" s="14">
        <f t="shared" si="46"/>
        <v>9.347598534494083E-3</v>
      </c>
      <c r="X190" s="2">
        <f t="shared" si="47"/>
        <v>0.12271053912999912</v>
      </c>
      <c r="Y190" s="4">
        <f t="shared" si="35"/>
        <v>31.691722105320306</v>
      </c>
      <c r="Z190" s="2">
        <f>IF(L190&gt;5,X185*$H$23,0)</f>
        <v>4.0770602674704264E-3</v>
      </c>
      <c r="AA190" s="2">
        <f t="shared" si="39"/>
        <v>15.794372095427599</v>
      </c>
      <c r="AB190" s="2">
        <f t="shared" si="42"/>
        <v>596.83690718683511</v>
      </c>
      <c r="AC190" s="2">
        <f>+N190+P190+R190</f>
        <v>10000020.000000006</v>
      </c>
    </row>
    <row r="191" spans="8:29" ht="0.2" customHeight="1" x14ac:dyDescent="0.25">
      <c r="H191" s="2"/>
      <c r="I191" s="2"/>
      <c r="J191" s="2"/>
      <c r="K191" s="16">
        <f t="shared" si="38"/>
        <v>44023</v>
      </c>
      <c r="L191" s="1">
        <f t="shared" si="48"/>
        <v>189</v>
      </c>
      <c r="M191" s="1" t="str">
        <f t="shared" si="36"/>
        <v xml:space="preserve">2.2 </v>
      </c>
      <c r="N191" s="14">
        <f>N190-O191+Z190</f>
        <v>1473882.203849918</v>
      </c>
      <c r="O191" s="2">
        <f t="shared" si="37"/>
        <v>5.5570830810839293</v>
      </c>
      <c r="P191" s="2">
        <f>+P190+O191-Q191</f>
        <v>108.38500236958271</v>
      </c>
      <c r="Q191" s="2">
        <f>P190*Q$2</f>
        <v>17.137986548083131</v>
      </c>
      <c r="R191" s="2">
        <f t="shared" si="40"/>
        <v>8526029.4111477192</v>
      </c>
      <c r="S191" s="14">
        <f t="shared" si="41"/>
        <v>5.6267991195758501E-3</v>
      </c>
      <c r="T191" s="14">
        <f t="shared" si="43"/>
        <v>2.49120503886433E-2</v>
      </c>
      <c r="U191" s="14">
        <f t="shared" si="44"/>
        <v>4.1360773300971661E-2</v>
      </c>
      <c r="V191" s="14">
        <f t="shared" si="45"/>
        <v>3.0520042732959468E-2</v>
      </c>
      <c r="W191" s="14">
        <f t="shared" si="46"/>
        <v>8.4452537578976385E-3</v>
      </c>
      <c r="X191" s="2">
        <f t="shared" si="47"/>
        <v>0.11086491930004791</v>
      </c>
      <c r="Y191" s="4">
        <f t="shared" si="35"/>
        <v>28.632424228563533</v>
      </c>
      <c r="Z191" s="2">
        <f>IF(L191&gt;5,X186*$H$23,0)</f>
        <v>3.6834993721728626E-3</v>
      </c>
      <c r="AA191" s="2">
        <f t="shared" si="39"/>
        <v>14.269732572157556</v>
      </c>
      <c r="AB191" s="2">
        <f t="shared" si="42"/>
        <v>596.84059068620729</v>
      </c>
      <c r="AC191" s="2">
        <f>+N191+P191+R191</f>
        <v>10000020.000000007</v>
      </c>
    </row>
    <row r="192" spans="8:29" ht="11.1" customHeight="1" x14ac:dyDescent="0.25">
      <c r="H192" s="2"/>
      <c r="I192" s="2"/>
      <c r="J192" s="2"/>
      <c r="K192" s="16">
        <f t="shared" si="38"/>
        <v>44024</v>
      </c>
      <c r="L192" s="1">
        <f t="shared" si="48"/>
        <v>190</v>
      </c>
      <c r="M192" s="1" t="str">
        <f t="shared" si="36"/>
        <v xml:space="preserve">2.2 </v>
      </c>
      <c r="N192" s="14">
        <f>N191-O192+Z191</f>
        <v>1473877.1869220238</v>
      </c>
      <c r="O192" s="2">
        <f t="shared" si="37"/>
        <v>5.0206113934981449</v>
      </c>
      <c r="P192" s="2">
        <f>+P191+O192-Q192</f>
        <v>97.922041995997603</v>
      </c>
      <c r="Q192" s="2">
        <f>P191*Q$2</f>
        <v>15.483571767083243</v>
      </c>
      <c r="R192" s="2">
        <f t="shared" si="40"/>
        <v>8526044.8910359871</v>
      </c>
      <c r="S192" s="14">
        <f t="shared" si="41"/>
        <v>5.0836214085307014E-3</v>
      </c>
      <c r="T192" s="14">
        <f t="shared" si="43"/>
        <v>2.2507196478303394E-2</v>
      </c>
      <c r="U192" s="14">
        <f t="shared" si="44"/>
        <v>3.7368075582964955E-2</v>
      </c>
      <c r="V192" s="14">
        <f t="shared" si="45"/>
        <v>2.7573848867314441E-2</v>
      </c>
      <c r="W192" s="14">
        <f t="shared" si="46"/>
        <v>7.630010683239867E-3</v>
      </c>
      <c r="X192" s="2">
        <f t="shared" si="47"/>
        <v>0.10016275302035335</v>
      </c>
      <c r="Y192" s="4">
        <f t="shared" si="35"/>
        <v>25.868439308721449</v>
      </c>
      <c r="Z192" s="2">
        <f>IF(L192&gt;5,X187*$H$23,0)</f>
        <v>3.3279269214706382E-3</v>
      </c>
      <c r="AA192" s="2">
        <f t="shared" si="39"/>
        <v>12.892258798202667</v>
      </c>
      <c r="AB192" s="2">
        <f t="shared" si="42"/>
        <v>596.84391861312872</v>
      </c>
      <c r="AC192" s="2">
        <f>+N192+P192+R192</f>
        <v>10000020.000000007</v>
      </c>
    </row>
    <row r="193" spans="8:29" ht="0.2" customHeight="1" x14ac:dyDescent="0.25">
      <c r="H193" s="2"/>
      <c r="I193" s="2"/>
      <c r="J193" s="2"/>
      <c r="K193" s="16">
        <f t="shared" si="38"/>
        <v>44025</v>
      </c>
      <c r="L193" s="1">
        <f t="shared" si="48"/>
        <v>191</v>
      </c>
      <c r="M193" s="1" t="str">
        <f t="shared" si="36"/>
        <v xml:space="preserve">2.2 </v>
      </c>
      <c r="N193" s="14">
        <f>N192-O193+Z192</f>
        <v>1473872.6543193741</v>
      </c>
      <c r="O193" s="2">
        <f t="shared" si="37"/>
        <v>4.5359305764055247</v>
      </c>
      <c r="P193" s="2">
        <f>+P192+O193-Q193</f>
        <v>88.469109430117754</v>
      </c>
      <c r="Q193" s="2">
        <f>P192*Q$2</f>
        <v>13.988863142285371</v>
      </c>
      <c r="R193" s="2">
        <f t="shared" si="40"/>
        <v>8526058.8765712027</v>
      </c>
      <c r="S193" s="14">
        <f t="shared" si="41"/>
        <v>4.5928775104962525E-3</v>
      </c>
      <c r="T193" s="14">
        <f t="shared" si="43"/>
        <v>2.0334485634122802E-2</v>
      </c>
      <c r="U193" s="14">
        <f t="shared" si="44"/>
        <v>3.3760794717455099E-2</v>
      </c>
      <c r="V193" s="14">
        <f t="shared" si="45"/>
        <v>2.4912050388643307E-2</v>
      </c>
      <c r="W193" s="14">
        <f t="shared" si="46"/>
        <v>6.8934622168286101E-3</v>
      </c>
      <c r="X193" s="2">
        <f t="shared" si="47"/>
        <v>9.049367046754607E-2</v>
      </c>
      <c r="Y193" s="4">
        <f t="shared" si="35"/>
        <v>23.371262787050895</v>
      </c>
      <c r="Z193" s="2">
        <f>IF(L193&gt;5,X188*$H$23,0)</f>
        <v>3.0066764884150127E-3</v>
      </c>
      <c r="AA193" s="2">
        <f t="shared" si="39"/>
        <v>11.647747178891754</v>
      </c>
      <c r="AB193" s="2">
        <f t="shared" si="42"/>
        <v>596.84692528961716</v>
      </c>
      <c r="AC193" s="2">
        <f>+N193+P193+R193</f>
        <v>10000020.000000007</v>
      </c>
    </row>
    <row r="194" spans="8:29" ht="0.2" customHeight="1" x14ac:dyDescent="0.25">
      <c r="H194" s="2"/>
      <c r="I194" s="2"/>
      <c r="J194" s="2"/>
      <c r="K194" s="16">
        <f t="shared" si="38"/>
        <v>44026</v>
      </c>
      <c r="L194" s="1">
        <f t="shared" si="48"/>
        <v>192</v>
      </c>
      <c r="M194" s="1" t="str">
        <f t="shared" si="36"/>
        <v xml:space="preserve">2.2 </v>
      </c>
      <c r="N194" s="14">
        <f>N193-O194+Z193</f>
        <v>1473868.5592854433</v>
      </c>
      <c r="O194" s="2">
        <f t="shared" si="37"/>
        <v>4.0980406072897928</v>
      </c>
      <c r="P194" s="2">
        <f>+P193+O194-Q194</f>
        <v>79.928705833105013</v>
      </c>
      <c r="Q194" s="2">
        <f>P193*Q$2</f>
        <v>12.638444204302536</v>
      </c>
      <c r="R194" s="2">
        <f t="shared" si="40"/>
        <v>8526071.5120087303</v>
      </c>
      <c r="S194" s="14">
        <f t="shared" si="41"/>
        <v>4.1495061503574095E-3</v>
      </c>
      <c r="T194" s="14">
        <f t="shared" si="43"/>
        <v>1.8371510041985003E-2</v>
      </c>
      <c r="U194" s="14">
        <f t="shared" si="44"/>
        <v>3.050172845118421E-2</v>
      </c>
      <c r="V194" s="14">
        <f t="shared" si="45"/>
        <v>2.2507196478303401E-2</v>
      </c>
      <c r="W194" s="14">
        <f t="shared" si="46"/>
        <v>6.2280125971608266E-3</v>
      </c>
      <c r="X194" s="2">
        <f t="shared" si="47"/>
        <v>8.1757953718990847E-2</v>
      </c>
      <c r="Y194" s="4">
        <f t="shared" ref="Y194:Y257" si="49">+X194*$Y$1</f>
        <v>21.115141107944666</v>
      </c>
      <c r="Z194" s="2">
        <f>IF(L194&gt;5,X189*$H$23,0)</f>
        <v>2.7164354340261615E-3</v>
      </c>
      <c r="AA194" s="2">
        <f t="shared" si="39"/>
        <v>10.523364680314915</v>
      </c>
      <c r="AB194" s="2">
        <f t="shared" si="42"/>
        <v>596.84964172505124</v>
      </c>
      <c r="AC194" s="2">
        <f>+N194+P194+R194</f>
        <v>10000020.000000007</v>
      </c>
    </row>
    <row r="195" spans="8:29" ht="0.2" customHeight="1" x14ac:dyDescent="0.25">
      <c r="H195" s="2"/>
      <c r="I195" s="2"/>
      <c r="J195" s="2"/>
      <c r="K195" s="16">
        <f t="shared" si="38"/>
        <v>44027</v>
      </c>
      <c r="L195" s="1">
        <f t="shared" si="48"/>
        <v>193</v>
      </c>
      <c r="M195" s="1" t="str">
        <f t="shared" ref="M195:M258" si="50">+VLOOKUP(L195,B$9:E$37,3)</f>
        <v xml:space="preserve">2.2 </v>
      </c>
      <c r="N195" s="14">
        <f>N194-O195+Z194</f>
        <v>1473864.859577674</v>
      </c>
      <c r="O195" s="2">
        <f t="shared" ref="O195:O258" si="51">(N194/N$2)*(M195/7*P194)</f>
        <v>3.7024242046562104</v>
      </c>
      <c r="P195" s="2">
        <f>+P194+O195-Q195</f>
        <v>72.212743490174802</v>
      </c>
      <c r="Q195" s="2">
        <f>P194*Q$2</f>
        <v>11.418386547586429</v>
      </c>
      <c r="R195" s="2">
        <f t="shared" si="40"/>
        <v>8526082.9276788421</v>
      </c>
      <c r="S195" s="14">
        <f t="shared" si="41"/>
        <v>3.7489345573931848E-3</v>
      </c>
      <c r="T195" s="14">
        <f t="shared" si="43"/>
        <v>1.6598024601429635E-2</v>
      </c>
      <c r="U195" s="14">
        <f t="shared" si="44"/>
        <v>2.7557265062977513E-2</v>
      </c>
      <c r="V195" s="14">
        <f t="shared" si="45"/>
        <v>2.0334485634122806E-2</v>
      </c>
      <c r="W195" s="14">
        <f t="shared" si="46"/>
        <v>5.6267991195758501E-3</v>
      </c>
      <c r="X195" s="2">
        <f t="shared" si="47"/>
        <v>7.3865508975498997E-2</v>
      </c>
      <c r="Y195" s="4">
        <f t="shared" si="49"/>
        <v>19.076806280995875</v>
      </c>
      <c r="Z195" s="2">
        <f>IF(L195&gt;5,X190*$H$23,0)</f>
        <v>2.4542107825999823E-3</v>
      </c>
      <c r="AA195" s="2">
        <f t="shared" si="39"/>
        <v>9.5075166315960917</v>
      </c>
      <c r="AB195" s="2">
        <f t="shared" si="42"/>
        <v>596.85209593583386</v>
      </c>
      <c r="AC195" s="2">
        <f>+N195+P195+R195</f>
        <v>10000020.000000006</v>
      </c>
    </row>
    <row r="196" spans="8:29" ht="0.2" customHeight="1" x14ac:dyDescent="0.25">
      <c r="H196" s="2"/>
      <c r="I196" s="2"/>
      <c r="J196" s="2"/>
      <c r="K196" s="16">
        <f t="shared" ref="K196:K259" si="52">+K195+1</f>
        <v>44028</v>
      </c>
      <c r="L196" s="1">
        <f t="shared" si="48"/>
        <v>194</v>
      </c>
      <c r="M196" s="1" t="str">
        <f t="shared" si="50"/>
        <v xml:space="preserve">2.2 </v>
      </c>
      <c r="N196" s="14">
        <f>N195-O196+Z195</f>
        <v>1473861.5170316692</v>
      </c>
      <c r="O196" s="2">
        <f t="shared" si="51"/>
        <v>3.3450002156643315</v>
      </c>
      <c r="P196" s="2">
        <f>+P195+O196-Q196</f>
        <v>65.241637492957011</v>
      </c>
      <c r="Q196" s="2">
        <f>P195*Q$2</f>
        <v>10.316106212882113</v>
      </c>
      <c r="R196" s="2">
        <f t="shared" si="40"/>
        <v>8526093.2413308453</v>
      </c>
      <c r="S196" s="14">
        <f t="shared" si="41"/>
        <v>3.3870313240494596E-3</v>
      </c>
      <c r="T196" s="14">
        <f t="shared" si="43"/>
        <v>1.4995738229572736E-2</v>
      </c>
      <c r="U196" s="14">
        <f t="shared" si="44"/>
        <v>2.4897036902144461E-2</v>
      </c>
      <c r="V196" s="14">
        <f t="shared" si="45"/>
        <v>1.837151004198501E-2</v>
      </c>
      <c r="W196" s="14">
        <f t="shared" si="46"/>
        <v>5.0836214085307014E-3</v>
      </c>
      <c r="X196" s="2">
        <f t="shared" si="47"/>
        <v>6.6734937906282377E-2</v>
      </c>
      <c r="Y196" s="4">
        <f t="shared" si="49"/>
        <v>17.235236042774957</v>
      </c>
      <c r="Z196" s="2">
        <f>IF(L196&gt;5,X191*$H$23,0)</f>
        <v>2.2172983860009581E-3</v>
      </c>
      <c r="AA196" s="2">
        <f t="shared" ref="AA196:AA259" si="53">+Z196*AA$1</f>
        <v>8.5897272685690602</v>
      </c>
      <c r="AB196" s="2">
        <f t="shared" si="42"/>
        <v>596.85431323421983</v>
      </c>
      <c r="AC196" s="2">
        <f>+N196+P196+R196</f>
        <v>10000020.000000007</v>
      </c>
    </row>
    <row r="197" spans="8:29" ht="0.2" customHeight="1" x14ac:dyDescent="0.25">
      <c r="H197" s="2"/>
      <c r="I197" s="2"/>
      <c r="J197" s="2"/>
      <c r="K197" s="16">
        <f t="shared" si="52"/>
        <v>44029</v>
      </c>
      <c r="L197" s="1">
        <f t="shared" si="48"/>
        <v>195</v>
      </c>
      <c r="M197" s="1" t="str">
        <f t="shared" si="50"/>
        <v xml:space="preserve">2.2 </v>
      </c>
      <c r="N197" s="14">
        <f>N196-O197+Z196</f>
        <v>1473858.497167462</v>
      </c>
      <c r="O197" s="2">
        <f t="shared" si="51"/>
        <v>3.0220815054257097</v>
      </c>
      <c r="P197" s="2">
        <f>+P196+O197-Q197</f>
        <v>58.943485070817431</v>
      </c>
      <c r="Q197" s="2">
        <f>P196*Q$2</f>
        <v>9.3202339275652868</v>
      </c>
      <c r="R197" s="2">
        <f t="shared" si="40"/>
        <v>8526102.5593474749</v>
      </c>
      <c r="S197" s="14">
        <f t="shared" si="41"/>
        <v>3.0600638123749252E-3</v>
      </c>
      <c r="T197" s="14">
        <f t="shared" si="43"/>
        <v>1.3548125296197836E-2</v>
      </c>
      <c r="U197" s="14">
        <f t="shared" si="44"/>
        <v>2.2493607344359109E-2</v>
      </c>
      <c r="V197" s="14">
        <f t="shared" si="45"/>
        <v>1.6598024601429638E-2</v>
      </c>
      <c r="W197" s="14">
        <f t="shared" si="46"/>
        <v>4.5928775104962525E-3</v>
      </c>
      <c r="X197" s="2">
        <f t="shared" si="47"/>
        <v>6.0292698564857757E-2</v>
      </c>
      <c r="Y197" s="4">
        <f t="shared" si="49"/>
        <v>15.571437151564004</v>
      </c>
      <c r="Z197" s="2">
        <f>IF(L197&gt;5,X192*$H$23,0)</f>
        <v>2.0032550604070672E-3</v>
      </c>
      <c r="AA197" s="2">
        <f t="shared" si="53"/>
        <v>7.760531792616435</v>
      </c>
      <c r="AB197" s="2">
        <f t="shared" si="42"/>
        <v>596.85631648928029</v>
      </c>
      <c r="AC197" s="2">
        <f>+N197+P197+R197</f>
        <v>10000020.000000007</v>
      </c>
    </row>
    <row r="198" spans="8:29" ht="0.2" customHeight="1" x14ac:dyDescent="0.25">
      <c r="H198" s="2"/>
      <c r="I198" s="2"/>
      <c r="J198" s="2"/>
      <c r="K198" s="16">
        <f t="shared" si="52"/>
        <v>44030</v>
      </c>
      <c r="L198" s="1">
        <f t="shared" si="48"/>
        <v>196</v>
      </c>
      <c r="M198" s="1" t="str">
        <f t="shared" si="50"/>
        <v xml:space="preserve">2.2 </v>
      </c>
      <c r="N198" s="14">
        <f>N197-O198+Z197</f>
        <v>1473855.7688338039</v>
      </c>
      <c r="O198" s="2">
        <f t="shared" si="51"/>
        <v>2.7303369130490429</v>
      </c>
      <c r="P198" s="2">
        <f>+P197+O198-Q198</f>
        <v>53.253324116606841</v>
      </c>
      <c r="Q198" s="2">
        <f>P197*Q$2</f>
        <v>8.4204978672596322</v>
      </c>
      <c r="R198" s="2">
        <f t="shared" si="40"/>
        <v>8526110.9778420869</v>
      </c>
      <c r="S198" s="14">
        <f t="shared" si="41"/>
        <v>2.7646596696911797E-3</v>
      </c>
      <c r="T198" s="14">
        <f t="shared" si="43"/>
        <v>1.2240255249499697E-2</v>
      </c>
      <c r="U198" s="14">
        <f t="shared" si="44"/>
        <v>2.0322187944296757E-2</v>
      </c>
      <c r="V198" s="14">
        <f t="shared" si="45"/>
        <v>1.4995738229572739E-2</v>
      </c>
      <c r="W198" s="14">
        <f t="shared" si="46"/>
        <v>4.1495061503574095E-3</v>
      </c>
      <c r="X198" s="2">
        <f t="shared" si="47"/>
        <v>5.4472347243417783E-2</v>
      </c>
      <c r="Y198" s="4">
        <f t="shared" si="49"/>
        <v>14.068249585588138</v>
      </c>
      <c r="Z198" s="2">
        <f>IF(L198&gt;5,X193*$H$23,0)</f>
        <v>1.8098734093509215E-3</v>
      </c>
      <c r="AA198" s="2">
        <f t="shared" si="53"/>
        <v>7.0113788361152691</v>
      </c>
      <c r="AB198" s="2">
        <f t="shared" si="42"/>
        <v>596.85812636268963</v>
      </c>
      <c r="AC198" s="2">
        <f>+N198+P198+R198</f>
        <v>10000020.000000007</v>
      </c>
    </row>
    <row r="199" spans="8:29" ht="0.2" customHeight="1" x14ac:dyDescent="0.25">
      <c r="H199" s="2"/>
      <c r="I199" s="2"/>
      <c r="J199" s="2"/>
      <c r="K199" s="16">
        <f t="shared" si="52"/>
        <v>44031</v>
      </c>
      <c r="L199" s="1">
        <f t="shared" si="48"/>
        <v>197</v>
      </c>
      <c r="M199" s="1" t="str">
        <f t="shared" si="50"/>
        <v xml:space="preserve">2.2 </v>
      </c>
      <c r="N199" s="14">
        <f>N198-O199+Z198</f>
        <v>1473853.3038867959</v>
      </c>
      <c r="O199" s="2">
        <f t="shared" si="51"/>
        <v>2.4667568815634588</v>
      </c>
      <c r="P199" s="2">
        <f>+P198+O199-Q199</f>
        <v>48.112463267226467</v>
      </c>
      <c r="Q199" s="2">
        <f>P198*Q$2</f>
        <v>7.6076177309438338</v>
      </c>
      <c r="R199" s="2">
        <f t="shared" ref="R199:R262" si="54">+R198+Q199-Z198</f>
        <v>8526118.5836499445</v>
      </c>
      <c r="S199" s="14">
        <f t="shared" si="41"/>
        <v>2.4977720572845318E-3</v>
      </c>
      <c r="T199" s="14">
        <f t="shared" si="43"/>
        <v>1.1058638678764717E-2</v>
      </c>
      <c r="U199" s="14">
        <f t="shared" si="44"/>
        <v>1.8360382874249549E-2</v>
      </c>
      <c r="V199" s="14">
        <f t="shared" si="45"/>
        <v>1.3548125296197838E-2</v>
      </c>
      <c r="W199" s="14">
        <f t="shared" si="46"/>
        <v>3.7489345573931848E-3</v>
      </c>
      <c r="X199" s="2">
        <f t="shared" si="47"/>
        <v>4.9213853463889817E-2</v>
      </c>
      <c r="Y199" s="4">
        <f t="shared" si="49"/>
        <v>12.710169629824872</v>
      </c>
      <c r="Z199" s="2">
        <f>IF(L199&gt;5,X194*$H$23,0)</f>
        <v>1.6351590743798169E-3</v>
      </c>
      <c r="AA199" s="2">
        <f t="shared" si="53"/>
        <v>6.3345423323833998</v>
      </c>
      <c r="AB199" s="2">
        <f t="shared" si="42"/>
        <v>596.85976152176397</v>
      </c>
      <c r="AC199" s="2">
        <f>+N199+P199+R199</f>
        <v>10000020.000000007</v>
      </c>
    </row>
    <row r="200" spans="8:29" ht="0.2" customHeight="1" x14ac:dyDescent="0.25">
      <c r="H200" s="2"/>
      <c r="I200" s="2"/>
      <c r="J200" s="2"/>
      <c r="K200" s="16">
        <f t="shared" si="52"/>
        <v>44032</v>
      </c>
      <c r="L200" s="1">
        <f t="shared" si="48"/>
        <v>198</v>
      </c>
      <c r="M200" s="1" t="str">
        <f t="shared" si="50"/>
        <v xml:space="preserve">2.2 </v>
      </c>
      <c r="N200" s="14">
        <f>N199-O200+Z199</f>
        <v>1473851.0768995483</v>
      </c>
      <c r="O200" s="2">
        <f t="shared" si="51"/>
        <v>2.2286224068282068</v>
      </c>
      <c r="P200" s="2">
        <f>+P199+O200-Q200</f>
        <v>43.467876635879463</v>
      </c>
      <c r="Q200" s="2">
        <f>P199*Q$2</f>
        <v>6.8732090381752089</v>
      </c>
      <c r="R200" s="2">
        <f t="shared" si="54"/>
        <v>8526125.4552238248</v>
      </c>
      <c r="S200" s="14">
        <f t="shared" ref="S200:S263" si="55">+$P195*S$1</f>
        <v>2.2566482340679625E-3</v>
      </c>
      <c r="T200" s="14">
        <f t="shared" si="43"/>
        <v>9.9910882291381255E-3</v>
      </c>
      <c r="U200" s="14">
        <f t="shared" si="44"/>
        <v>1.6587958018147081E-2</v>
      </c>
      <c r="V200" s="14">
        <f t="shared" si="45"/>
        <v>1.2240255249499701E-2</v>
      </c>
      <c r="W200" s="14">
        <f t="shared" si="46"/>
        <v>3.3870313240494596E-3</v>
      </c>
      <c r="X200" s="2">
        <f t="shared" si="47"/>
        <v>4.4462981054902324E-2</v>
      </c>
      <c r="Y200" s="4">
        <f t="shared" si="49"/>
        <v>11.483190030428286</v>
      </c>
      <c r="Z200" s="2">
        <f>IF(L200&gt;5,X195*$H$23,0)</f>
        <v>1.4773101795099799E-3</v>
      </c>
      <c r="AA200" s="2">
        <f t="shared" si="53"/>
        <v>5.7230418842987625</v>
      </c>
      <c r="AB200" s="2">
        <f t="shared" ref="AB200:AB263" si="56">+AB199+Z200</f>
        <v>596.86123883194352</v>
      </c>
      <c r="AC200" s="2">
        <f>+N200+P200+R200</f>
        <v>10000020.000000009</v>
      </c>
    </row>
    <row r="201" spans="8:29" ht="0.2" customHeight="1" x14ac:dyDescent="0.25">
      <c r="H201" s="2"/>
      <c r="I201" s="2"/>
      <c r="J201" s="2"/>
      <c r="K201" s="16">
        <f t="shared" si="52"/>
        <v>44033</v>
      </c>
      <c r="L201" s="1">
        <f t="shared" si="48"/>
        <v>199</v>
      </c>
      <c r="M201" s="1" t="str">
        <f t="shared" si="50"/>
        <v xml:space="preserve">2.2 </v>
      </c>
      <c r="N201" s="14">
        <f>N200-O201+Z200</f>
        <v>1473849.0648998737</v>
      </c>
      <c r="O201" s="2">
        <f t="shared" si="51"/>
        <v>2.0134769848388698</v>
      </c>
      <c r="P201" s="2">
        <f>+P200+O201-Q201</f>
        <v>39.271656958449839</v>
      </c>
      <c r="Q201" s="2">
        <f>P200*Q$2</f>
        <v>6.2096966622684944</v>
      </c>
      <c r="R201" s="2">
        <f t="shared" si="54"/>
        <v>8526131.6634431761</v>
      </c>
      <c r="S201" s="14">
        <f t="shared" si="55"/>
        <v>2.0388011716549067E-3</v>
      </c>
      <c r="T201" s="14">
        <f t="shared" ref="T201:T264" si="57">+$P195*T$1</f>
        <v>9.0265929362718482E-3</v>
      </c>
      <c r="U201" s="14">
        <f t="shared" si="44"/>
        <v>1.4986632343707191E-2</v>
      </c>
      <c r="V201" s="14">
        <f t="shared" si="45"/>
        <v>1.1058638678764719E-2</v>
      </c>
      <c r="W201" s="14">
        <f t="shared" si="46"/>
        <v>3.0600638123749252E-3</v>
      </c>
      <c r="X201" s="2">
        <f t="shared" si="47"/>
        <v>4.0170728942773591E-2</v>
      </c>
      <c r="Y201" s="4">
        <f t="shared" si="49"/>
        <v>10.374655571139101</v>
      </c>
      <c r="Z201" s="2">
        <f>IF(L201&gt;5,X196*$H$23,0)</f>
        <v>1.3346987581256476E-3</v>
      </c>
      <c r="AA201" s="2">
        <f t="shared" si="53"/>
        <v>5.1705708128324872</v>
      </c>
      <c r="AB201" s="2">
        <f t="shared" si="56"/>
        <v>596.86257353070164</v>
      </c>
      <c r="AC201" s="2">
        <f>+N201+P201+R201</f>
        <v>10000020.000000007</v>
      </c>
    </row>
    <row r="202" spans="8:29" ht="11.1" customHeight="1" x14ac:dyDescent="0.25">
      <c r="H202" s="2"/>
      <c r="I202" s="2"/>
      <c r="J202" s="2"/>
      <c r="K202" s="16">
        <f t="shared" si="52"/>
        <v>44034</v>
      </c>
      <c r="L202" s="1">
        <f t="shared" si="48"/>
        <v>200</v>
      </c>
      <c r="M202" s="1" t="str">
        <f t="shared" si="50"/>
        <v xml:space="preserve">2.2 </v>
      </c>
      <c r="N202" s="14">
        <f>N201-O202+Z201</f>
        <v>1473847.2471333048</v>
      </c>
      <c r="O202" s="2">
        <f t="shared" si="51"/>
        <v>1.8191012678230833</v>
      </c>
      <c r="P202" s="2">
        <f>+P201+O202-Q202</f>
        <v>35.480521517922952</v>
      </c>
      <c r="Q202" s="2">
        <f>P201*Q$2</f>
        <v>5.6102367083499765</v>
      </c>
      <c r="R202" s="2">
        <f t="shared" si="54"/>
        <v>8526137.2723451853</v>
      </c>
      <c r="S202" s="14">
        <f t="shared" si="55"/>
        <v>1.8419839084630448E-3</v>
      </c>
      <c r="T202" s="14">
        <f t="shared" si="57"/>
        <v>8.155204686619625E-3</v>
      </c>
      <c r="U202" s="14">
        <f t="shared" ref="U202:U265" si="58">+$P195*U$1</f>
        <v>1.3539889404407776E-2</v>
      </c>
      <c r="V202" s="14">
        <f t="shared" si="45"/>
        <v>9.9910882291381273E-3</v>
      </c>
      <c r="W202" s="14">
        <f t="shared" si="46"/>
        <v>2.7646596696911797E-3</v>
      </c>
      <c r="X202" s="2">
        <f t="shared" si="47"/>
        <v>3.6292825898319753E-2</v>
      </c>
      <c r="Y202" s="4">
        <f t="shared" si="49"/>
        <v>9.3731325845437166</v>
      </c>
      <c r="Z202" s="2">
        <f>IF(L202&gt;5,X197*$H$23,0)</f>
        <v>1.2058539712971551E-3</v>
      </c>
      <c r="AA202" s="2">
        <f t="shared" si="53"/>
        <v>4.6714311454692004</v>
      </c>
      <c r="AB202" s="2">
        <f t="shared" si="56"/>
        <v>596.86377938467297</v>
      </c>
      <c r="AC202" s="2">
        <f>+N202+P202+R202</f>
        <v>10000020.000000007</v>
      </c>
    </row>
    <row r="203" spans="8:29" ht="0.2" customHeight="1" x14ac:dyDescent="0.25">
      <c r="H203" s="2"/>
      <c r="I203" s="2"/>
      <c r="J203" s="2"/>
      <c r="K203" s="16">
        <f t="shared" si="52"/>
        <v>44035</v>
      </c>
      <c r="L203" s="1">
        <f t="shared" si="48"/>
        <v>201</v>
      </c>
      <c r="M203" s="1" t="str">
        <f t="shared" si="50"/>
        <v xml:space="preserve">2.2 </v>
      </c>
      <c r="N203" s="14">
        <f>N202-O203+Z202</f>
        <v>1473845.6048489911</v>
      </c>
      <c r="O203" s="2">
        <f t="shared" si="51"/>
        <v>1.643490167504263</v>
      </c>
      <c r="P203" s="2">
        <f>+P202+O203-Q203</f>
        <v>32.055365754295366</v>
      </c>
      <c r="Q203" s="2">
        <f>P202*Q$2</f>
        <v>5.0686459311318499</v>
      </c>
      <c r="R203" s="2">
        <f t="shared" si="54"/>
        <v>8526142.3397852629</v>
      </c>
      <c r="S203" s="14">
        <f t="shared" si="55"/>
        <v>1.6641663786439637E-3</v>
      </c>
      <c r="T203" s="14">
        <f t="shared" si="57"/>
        <v>7.3679356338521773E-3</v>
      </c>
      <c r="U203" s="14">
        <f t="shared" si="58"/>
        <v>1.2232807029929439E-2</v>
      </c>
      <c r="V203" s="14">
        <f t="shared" ref="V203:V266" si="59">+$P195*V$1</f>
        <v>9.0265929362718499E-3</v>
      </c>
      <c r="W203" s="14">
        <f t="shared" si="46"/>
        <v>2.4977720572845318E-3</v>
      </c>
      <c r="X203" s="2">
        <f t="shared" si="47"/>
        <v>3.2789274035981968E-2</v>
      </c>
      <c r="Y203" s="4">
        <f t="shared" si="49"/>
        <v>8.4682910543051619</v>
      </c>
      <c r="Z203" s="2">
        <f>IF(L203&gt;5,X198*$H$23,0)</f>
        <v>1.0894469448683556E-3</v>
      </c>
      <c r="AA203" s="2">
        <f t="shared" si="53"/>
        <v>4.220474875676441</v>
      </c>
      <c r="AB203" s="2">
        <f t="shared" si="56"/>
        <v>596.86486883161785</v>
      </c>
      <c r="AC203" s="2">
        <f>+N203+P203+R203</f>
        <v>10000020.000000007</v>
      </c>
    </row>
    <row r="204" spans="8:29" ht="0.2" customHeight="1" x14ac:dyDescent="0.25">
      <c r="H204" s="2"/>
      <c r="I204" s="2"/>
      <c r="J204" s="2"/>
      <c r="K204" s="16">
        <f t="shared" si="52"/>
        <v>44036</v>
      </c>
      <c r="L204" s="1">
        <f t="shared" si="48"/>
        <v>202</v>
      </c>
      <c r="M204" s="1" t="str">
        <f t="shared" si="50"/>
        <v xml:space="preserve">2.2 </v>
      </c>
      <c r="N204" s="14">
        <f>N203-O204+Z203</f>
        <v>1473844.1211062688</v>
      </c>
      <c r="O204" s="2">
        <f t="shared" si="51"/>
        <v>1.4848321691907029</v>
      </c>
      <c r="P204" s="2">
        <f>+P203+O204-Q204</f>
        <v>28.960859958586731</v>
      </c>
      <c r="Q204" s="2">
        <f>P203*Q$2</f>
        <v>4.579337964899338</v>
      </c>
      <c r="R204" s="2">
        <f t="shared" si="54"/>
        <v>8526146.9180337824</v>
      </c>
      <c r="S204" s="14">
        <f t="shared" si="55"/>
        <v>1.503514477100827E-3</v>
      </c>
      <c r="T204" s="14">
        <f t="shared" si="57"/>
        <v>6.6566655145758541E-3</v>
      </c>
      <c r="U204" s="14">
        <f t="shared" si="58"/>
        <v>1.1051903450778269E-2</v>
      </c>
      <c r="V204" s="14">
        <f t="shared" si="59"/>
        <v>8.1552046866196267E-3</v>
      </c>
      <c r="W204" s="14">
        <f t="shared" ref="W204:W267" si="60">+$P195*W$1</f>
        <v>2.2566482340679625E-3</v>
      </c>
      <c r="X204" s="2">
        <f t="shared" ref="X204:X267" si="61">+SUM(S204:W204)</f>
        <v>2.9623936363142544E-2</v>
      </c>
      <c r="Y204" s="4">
        <f t="shared" si="49"/>
        <v>7.6507980939747124</v>
      </c>
      <c r="Z204" s="2">
        <f>IF(L204&gt;5,X199*$H$23,0)</f>
        <v>9.8427706927779637E-4</v>
      </c>
      <c r="AA204" s="2">
        <f t="shared" si="53"/>
        <v>3.8130508889474615</v>
      </c>
      <c r="AB204" s="2">
        <f t="shared" si="56"/>
        <v>596.86585310868713</v>
      </c>
      <c r="AC204" s="2">
        <f>+N204+P204+R204</f>
        <v>10000020.000000009</v>
      </c>
    </row>
    <row r="205" spans="8:29" ht="0.2" customHeight="1" x14ac:dyDescent="0.25">
      <c r="H205" s="2"/>
      <c r="I205" s="2"/>
      <c r="J205" s="2"/>
      <c r="K205" s="16">
        <f t="shared" si="52"/>
        <v>44037</v>
      </c>
      <c r="L205" s="1">
        <f t="shared" si="48"/>
        <v>203</v>
      </c>
      <c r="M205" s="1" t="str">
        <f t="shared" si="50"/>
        <v xml:space="preserve">2.2 </v>
      </c>
      <c r="N205" s="14">
        <f>N204-O205+Z204</f>
        <v>1473842.7805999028</v>
      </c>
      <c r="O205" s="2">
        <f t="shared" si="51"/>
        <v>1.3414906431817002</v>
      </c>
      <c r="P205" s="2">
        <f>+P204+O205-Q205</f>
        <v>26.165084893398898</v>
      </c>
      <c r="Q205" s="2">
        <f>P204*Q$2</f>
        <v>4.137265708369533</v>
      </c>
      <c r="R205" s="2">
        <f t="shared" si="54"/>
        <v>8526151.0543152131</v>
      </c>
      <c r="S205" s="14">
        <f t="shared" si="55"/>
        <v>1.3583711448712332E-3</v>
      </c>
      <c r="T205" s="14">
        <f t="shared" si="57"/>
        <v>6.0140579084033072E-3</v>
      </c>
      <c r="U205" s="14">
        <f t="shared" si="58"/>
        <v>9.9849982718637834E-3</v>
      </c>
      <c r="V205" s="14">
        <f t="shared" si="59"/>
        <v>7.367935633852179E-3</v>
      </c>
      <c r="W205" s="14">
        <f t="shared" si="60"/>
        <v>2.0388011716549067E-3</v>
      </c>
      <c r="X205" s="2">
        <f t="shared" si="61"/>
        <v>2.6764164130645408E-2</v>
      </c>
      <c r="Y205" s="4">
        <f t="shared" si="49"/>
        <v>6.9122217050241561</v>
      </c>
      <c r="Z205" s="2">
        <f>IF(L205&gt;5,X200*$H$23,0)</f>
        <v>8.8925962109804647E-4</v>
      </c>
      <c r="AA205" s="2">
        <f t="shared" si="53"/>
        <v>3.444957009128486</v>
      </c>
      <c r="AB205" s="2">
        <f t="shared" si="56"/>
        <v>596.86674236830822</v>
      </c>
      <c r="AC205" s="2">
        <f>+N205+P205+R205</f>
        <v>10000020.000000009</v>
      </c>
    </row>
    <row r="206" spans="8:29" ht="0.2" customHeight="1" x14ac:dyDescent="0.25">
      <c r="H206" s="2"/>
      <c r="I206" s="2"/>
      <c r="J206" s="2"/>
      <c r="K206" s="16">
        <f t="shared" si="52"/>
        <v>44038</v>
      </c>
      <c r="L206" s="1">
        <f t="shared" si="48"/>
        <v>204</v>
      </c>
      <c r="M206" s="1" t="str">
        <f t="shared" si="50"/>
        <v xml:space="preserve">2.2 </v>
      </c>
      <c r="N206" s="14">
        <f>N205-O206+Z205</f>
        <v>1473841.5695022019</v>
      </c>
      <c r="O206" s="2">
        <f t="shared" si="51"/>
        <v>1.2119869606089004</v>
      </c>
      <c r="P206" s="2">
        <f>+P205+O206-Q206</f>
        <v>23.639202583522241</v>
      </c>
      <c r="Q206" s="2">
        <f>P205*Q$2</f>
        <v>3.7378692704855565</v>
      </c>
      <c r="R206" s="2">
        <f t="shared" si="54"/>
        <v>8526154.7912952229</v>
      </c>
      <c r="S206" s="14">
        <f t="shared" si="55"/>
        <v>1.2272392799515576E-3</v>
      </c>
      <c r="T206" s="14">
        <f t="shared" si="57"/>
        <v>5.433484579484932E-3</v>
      </c>
      <c r="U206" s="14">
        <f t="shared" si="58"/>
        <v>9.0210868626049625E-3</v>
      </c>
      <c r="V206" s="14">
        <f t="shared" si="59"/>
        <v>6.656665514575855E-3</v>
      </c>
      <c r="W206" s="14">
        <f t="shared" si="60"/>
        <v>1.8419839084630448E-3</v>
      </c>
      <c r="X206" s="2">
        <f t="shared" si="61"/>
        <v>2.4180460145080351E-2</v>
      </c>
      <c r="Y206" s="4">
        <f t="shared" si="49"/>
        <v>6.2449438225091853</v>
      </c>
      <c r="Z206" s="2">
        <f>IF(L206&gt;5,X201*$H$23,0)</f>
        <v>8.0341457885547182E-4</v>
      </c>
      <c r="AA206" s="2">
        <f t="shared" si="53"/>
        <v>3.1123966713417306</v>
      </c>
      <c r="AB206" s="2">
        <f t="shared" si="56"/>
        <v>596.86754578288708</v>
      </c>
      <c r="AC206" s="2">
        <f>+N206+P206+R206</f>
        <v>10000020.000000007</v>
      </c>
    </row>
    <row r="207" spans="8:29" ht="0.2" customHeight="1" x14ac:dyDescent="0.25">
      <c r="H207" s="2"/>
      <c r="I207" s="2"/>
      <c r="J207" s="2"/>
      <c r="K207" s="16">
        <f t="shared" si="52"/>
        <v>44039</v>
      </c>
      <c r="L207" s="1">
        <f t="shared" si="48"/>
        <v>205</v>
      </c>
      <c r="M207" s="1" t="str">
        <f t="shared" si="50"/>
        <v xml:space="preserve">2.2 </v>
      </c>
      <c r="N207" s="14">
        <f>N206-O207+Z206</f>
        <v>1473840.4753203769</v>
      </c>
      <c r="O207" s="2">
        <f t="shared" si="51"/>
        <v>1.0949852394636237</v>
      </c>
      <c r="P207" s="2">
        <f>+P206+O207-Q207</f>
        <v>21.35715888248269</v>
      </c>
      <c r="Q207" s="2">
        <f>P206*Q$2</f>
        <v>3.3770289405031773</v>
      </c>
      <c r="R207" s="2">
        <f t="shared" si="54"/>
        <v>8526158.1675207485</v>
      </c>
      <c r="S207" s="14">
        <f t="shared" si="55"/>
        <v>1.1087662974350924E-3</v>
      </c>
      <c r="T207" s="14">
        <f t="shared" si="57"/>
        <v>4.9089571198062286E-3</v>
      </c>
      <c r="U207" s="14">
        <f t="shared" si="58"/>
        <v>8.1502268692274001E-3</v>
      </c>
      <c r="V207" s="14">
        <f t="shared" si="59"/>
        <v>6.014057908403308E-3</v>
      </c>
      <c r="W207" s="14">
        <f t="shared" si="60"/>
        <v>1.6641663786439637E-3</v>
      </c>
      <c r="X207" s="2">
        <f t="shared" si="61"/>
        <v>2.1846174573515995E-2</v>
      </c>
      <c r="Y207" s="4">
        <f t="shared" si="49"/>
        <v>5.6420817523645432</v>
      </c>
      <c r="Z207" s="2">
        <f>IF(L207&gt;5,X202*$H$23,0)</f>
        <v>7.2585651796639502E-4</v>
      </c>
      <c r="AA207" s="2">
        <f t="shared" si="53"/>
        <v>2.8119397753631148</v>
      </c>
      <c r="AB207" s="2">
        <f t="shared" si="56"/>
        <v>596.86827163940507</v>
      </c>
      <c r="AC207" s="2">
        <f>+N207+P207+R207</f>
        <v>10000020.000000007</v>
      </c>
    </row>
    <row r="208" spans="8:29" ht="0.2" customHeight="1" x14ac:dyDescent="0.25">
      <c r="H208" s="2"/>
      <c r="I208" s="2"/>
      <c r="J208" s="2"/>
      <c r="K208" s="16">
        <f t="shared" si="52"/>
        <v>44040</v>
      </c>
      <c r="L208" s="1">
        <f t="shared" si="48"/>
        <v>206</v>
      </c>
      <c r="M208" s="1" t="str">
        <f t="shared" si="50"/>
        <v xml:space="preserve">2.2 </v>
      </c>
      <c r="N208" s="14">
        <f>N207-O208+Z207</f>
        <v>1473839.4867676701</v>
      </c>
      <c r="O208" s="2">
        <f t="shared" si="51"/>
        <v>0.98927856339246312</v>
      </c>
      <c r="P208" s="2">
        <f>+P207+O208-Q208</f>
        <v>19.295414748377627</v>
      </c>
      <c r="Q208" s="2">
        <f>P207*Q$2</f>
        <v>3.051022697497527</v>
      </c>
      <c r="R208" s="2">
        <f t="shared" si="54"/>
        <v>8526161.2178175896</v>
      </c>
      <c r="S208" s="14">
        <f t="shared" si="55"/>
        <v>1.0017301798217301E-3</v>
      </c>
      <c r="T208" s="14">
        <f t="shared" si="57"/>
        <v>4.4350651897403686E-3</v>
      </c>
      <c r="U208" s="14">
        <f t="shared" si="58"/>
        <v>7.363435679709345E-3</v>
      </c>
      <c r="V208" s="14">
        <f t="shared" si="59"/>
        <v>5.4334845794849328E-3</v>
      </c>
      <c r="W208" s="14">
        <f t="shared" si="60"/>
        <v>1.503514477100827E-3</v>
      </c>
      <c r="X208" s="2">
        <f t="shared" si="61"/>
        <v>1.9737230105857206E-2</v>
      </c>
      <c r="Y208" s="4">
        <f t="shared" si="49"/>
        <v>5.0974171907184642</v>
      </c>
      <c r="Z208" s="2">
        <f>IF(L208&gt;5,X203*$H$23,0)</f>
        <v>6.5578548071963932E-4</v>
      </c>
      <c r="AA208" s="2">
        <f t="shared" si="53"/>
        <v>2.5404873162915482</v>
      </c>
      <c r="AB208" s="2">
        <f t="shared" si="56"/>
        <v>596.86892742488578</v>
      </c>
      <c r="AC208" s="2">
        <f>+N208+P208+R208</f>
        <v>10000020.000000007</v>
      </c>
    </row>
    <row r="209" spans="8:29" ht="0.2" customHeight="1" x14ac:dyDescent="0.25">
      <c r="H209" s="2"/>
      <c r="I209" s="2"/>
      <c r="J209" s="2"/>
      <c r="K209" s="16">
        <f t="shared" si="52"/>
        <v>44041</v>
      </c>
      <c r="L209" s="1">
        <f t="shared" si="48"/>
        <v>207</v>
      </c>
      <c r="M209" s="1" t="str">
        <f t="shared" si="50"/>
        <v xml:space="preserve">2.2 </v>
      </c>
      <c r="N209" s="14">
        <f>N208-O209+Z208</f>
        <v>1473838.5936469245</v>
      </c>
      <c r="O209" s="2">
        <f t="shared" si="51"/>
        <v>0.89377653104828692</v>
      </c>
      <c r="P209" s="2">
        <f>+P208+O209-Q209</f>
        <v>17.43270345822911</v>
      </c>
      <c r="Q209" s="2">
        <f>P208*Q$2</f>
        <v>2.7564878211968038</v>
      </c>
      <c r="R209" s="2">
        <f t="shared" si="54"/>
        <v>8526163.9736496247</v>
      </c>
      <c r="S209" s="14">
        <f t="shared" si="55"/>
        <v>9.050268737058354E-4</v>
      </c>
      <c r="T209" s="14">
        <f t="shared" si="57"/>
        <v>4.0069207192869197E-3</v>
      </c>
      <c r="U209" s="14">
        <f t="shared" si="58"/>
        <v>6.6525977846105533E-3</v>
      </c>
      <c r="V209" s="14">
        <f t="shared" si="59"/>
        <v>4.9089571198062303E-3</v>
      </c>
      <c r="W209" s="14">
        <f t="shared" si="60"/>
        <v>1.3583711448712332E-3</v>
      </c>
      <c r="X209" s="2">
        <f t="shared" si="61"/>
        <v>1.7831873642280772E-2</v>
      </c>
      <c r="Y209" s="4">
        <f t="shared" si="49"/>
        <v>4.6053320936815298</v>
      </c>
      <c r="Z209" s="2">
        <f>IF(L209&gt;5,X204*$H$23,0)</f>
        <v>5.9247872726285087E-4</v>
      </c>
      <c r="AA209" s="2">
        <f t="shared" si="53"/>
        <v>2.2952394281924136</v>
      </c>
      <c r="AB209" s="2">
        <f t="shared" si="56"/>
        <v>596.86951990361308</v>
      </c>
      <c r="AC209" s="2">
        <f>+N209+P209+R209</f>
        <v>10000020.000000007</v>
      </c>
    </row>
    <row r="210" spans="8:29" ht="0.2" customHeight="1" x14ac:dyDescent="0.25">
      <c r="H210" s="2"/>
      <c r="I210" s="2"/>
      <c r="J210" s="2"/>
      <c r="K210" s="16">
        <f t="shared" si="52"/>
        <v>44042</v>
      </c>
      <c r="L210" s="1">
        <f t="shared" si="48"/>
        <v>208</v>
      </c>
      <c r="M210" s="1" t="str">
        <f t="shared" si="50"/>
        <v xml:space="preserve">2.2 </v>
      </c>
      <c r="N210" s="14">
        <f>N209-O210+Z209</f>
        <v>1473837.7867453957</v>
      </c>
      <c r="O210" s="2">
        <f t="shared" si="51"/>
        <v>0.8074940075192657</v>
      </c>
      <c r="P210" s="2">
        <f>+P209+O210-Q210</f>
        <v>15.749811257429933</v>
      </c>
      <c r="Q210" s="2">
        <f>P209*Q$2</f>
        <v>2.4903862083184443</v>
      </c>
      <c r="R210" s="2">
        <f t="shared" si="54"/>
        <v>8526166.4634433538</v>
      </c>
      <c r="S210" s="14">
        <f t="shared" si="55"/>
        <v>8.1765890291871557E-4</v>
      </c>
      <c r="T210" s="14">
        <f t="shared" si="57"/>
        <v>3.6201074948233407E-3</v>
      </c>
      <c r="U210" s="14">
        <f t="shared" si="58"/>
        <v>6.0103810789303809E-3</v>
      </c>
      <c r="V210" s="14">
        <f t="shared" si="59"/>
        <v>4.4350651897403694E-3</v>
      </c>
      <c r="W210" s="14">
        <f t="shared" si="60"/>
        <v>1.2272392799515576E-3</v>
      </c>
      <c r="X210" s="2">
        <f t="shared" si="61"/>
        <v>1.6110451946364363E-2</v>
      </c>
      <c r="Y210" s="4">
        <f t="shared" si="49"/>
        <v>4.1607507366127869</v>
      </c>
      <c r="Z210" s="2">
        <f>IF(L210&gt;5,X205*$H$23,0)</f>
        <v>5.3528328261290812E-4</v>
      </c>
      <c r="AA210" s="2">
        <f t="shared" si="53"/>
        <v>2.0736665115072466</v>
      </c>
      <c r="AB210" s="2">
        <f t="shared" si="56"/>
        <v>596.87005518689568</v>
      </c>
      <c r="AC210" s="2">
        <f>+N210+P210+R210</f>
        <v>10000020.000000007</v>
      </c>
    </row>
    <row r="211" spans="8:29" ht="0.2" customHeight="1" x14ac:dyDescent="0.25">
      <c r="H211" s="2"/>
      <c r="I211" s="2"/>
      <c r="J211" s="2"/>
      <c r="K211" s="16">
        <f t="shared" si="52"/>
        <v>44043</v>
      </c>
      <c r="L211" s="1">
        <f t="shared" si="48"/>
        <v>209</v>
      </c>
      <c r="M211" s="1" t="str">
        <f t="shared" si="50"/>
        <v xml:space="preserve">2.2 </v>
      </c>
      <c r="N211" s="14">
        <f>N210-O211+Z210</f>
        <v>1473837.0577397172</v>
      </c>
      <c r="O211" s="2">
        <f t="shared" si="51"/>
        <v>0.72954096176683092</v>
      </c>
      <c r="P211" s="2">
        <f>+P210+O211-Q211</f>
        <v>14.229379182421058</v>
      </c>
      <c r="Q211" s="2">
        <f>P210*Q$2</f>
        <v>2.2499730367757045</v>
      </c>
      <c r="R211" s="2">
        <f t="shared" si="54"/>
        <v>8526168.7128811069</v>
      </c>
      <c r="S211" s="14">
        <f t="shared" si="55"/>
        <v>7.3872508073507008E-4</v>
      </c>
      <c r="T211" s="14">
        <f t="shared" si="57"/>
        <v>3.2706356116748618E-3</v>
      </c>
      <c r="U211" s="14">
        <f t="shared" si="58"/>
        <v>5.4301612422350118E-3</v>
      </c>
      <c r="V211" s="14">
        <f t="shared" si="59"/>
        <v>4.0069207192869206E-3</v>
      </c>
      <c r="W211" s="14">
        <f t="shared" si="60"/>
        <v>1.1087662974350924E-3</v>
      </c>
      <c r="X211" s="2">
        <f t="shared" si="61"/>
        <v>1.4555208951366957E-2</v>
      </c>
      <c r="Y211" s="4">
        <f t="shared" si="49"/>
        <v>3.7590873656166908</v>
      </c>
      <c r="Z211" s="2">
        <f>IF(L211&gt;5,X206*$H$23,0)</f>
        <v>4.8360920290160705E-4</v>
      </c>
      <c r="AA211" s="2">
        <f t="shared" si="53"/>
        <v>1.8734831467527557</v>
      </c>
      <c r="AB211" s="2">
        <f t="shared" si="56"/>
        <v>596.87053879609857</v>
      </c>
      <c r="AC211" s="2">
        <f>+N211+P211+R211</f>
        <v>10000020.000000007</v>
      </c>
    </row>
    <row r="212" spans="8:29" ht="11.1" customHeight="1" x14ac:dyDescent="0.25">
      <c r="H212" s="2"/>
      <c r="I212" s="2"/>
      <c r="J212" s="2"/>
      <c r="K212" s="16">
        <f t="shared" si="52"/>
        <v>44044</v>
      </c>
      <c r="L212" s="1">
        <f t="shared" si="48"/>
        <v>210</v>
      </c>
      <c r="M212" s="1" t="str">
        <f t="shared" si="50"/>
        <v xml:space="preserve">2.2 </v>
      </c>
      <c r="N212" s="14">
        <f>N211-O212+Z211</f>
        <v>1473836.3991100413</v>
      </c>
      <c r="O212" s="2">
        <f t="shared" si="51"/>
        <v>0.65911328521287027</v>
      </c>
      <c r="P212" s="2">
        <f>+P211+O212-Q212</f>
        <v>12.855724013002348</v>
      </c>
      <c r="Q212" s="2">
        <f>P211*Q$2</f>
        <v>2.0327684546315794</v>
      </c>
      <c r="R212" s="2">
        <f t="shared" si="54"/>
        <v>8526170.7451659516</v>
      </c>
      <c r="S212" s="14">
        <f t="shared" si="55"/>
        <v>6.6741121507758402E-4</v>
      </c>
      <c r="T212" s="14">
        <f t="shared" si="57"/>
        <v>2.9549003229402794E-3</v>
      </c>
      <c r="U212" s="14">
        <f t="shared" si="58"/>
        <v>4.9059534175122932E-3</v>
      </c>
      <c r="V212" s="14">
        <f t="shared" si="59"/>
        <v>3.6201074948233416E-3</v>
      </c>
      <c r="W212" s="14">
        <f t="shared" si="60"/>
        <v>1.0017301798217301E-3</v>
      </c>
      <c r="X212" s="2">
        <f t="shared" si="61"/>
        <v>1.3150102630175227E-2</v>
      </c>
      <c r="Y212" s="4">
        <f t="shared" si="49"/>
        <v>3.3961989016318483</v>
      </c>
      <c r="Z212" s="2">
        <f>IF(L212&gt;5,X207*$H$23,0)</f>
        <v>4.3692349147031988E-4</v>
      </c>
      <c r="AA212" s="2">
        <f t="shared" si="53"/>
        <v>1.6926245257093628</v>
      </c>
      <c r="AB212" s="2">
        <f t="shared" si="56"/>
        <v>596.87097571959009</v>
      </c>
      <c r="AC212" s="2">
        <f>+N212+P212+R212</f>
        <v>10000020.000000006</v>
      </c>
    </row>
    <row r="213" spans="8:29" ht="0.2" customHeight="1" x14ac:dyDescent="0.25">
      <c r="H213" s="2"/>
      <c r="I213" s="2"/>
      <c r="J213" s="2"/>
      <c r="K213" s="16">
        <f t="shared" si="52"/>
        <v>44045</v>
      </c>
      <c r="L213" s="1">
        <f t="shared" si="48"/>
        <v>211</v>
      </c>
      <c r="M213" s="1" t="str">
        <f t="shared" si="50"/>
        <v xml:space="preserve">2.2 </v>
      </c>
      <c r="N213" s="14">
        <f>N212-O213+Z212</f>
        <v>1473835.804062468</v>
      </c>
      <c r="O213" s="2">
        <f t="shared" si="51"/>
        <v>0.595484496742956</v>
      </c>
      <c r="P213" s="2">
        <f>+P212+O213-Q213</f>
        <v>11.614676507887825</v>
      </c>
      <c r="Q213" s="2">
        <f>P212*Q$2</f>
        <v>1.8365320018574782</v>
      </c>
      <c r="R213" s="2">
        <f t="shared" si="54"/>
        <v>8526172.5812610295</v>
      </c>
      <c r="S213" s="14">
        <f t="shared" si="55"/>
        <v>6.0298171088680086E-4</v>
      </c>
      <c r="T213" s="14">
        <f t="shared" si="57"/>
        <v>2.6696448603103357E-3</v>
      </c>
      <c r="U213" s="14">
        <f t="shared" si="58"/>
        <v>4.4323504844104205E-3</v>
      </c>
      <c r="V213" s="14">
        <f t="shared" si="59"/>
        <v>3.2706356116748623E-3</v>
      </c>
      <c r="W213" s="14">
        <f t="shared" si="60"/>
        <v>9.050268737058354E-4</v>
      </c>
      <c r="X213" s="2">
        <f t="shared" si="61"/>
        <v>1.1880639540988254E-2</v>
      </c>
      <c r="Y213" s="4">
        <f t="shared" si="49"/>
        <v>3.0683422095277262</v>
      </c>
      <c r="Z213" s="2">
        <f>IF(L213&gt;5,X208*$H$23,0)</f>
        <v>3.9474460211714416E-4</v>
      </c>
      <c r="AA213" s="2">
        <f t="shared" si="53"/>
        <v>1.5292251572155395</v>
      </c>
      <c r="AB213" s="2">
        <f t="shared" si="56"/>
        <v>596.87137046419218</v>
      </c>
      <c r="AC213" s="2">
        <f>+N213+P213+R213</f>
        <v>10000020.000000006</v>
      </c>
    </row>
    <row r="214" spans="8:29" ht="0.2" customHeight="1" x14ac:dyDescent="0.25">
      <c r="H214" s="2"/>
      <c r="I214" s="2"/>
      <c r="J214" s="2"/>
      <c r="K214" s="16">
        <f t="shared" si="52"/>
        <v>44046</v>
      </c>
      <c r="L214" s="1">
        <f t="shared" si="48"/>
        <v>212</v>
      </c>
      <c r="M214" s="1" t="str">
        <f t="shared" si="50"/>
        <v xml:space="preserve">2.2 </v>
      </c>
      <c r="N214" s="14">
        <f>N213-O214+Z213</f>
        <v>1473835.266458964</v>
      </c>
      <c r="O214" s="2">
        <f t="shared" si="51"/>
        <v>0.53799824854060407</v>
      </c>
      <c r="P214" s="2">
        <f>+P213+O214-Q214</f>
        <v>10.493435255301597</v>
      </c>
      <c r="Q214" s="2">
        <f>P213*Q$2</f>
        <v>1.6592395011268322</v>
      </c>
      <c r="R214" s="2">
        <f t="shared" si="54"/>
        <v>8526174.2401057854</v>
      </c>
      <c r="S214" s="14">
        <f t="shared" si="55"/>
        <v>5.4477198306965974E-4</v>
      </c>
      <c r="T214" s="14">
        <f t="shared" si="57"/>
        <v>2.411926843547203E-3</v>
      </c>
      <c r="U214" s="14">
        <f t="shared" si="58"/>
        <v>4.0044672904655043E-3</v>
      </c>
      <c r="V214" s="14">
        <f t="shared" si="59"/>
        <v>2.9549003229402803E-3</v>
      </c>
      <c r="W214" s="14">
        <f t="shared" si="60"/>
        <v>8.1765890291871557E-4</v>
      </c>
      <c r="X214" s="2">
        <f t="shared" si="61"/>
        <v>1.0733725342941364E-2</v>
      </c>
      <c r="Y214" s="4">
        <f t="shared" si="49"/>
        <v>2.7721354916626719</v>
      </c>
      <c r="Z214" s="2">
        <f>IF(L214&gt;5,X209*$H$23,0)</f>
        <v>3.5663747284561545E-4</v>
      </c>
      <c r="AA214" s="2">
        <f t="shared" si="53"/>
        <v>1.3815996281044589</v>
      </c>
      <c r="AB214" s="2">
        <f t="shared" si="56"/>
        <v>596.87172710166499</v>
      </c>
      <c r="AC214" s="2">
        <f>+N214+P214+R214</f>
        <v>10000020.000000004</v>
      </c>
    </row>
    <row r="215" spans="8:29" ht="0.2" customHeight="1" x14ac:dyDescent="0.25">
      <c r="H215" s="2"/>
      <c r="I215" s="2"/>
      <c r="J215" s="2"/>
      <c r="K215" s="16">
        <f t="shared" si="52"/>
        <v>44047</v>
      </c>
      <c r="L215" s="1">
        <f t="shared" si="48"/>
        <v>213</v>
      </c>
      <c r="M215" s="1" t="str">
        <f t="shared" si="50"/>
        <v xml:space="preserve">2.2 </v>
      </c>
      <c r="N215" s="14">
        <f>N214-O215+Z214</f>
        <v>1473834.780754046</v>
      </c>
      <c r="O215" s="2">
        <f t="shared" si="51"/>
        <v>0.48606155543211577</v>
      </c>
      <c r="P215" s="2">
        <f>+P214+O215-Q215</f>
        <v>9.480434631404913</v>
      </c>
      <c r="Q215" s="2">
        <f>P214*Q$2</f>
        <v>1.4990621793287995</v>
      </c>
      <c r="R215" s="2">
        <f t="shared" si="54"/>
        <v>8526175.7388113271</v>
      </c>
      <c r="S215" s="14">
        <f t="shared" si="55"/>
        <v>4.9218160179468544E-4</v>
      </c>
      <c r="T215" s="14">
        <f t="shared" si="57"/>
        <v>2.1790879322786381E-3</v>
      </c>
      <c r="U215" s="14">
        <f t="shared" si="58"/>
        <v>3.6178902653208052E-3</v>
      </c>
      <c r="V215" s="14">
        <f t="shared" si="59"/>
        <v>2.6696448603103361E-3</v>
      </c>
      <c r="W215" s="14">
        <f t="shared" si="60"/>
        <v>7.3872508073507008E-4</v>
      </c>
      <c r="X215" s="2">
        <f t="shared" si="61"/>
        <v>9.6975297404395342E-3</v>
      </c>
      <c r="Y215" s="4">
        <f t="shared" si="49"/>
        <v>2.5045234078590664</v>
      </c>
      <c r="Z215" s="2">
        <f>IF(L215&gt;5,X210*$H$23,0)</f>
        <v>3.2220903892728729E-4</v>
      </c>
      <c r="AA215" s="2">
        <f t="shared" si="53"/>
        <v>1.2482252209838363</v>
      </c>
      <c r="AB215" s="2">
        <f t="shared" si="56"/>
        <v>596.87204931070391</v>
      </c>
      <c r="AC215" s="2">
        <f>+N215+P215+R215</f>
        <v>10000020.000000004</v>
      </c>
    </row>
    <row r="216" spans="8:29" ht="0.2" customHeight="1" x14ac:dyDescent="0.25">
      <c r="H216" s="2"/>
      <c r="I216" s="2"/>
      <c r="J216" s="2"/>
      <c r="K216" s="16">
        <f t="shared" si="52"/>
        <v>44048</v>
      </c>
      <c r="L216" s="1">
        <f t="shared" si="48"/>
        <v>214</v>
      </c>
      <c r="M216" s="1" t="str">
        <f t="shared" si="50"/>
        <v xml:space="preserve">2.2 </v>
      </c>
      <c r="N216" s="14">
        <f>N215-O216+Z215</f>
        <v>1473834.3419375771</v>
      </c>
      <c r="O216" s="2">
        <f t="shared" si="51"/>
        <v>0.43913867788779148</v>
      </c>
      <c r="P216" s="2">
        <f>+P215+O216-Q216</f>
        <v>8.5652255048062891</v>
      </c>
      <c r="Q216" s="2">
        <f>P215*Q$2</f>
        <v>1.3543478044864161</v>
      </c>
      <c r="R216" s="2">
        <f t="shared" si="54"/>
        <v>8526177.092836922</v>
      </c>
      <c r="S216" s="14">
        <f t="shared" si="55"/>
        <v>4.4466809945065805E-4</v>
      </c>
      <c r="T216" s="14">
        <f t="shared" si="57"/>
        <v>1.9687264071787413E-3</v>
      </c>
      <c r="U216" s="14">
        <f t="shared" si="58"/>
        <v>3.2686318984179582E-3</v>
      </c>
      <c r="V216" s="14">
        <f t="shared" si="59"/>
        <v>2.4119268435472034E-3</v>
      </c>
      <c r="W216" s="14">
        <f t="shared" si="60"/>
        <v>6.6741121507758402E-4</v>
      </c>
      <c r="X216" s="2">
        <f t="shared" si="61"/>
        <v>8.7613644636721447E-3</v>
      </c>
      <c r="Y216" s="4">
        <f t="shared" si="49"/>
        <v>2.2627455621555974</v>
      </c>
      <c r="Z216" s="2">
        <f>IF(L216&gt;5,X211*$H$23,0)</f>
        <v>2.9110417902733916E-4</v>
      </c>
      <c r="AA216" s="2">
        <f t="shared" si="53"/>
        <v>1.1277262096850071</v>
      </c>
      <c r="AB216" s="2">
        <f t="shared" si="56"/>
        <v>596.87234041488296</v>
      </c>
      <c r="AC216" s="2">
        <f>+N216+P216+R216</f>
        <v>10000020.000000004</v>
      </c>
    </row>
    <row r="217" spans="8:29" ht="0.2" customHeight="1" x14ac:dyDescent="0.25">
      <c r="H217" s="2"/>
      <c r="I217" s="2"/>
      <c r="J217" s="2"/>
      <c r="K217" s="16">
        <f t="shared" si="52"/>
        <v>44049</v>
      </c>
      <c r="L217" s="1">
        <f t="shared" si="48"/>
        <v>215</v>
      </c>
      <c r="M217" s="1" t="str">
        <f t="shared" si="50"/>
        <v xml:space="preserve">2.2 </v>
      </c>
      <c r="N217" s="14">
        <f>N216-O217+Z216</f>
        <v>1473833.9454830857</v>
      </c>
      <c r="O217" s="2">
        <f t="shared" si="51"/>
        <v>0.39674559557044126</v>
      </c>
      <c r="P217" s="2">
        <f>+P216+O217-Q217</f>
        <v>7.7383674568329752</v>
      </c>
      <c r="Q217" s="2">
        <f>P216*Q$2</f>
        <v>1.2236036435437556</v>
      </c>
      <c r="R217" s="2">
        <f t="shared" si="54"/>
        <v>8526178.316149462</v>
      </c>
      <c r="S217" s="14">
        <f t="shared" si="55"/>
        <v>4.0174137540632338E-4</v>
      </c>
      <c r="T217" s="14">
        <f t="shared" si="57"/>
        <v>1.7786723978026318E-3</v>
      </c>
      <c r="U217" s="14">
        <f t="shared" si="58"/>
        <v>2.9530896107681126E-3</v>
      </c>
      <c r="V217" s="14">
        <f t="shared" si="59"/>
        <v>2.179087932278639E-3</v>
      </c>
      <c r="W217" s="14">
        <f t="shared" si="60"/>
        <v>6.0298171088680086E-4</v>
      </c>
      <c r="X217" s="2">
        <f t="shared" si="61"/>
        <v>7.9155730271425091E-3</v>
      </c>
      <c r="Y217" s="4">
        <f t="shared" si="49"/>
        <v>2.0443080313974598</v>
      </c>
      <c r="Z217" s="2">
        <f>IF(L217&gt;5,X212*$H$23,0)</f>
        <v>2.6300205260350453E-4</v>
      </c>
      <c r="AA217" s="2">
        <f t="shared" si="53"/>
        <v>1.0188596704895545</v>
      </c>
      <c r="AB217" s="2">
        <f t="shared" si="56"/>
        <v>596.87260341693559</v>
      </c>
      <c r="AC217" s="2">
        <f>+N217+P217+R217</f>
        <v>10000020.000000004</v>
      </c>
    </row>
    <row r="218" spans="8:29" ht="0.2" customHeight="1" x14ac:dyDescent="0.25">
      <c r="H218" s="2"/>
      <c r="I218" s="2"/>
      <c r="J218" s="2"/>
      <c r="K218" s="16">
        <f t="shared" si="52"/>
        <v>44050</v>
      </c>
      <c r="L218" s="1">
        <f t="shared" si="48"/>
        <v>216</v>
      </c>
      <c r="M218" s="1" t="str">
        <f t="shared" si="50"/>
        <v xml:space="preserve">2.2 </v>
      </c>
      <c r="N218" s="14">
        <f>N217-O218+Z217</f>
        <v>1473833.5873010734</v>
      </c>
      <c r="O218" s="2">
        <f t="shared" si="51"/>
        <v>0.35844501441577892</v>
      </c>
      <c r="P218" s="2">
        <f>+P217+O218-Q218</f>
        <v>6.9913314059868998</v>
      </c>
      <c r="Q218" s="2">
        <f>P217*Q$2</f>
        <v>1.1054810652618536</v>
      </c>
      <c r="R218" s="2">
        <f t="shared" si="54"/>
        <v>8526179.4213675261</v>
      </c>
      <c r="S218" s="14">
        <f t="shared" si="55"/>
        <v>3.6295864087149458E-4</v>
      </c>
      <c r="T218" s="14">
        <f t="shared" si="57"/>
        <v>1.6069655016252931E-3</v>
      </c>
      <c r="U218" s="14">
        <f t="shared" si="58"/>
        <v>2.6680085967039483E-3</v>
      </c>
      <c r="V218" s="14">
        <f t="shared" si="59"/>
        <v>1.9687264071787417E-3</v>
      </c>
      <c r="W218" s="14">
        <f t="shared" si="60"/>
        <v>5.4477198306965974E-4</v>
      </c>
      <c r="X218" s="2">
        <f t="shared" si="61"/>
        <v>7.1514311294491378E-3</v>
      </c>
      <c r="Y218" s="4">
        <f t="shared" si="49"/>
        <v>1.8469576420794318</v>
      </c>
      <c r="Z218" s="2">
        <f>IF(L218&gt;5,X213*$H$23,0)</f>
        <v>2.3761279081976509E-4</v>
      </c>
      <c r="AA218" s="2">
        <f t="shared" si="53"/>
        <v>0.92050266285831783</v>
      </c>
      <c r="AB218" s="2">
        <f t="shared" si="56"/>
        <v>596.87284102972637</v>
      </c>
      <c r="AC218" s="2">
        <f>+N218+P218+R218</f>
        <v>10000020.000000006</v>
      </c>
    </row>
    <row r="219" spans="8:29" ht="0.2" customHeight="1" x14ac:dyDescent="0.25">
      <c r="H219" s="2"/>
      <c r="I219" s="2"/>
      <c r="J219" s="2"/>
      <c r="K219" s="16">
        <f t="shared" si="52"/>
        <v>44051</v>
      </c>
      <c r="L219" s="1">
        <f t="shared" si="48"/>
        <v>217</v>
      </c>
      <c r="M219" s="1" t="str">
        <f t="shared" si="50"/>
        <v xml:space="preserve">2.2 </v>
      </c>
      <c r="N219" s="14">
        <f>N218-O219+Z218</f>
        <v>1473833.2636968305</v>
      </c>
      <c r="O219" s="2">
        <f t="shared" si="51"/>
        <v>0.32384185573445612</v>
      </c>
      <c r="P219" s="2">
        <f>+P218+O219-Q219</f>
        <v>6.3164116322946562</v>
      </c>
      <c r="Q219" s="2">
        <f>P218*Q$2</f>
        <v>0.99876162942669988</v>
      </c>
      <c r="R219" s="2">
        <f t="shared" si="54"/>
        <v>8526180.4198915437</v>
      </c>
      <c r="S219" s="14">
        <f t="shared" si="55"/>
        <v>3.2791985172817489E-4</v>
      </c>
      <c r="T219" s="14">
        <f t="shared" si="57"/>
        <v>1.4518345634859779E-3</v>
      </c>
      <c r="U219" s="14">
        <f t="shared" si="58"/>
        <v>2.4104482524379403E-3</v>
      </c>
      <c r="V219" s="14">
        <f t="shared" si="59"/>
        <v>1.7786723978026322E-3</v>
      </c>
      <c r="W219" s="14">
        <f t="shared" si="60"/>
        <v>4.9218160179468544E-4</v>
      </c>
      <c r="X219" s="2">
        <f t="shared" si="61"/>
        <v>6.4610566672494108E-3</v>
      </c>
      <c r="Y219" s="4">
        <f t="shared" si="49"/>
        <v>1.6686587301867457</v>
      </c>
      <c r="Z219" s="2">
        <f>IF(L219&gt;5,X214*$H$23,0)</f>
        <v>2.1467450685882727E-4</v>
      </c>
      <c r="AA219" s="2">
        <f t="shared" si="53"/>
        <v>0.83164064749880151</v>
      </c>
      <c r="AB219" s="2">
        <f t="shared" si="56"/>
        <v>596.87305570423325</v>
      </c>
      <c r="AC219" s="2">
        <f>+N219+P219+R219</f>
        <v>10000020.000000007</v>
      </c>
    </row>
    <row r="220" spans="8:29" ht="0.2" customHeight="1" x14ac:dyDescent="0.25">
      <c r="H220" s="2"/>
      <c r="I220" s="2"/>
      <c r="J220" s="2"/>
      <c r="K220" s="16">
        <f t="shared" si="52"/>
        <v>44052</v>
      </c>
      <c r="L220" s="1">
        <f t="shared" si="48"/>
        <v>218</v>
      </c>
      <c r="M220" s="1" t="str">
        <f t="shared" si="50"/>
        <v xml:space="preserve">2.2 </v>
      </c>
      <c r="N220" s="14">
        <f>N219-O220+Z219</f>
        <v>1473832.9713323242</v>
      </c>
      <c r="O220" s="2">
        <f t="shared" si="51"/>
        <v>0.29257918079900586</v>
      </c>
      <c r="P220" s="2">
        <f>+P219+O220-Q220</f>
        <v>5.7066462941944254</v>
      </c>
      <c r="Q220" s="2">
        <f>P219*Q$2</f>
        <v>0.9023445188992365</v>
      </c>
      <c r="R220" s="2">
        <f t="shared" si="54"/>
        <v>8526181.3220213894</v>
      </c>
      <c r="S220" s="14">
        <f t="shared" si="55"/>
        <v>2.9626358223140356E-4</v>
      </c>
      <c r="T220" s="14">
        <f t="shared" si="57"/>
        <v>1.3116794069126993E-3</v>
      </c>
      <c r="U220" s="14">
        <f t="shared" si="58"/>
        <v>2.1777518452289675E-3</v>
      </c>
      <c r="V220" s="14">
        <f t="shared" si="59"/>
        <v>1.6069655016252935E-3</v>
      </c>
      <c r="W220" s="14">
        <f t="shared" si="60"/>
        <v>4.4466809945065805E-4</v>
      </c>
      <c r="X220" s="2">
        <f t="shared" si="61"/>
        <v>5.8373284354490216E-3</v>
      </c>
      <c r="Y220" s="4">
        <f t="shared" si="49"/>
        <v>1.5075721443758918</v>
      </c>
      <c r="Z220" s="2">
        <f>IF(L220&gt;5,X215*$H$23,0)</f>
        <v>1.9395059480879068E-4</v>
      </c>
      <c r="AA220" s="2">
        <f t="shared" si="53"/>
        <v>0.75135702235771984</v>
      </c>
      <c r="AB220" s="2">
        <f t="shared" si="56"/>
        <v>596.8732496548281</v>
      </c>
      <c r="AC220" s="2">
        <f>+N220+P220+R220</f>
        <v>10000020.000000007</v>
      </c>
    </row>
    <row r="221" spans="8:29" ht="0.2" customHeight="1" x14ac:dyDescent="0.25">
      <c r="H221" s="2"/>
      <c r="I221" s="2"/>
      <c r="J221" s="2"/>
      <c r="K221" s="16">
        <f t="shared" si="52"/>
        <v>44053</v>
      </c>
      <c r="L221" s="1">
        <f t="shared" si="48"/>
        <v>219</v>
      </c>
      <c r="M221" s="1" t="str">
        <f t="shared" si="50"/>
        <v xml:space="preserve">2.2 </v>
      </c>
      <c r="N221" s="14">
        <f>N220-O221+Z220</f>
        <v>1473832.7071917658</v>
      </c>
      <c r="O221" s="2">
        <f t="shared" si="51"/>
        <v>0.26433450887219101</v>
      </c>
      <c r="P221" s="2">
        <f>+P220+O221-Q221</f>
        <v>5.1557456181816992</v>
      </c>
      <c r="Q221" s="2">
        <f>P220*Q$2</f>
        <v>0.81523518488491786</v>
      </c>
      <c r="R221" s="2">
        <f t="shared" si="54"/>
        <v>8526182.1370626241</v>
      </c>
      <c r="S221" s="14">
        <f t="shared" si="55"/>
        <v>2.6766329702519655E-4</v>
      </c>
      <c r="T221" s="14">
        <f t="shared" si="57"/>
        <v>1.1850543289256138E-3</v>
      </c>
      <c r="U221" s="14">
        <f t="shared" si="58"/>
        <v>1.9675191103690494E-3</v>
      </c>
      <c r="V221" s="14">
        <f t="shared" si="59"/>
        <v>1.4518345634859783E-3</v>
      </c>
      <c r="W221" s="14">
        <f t="shared" si="60"/>
        <v>4.0174137540632338E-4</v>
      </c>
      <c r="X221" s="2">
        <f t="shared" si="61"/>
        <v>5.2738126752121615E-3</v>
      </c>
      <c r="Y221" s="4">
        <f t="shared" si="49"/>
        <v>1.3620362759654749</v>
      </c>
      <c r="Z221" s="2">
        <f>IF(L221&gt;5,X216*$H$23,0)</f>
        <v>1.7522728927344289E-4</v>
      </c>
      <c r="AA221" s="2">
        <f t="shared" si="53"/>
        <v>0.67882366864667931</v>
      </c>
      <c r="AB221" s="2">
        <f t="shared" si="56"/>
        <v>596.87342488211732</v>
      </c>
      <c r="AC221" s="2">
        <f>+N221+P221+R221</f>
        <v>10000020.000000007</v>
      </c>
    </row>
    <row r="222" spans="8:29" ht="11.1" customHeight="1" x14ac:dyDescent="0.25">
      <c r="H222" s="2"/>
      <c r="I222" s="2"/>
      <c r="J222" s="2"/>
      <c r="K222" s="16">
        <f t="shared" si="52"/>
        <v>44054</v>
      </c>
      <c r="L222" s="1">
        <f t="shared" si="48"/>
        <v>220</v>
      </c>
      <c r="M222" s="1" t="str">
        <f t="shared" si="50"/>
        <v xml:space="preserve">2.2 </v>
      </c>
      <c r="N222" s="14">
        <f>N221-O222+Z221</f>
        <v>1473832.4685505023</v>
      </c>
      <c r="O222" s="2">
        <f t="shared" si="51"/>
        <v>0.23881649069258573</v>
      </c>
      <c r="P222" s="2">
        <f>+P221+O222-Q222</f>
        <v>4.6580270205626135</v>
      </c>
      <c r="Q222" s="2">
        <f>P221*Q$2</f>
        <v>0.73653508831167125</v>
      </c>
      <c r="R222" s="2">
        <f t="shared" si="54"/>
        <v>8526182.8734224867</v>
      </c>
      <c r="S222" s="14">
        <f t="shared" si="55"/>
        <v>2.4182398302603048E-4</v>
      </c>
      <c r="T222" s="14">
        <f t="shared" si="57"/>
        <v>1.070653188100786E-3</v>
      </c>
      <c r="U222" s="14">
        <f t="shared" si="58"/>
        <v>1.7775814933884211E-3</v>
      </c>
      <c r="V222" s="14">
        <f t="shared" si="59"/>
        <v>1.3116794069126996E-3</v>
      </c>
      <c r="W222" s="14">
        <f t="shared" si="60"/>
        <v>3.6295864087149458E-4</v>
      </c>
      <c r="X222" s="2">
        <f t="shared" si="61"/>
        <v>4.7646967122994318E-3</v>
      </c>
      <c r="Y222" s="4">
        <f t="shared" si="49"/>
        <v>1.2305499201038999</v>
      </c>
      <c r="Z222" s="2">
        <f>IF(L222&gt;5,X217*$H$23,0)</f>
        <v>1.5831146054285018E-4</v>
      </c>
      <c r="AA222" s="2">
        <f t="shared" si="53"/>
        <v>0.6132924094192379</v>
      </c>
      <c r="AB222" s="2">
        <f t="shared" si="56"/>
        <v>596.87358319357782</v>
      </c>
      <c r="AC222" s="2">
        <f>+N222+P222+R222</f>
        <v>10000020.000000009</v>
      </c>
    </row>
    <row r="223" spans="8:29" ht="0.2" customHeight="1" x14ac:dyDescent="0.25">
      <c r="H223" s="2"/>
      <c r="I223" s="2"/>
      <c r="J223" s="2"/>
      <c r="K223" s="16">
        <f t="shared" si="52"/>
        <v>44055</v>
      </c>
      <c r="L223" s="1">
        <f t="shared" si="48"/>
        <v>221</v>
      </c>
      <c r="M223" s="1" t="str">
        <f t="shared" si="50"/>
        <v xml:space="preserve">2.2 </v>
      </c>
      <c r="N223" s="14">
        <f>N222-O223+Z222</f>
        <v>1473832.2529469107</v>
      </c>
      <c r="O223" s="2">
        <f t="shared" si="51"/>
        <v>0.21576190310056606</v>
      </c>
      <c r="P223" s="2">
        <f>+P222+O223-Q223</f>
        <v>4.2083564921542349</v>
      </c>
      <c r="Q223" s="2">
        <f>P222*Q$2</f>
        <v>0.66543243150894471</v>
      </c>
      <c r="R223" s="2">
        <f t="shared" si="54"/>
        <v>8526183.5386966057</v>
      </c>
      <c r="S223" s="14">
        <f t="shared" si="55"/>
        <v>2.1847910643709063E-4</v>
      </c>
      <c r="T223" s="14">
        <f t="shared" si="57"/>
        <v>9.6729593210412171E-4</v>
      </c>
      <c r="U223" s="14">
        <f t="shared" si="58"/>
        <v>1.6059797821511793E-3</v>
      </c>
      <c r="V223" s="14">
        <f t="shared" si="59"/>
        <v>1.1850543289256142E-3</v>
      </c>
      <c r="W223" s="14">
        <f t="shared" si="60"/>
        <v>3.2791985172817489E-4</v>
      </c>
      <c r="X223" s="2">
        <f t="shared" si="61"/>
        <v>4.3047290013461812E-3</v>
      </c>
      <c r="Y223" s="4">
        <f t="shared" si="49"/>
        <v>1.1117567913612438</v>
      </c>
      <c r="Z223" s="2">
        <f>IF(L223&gt;5,X218*$H$23,0)</f>
        <v>1.4302862258898277E-4</v>
      </c>
      <c r="AA223" s="2">
        <f t="shared" si="53"/>
        <v>0.55408729262382961</v>
      </c>
      <c r="AB223" s="2">
        <f t="shared" si="56"/>
        <v>596.87372622220039</v>
      </c>
      <c r="AC223" s="2">
        <f>+N223+P223+R223</f>
        <v>10000020.000000009</v>
      </c>
    </row>
    <row r="224" spans="8:29" ht="0.2" customHeight="1" x14ac:dyDescent="0.25">
      <c r="H224" s="2"/>
      <c r="I224" s="2"/>
      <c r="J224" s="2"/>
      <c r="K224" s="16">
        <f t="shared" si="52"/>
        <v>44056</v>
      </c>
      <c r="L224" s="1">
        <f t="shared" si="48"/>
        <v>222</v>
      </c>
      <c r="M224" s="1" t="str">
        <f t="shared" si="50"/>
        <v xml:space="preserve">2.2 </v>
      </c>
      <c r="N224" s="14">
        <f>N223-O224+Z223</f>
        <v>1473832.0581570053</v>
      </c>
      <c r="O224" s="2">
        <f t="shared" si="51"/>
        <v>0.19493293380111365</v>
      </c>
      <c r="P224" s="2">
        <f>+P223+O224-Q224</f>
        <v>3.8020956413618863</v>
      </c>
      <c r="Q224" s="2">
        <f>P223*Q$2</f>
        <v>0.60119378459346207</v>
      </c>
      <c r="R224" s="2">
        <f t="shared" si="54"/>
        <v>8526184.1397473607</v>
      </c>
      <c r="S224" s="14">
        <f t="shared" si="55"/>
        <v>1.97387863509208E-4</v>
      </c>
      <c r="T224" s="14">
        <f t="shared" si="57"/>
        <v>8.7391642574836232E-4</v>
      </c>
      <c r="U224" s="14">
        <f t="shared" si="58"/>
        <v>1.4509438981561828E-3</v>
      </c>
      <c r="V224" s="14">
        <f t="shared" si="59"/>
        <v>1.0706531881007862E-3</v>
      </c>
      <c r="W224" s="14">
        <f t="shared" si="60"/>
        <v>2.9626358223140356E-4</v>
      </c>
      <c r="X224" s="2">
        <f t="shared" si="61"/>
        <v>3.889164957745943E-3</v>
      </c>
      <c r="Y224" s="4">
        <f t="shared" si="49"/>
        <v>1.0044315340515211</v>
      </c>
      <c r="Z224" s="2">
        <f>IF(L224&gt;5,X219*$H$23,0)</f>
        <v>1.2922113334498821E-4</v>
      </c>
      <c r="AA224" s="2">
        <f t="shared" si="53"/>
        <v>0.50059761905602373</v>
      </c>
      <c r="AB224" s="2">
        <f t="shared" si="56"/>
        <v>596.8738554433337</v>
      </c>
      <c r="AC224" s="2">
        <f>+N224+P224+R224</f>
        <v>10000020.000000007</v>
      </c>
    </row>
    <row r="225" spans="8:29" ht="0.2" customHeight="1" x14ac:dyDescent="0.25">
      <c r="H225" s="2"/>
      <c r="I225" s="2"/>
      <c r="J225" s="2"/>
      <c r="K225" s="16">
        <f t="shared" si="52"/>
        <v>44057</v>
      </c>
      <c r="L225" s="1">
        <f t="shared" si="48"/>
        <v>223</v>
      </c>
      <c r="M225" s="1" t="str">
        <f t="shared" si="50"/>
        <v xml:space="preserve">2.2 </v>
      </c>
      <c r="N225" s="14">
        <f>N224-O225+Z224</f>
        <v>1473831.8821714984</v>
      </c>
      <c r="O225" s="2">
        <f t="shared" si="51"/>
        <v>0.17611472825314245</v>
      </c>
      <c r="P225" s="2">
        <f>+P224+O225-Q225</f>
        <v>3.4350538494204734</v>
      </c>
      <c r="Q225" s="2">
        <f>P224*Q$2</f>
        <v>0.54315652019455518</v>
      </c>
      <c r="R225" s="2">
        <f t="shared" si="54"/>
        <v>8526184.6827746592</v>
      </c>
      <c r="S225" s="14">
        <f t="shared" si="55"/>
        <v>1.7833269669357581E-4</v>
      </c>
      <c r="T225" s="14">
        <f t="shared" si="57"/>
        <v>7.8955145403683188E-4</v>
      </c>
      <c r="U225" s="14">
        <f t="shared" si="58"/>
        <v>1.3108746386225438E-3</v>
      </c>
      <c r="V225" s="14">
        <f t="shared" si="59"/>
        <v>9.6729593210412193E-4</v>
      </c>
      <c r="W225" s="14">
        <f t="shared" si="60"/>
        <v>2.6766329702519655E-4</v>
      </c>
      <c r="X225" s="2">
        <f t="shared" si="61"/>
        <v>3.5137180184822703E-3</v>
      </c>
      <c r="Y225" s="4">
        <f t="shared" si="49"/>
        <v>0.90746708300439394</v>
      </c>
      <c r="Z225" s="2">
        <f>IF(L225&gt;5,X220*$H$23,0)</f>
        <v>1.1674656870898043E-4</v>
      </c>
      <c r="AA225" s="2">
        <f t="shared" si="53"/>
        <v>0.45227164331276759</v>
      </c>
      <c r="AB225" s="2">
        <f t="shared" si="56"/>
        <v>596.87397218990236</v>
      </c>
      <c r="AC225" s="2">
        <f>+N225+P225+R225</f>
        <v>10000020.000000007</v>
      </c>
    </row>
    <row r="226" spans="8:29" ht="0.2" customHeight="1" x14ac:dyDescent="0.25">
      <c r="H226" s="2"/>
      <c r="I226" s="2"/>
      <c r="J226" s="2"/>
      <c r="K226" s="16">
        <f t="shared" si="52"/>
        <v>44058</v>
      </c>
      <c r="L226" s="1">
        <f t="shared" si="48"/>
        <v>224</v>
      </c>
      <c r="M226" s="1" t="str">
        <f t="shared" si="50"/>
        <v xml:space="preserve">2.2 </v>
      </c>
      <c r="N226" s="14">
        <f>N225-O226+Z225</f>
        <v>1473831.7231750716</v>
      </c>
      <c r="O226" s="2">
        <f t="shared" si="51"/>
        <v>0.15911317337934314</v>
      </c>
      <c r="P226" s="2">
        <f>+P225+O226-Q226</f>
        <v>3.1034450443111772</v>
      </c>
      <c r="Q226" s="2">
        <f>P225*Q$2</f>
        <v>0.49072197848863902</v>
      </c>
      <c r="R226" s="2">
        <f t="shared" si="54"/>
        <v>8526185.1733798906</v>
      </c>
      <c r="S226" s="14">
        <f t="shared" si="55"/>
        <v>1.611170505681781E-4</v>
      </c>
      <c r="T226" s="14">
        <f t="shared" si="57"/>
        <v>7.1333078677430302E-4</v>
      </c>
      <c r="U226" s="14">
        <f t="shared" si="58"/>
        <v>1.184327181055248E-3</v>
      </c>
      <c r="V226" s="14">
        <f t="shared" si="59"/>
        <v>8.7391642574836254E-4</v>
      </c>
      <c r="W226" s="14">
        <f t="shared" si="60"/>
        <v>2.4182398302603048E-4</v>
      </c>
      <c r="X226" s="2">
        <f t="shared" si="61"/>
        <v>3.174515427172122E-3</v>
      </c>
      <c r="Y226" s="4">
        <f t="shared" si="49"/>
        <v>0.8198632444309415</v>
      </c>
      <c r="Z226" s="2">
        <f>IF(L226&gt;5,X221*$H$23,0)</f>
        <v>1.0547625350424324E-4</v>
      </c>
      <c r="AA226" s="2">
        <f t="shared" si="53"/>
        <v>0.40861088278964247</v>
      </c>
      <c r="AB226" s="2">
        <f t="shared" si="56"/>
        <v>596.87407766615581</v>
      </c>
      <c r="AC226" s="2">
        <f>+N226+P226+R226</f>
        <v>10000020.000000007</v>
      </c>
    </row>
    <row r="227" spans="8:29" ht="0.2" customHeight="1" x14ac:dyDescent="0.25">
      <c r="H227" s="2"/>
      <c r="I227" s="2"/>
      <c r="J227" s="2"/>
      <c r="K227" s="16">
        <f t="shared" si="52"/>
        <v>44059</v>
      </c>
      <c r="L227" s="1">
        <f t="shared" si="48"/>
        <v>225</v>
      </c>
      <c r="M227" s="1" t="str">
        <f t="shared" si="50"/>
        <v xml:space="preserve">2.2 </v>
      </c>
      <c r="N227" s="14">
        <f>N226-O227+Z226</f>
        <v>1473831.5795276526</v>
      </c>
      <c r="O227" s="2">
        <f t="shared" si="51"/>
        <v>0.14375289523371165</v>
      </c>
      <c r="P227" s="2">
        <f>+P226+O227-Q227</f>
        <v>2.8038486475004349</v>
      </c>
      <c r="Q227" s="2">
        <f>P226*Q$2</f>
        <v>0.44334929204445384</v>
      </c>
      <c r="R227" s="2">
        <f t="shared" si="54"/>
        <v>8526185.6166237071</v>
      </c>
      <c r="S227" s="14">
        <f t="shared" si="55"/>
        <v>1.4556334439258167E-4</v>
      </c>
      <c r="T227" s="14">
        <f t="shared" si="57"/>
        <v>6.4446820227271229E-4</v>
      </c>
      <c r="U227" s="14">
        <f t="shared" si="58"/>
        <v>1.0699961801614547E-3</v>
      </c>
      <c r="V227" s="14">
        <f t="shared" si="59"/>
        <v>7.8955145403683199E-4</v>
      </c>
      <c r="W227" s="14">
        <f t="shared" si="60"/>
        <v>2.1847910643709063E-4</v>
      </c>
      <c r="X227" s="2">
        <f t="shared" si="61"/>
        <v>2.8680582873006713E-3</v>
      </c>
      <c r="Y227" s="4">
        <f t="shared" si="49"/>
        <v>0.74071637910987675</v>
      </c>
      <c r="Z227" s="2">
        <f>IF(L227&gt;5,X222*$H$23,0)</f>
        <v>9.5293934245988633E-5</v>
      </c>
      <c r="AA227" s="2">
        <f t="shared" si="53"/>
        <v>0.36916497603116993</v>
      </c>
      <c r="AB227" s="2">
        <f t="shared" si="56"/>
        <v>596.87417296009005</v>
      </c>
      <c r="AC227" s="2">
        <f>+N227+P227+R227</f>
        <v>10000020.000000007</v>
      </c>
    </row>
    <row r="228" spans="8:29" ht="0.2" customHeight="1" x14ac:dyDescent="0.25">
      <c r="H228" s="2"/>
      <c r="I228" s="2"/>
      <c r="J228" s="2"/>
      <c r="K228" s="16">
        <f t="shared" si="52"/>
        <v>44060</v>
      </c>
      <c r="L228" s="1">
        <f t="shared" ref="L228:L291" si="62">+L227+1</f>
        <v>226</v>
      </c>
      <c r="M228" s="1" t="str">
        <f t="shared" si="50"/>
        <v xml:space="preserve">2.2 </v>
      </c>
      <c r="N228" s="14">
        <f>N227-O228+Z227</f>
        <v>1473831.4497474965</v>
      </c>
      <c r="O228" s="2">
        <f t="shared" si="51"/>
        <v>0.12987544997120695</v>
      </c>
      <c r="P228" s="2">
        <f>+P227+O228-Q228</f>
        <v>2.5331742906858659</v>
      </c>
      <c r="Q228" s="2">
        <f>P227*Q$2</f>
        <v>0.4005498067857764</v>
      </c>
      <c r="R228" s="2">
        <f t="shared" si="54"/>
        <v>8526186.017078219</v>
      </c>
      <c r="S228" s="14">
        <f t="shared" si="55"/>
        <v>1.3151114037981984E-4</v>
      </c>
      <c r="T228" s="14">
        <f t="shared" si="57"/>
        <v>5.8225337757032659E-4</v>
      </c>
      <c r="U228" s="14">
        <f t="shared" si="58"/>
        <v>9.6670230340906865E-4</v>
      </c>
      <c r="V228" s="14">
        <f t="shared" si="59"/>
        <v>7.1333078677430323E-4</v>
      </c>
      <c r="W228" s="14">
        <f t="shared" si="60"/>
        <v>1.97387863509208E-4</v>
      </c>
      <c r="X228" s="2">
        <f t="shared" si="61"/>
        <v>2.5911854716427264E-3</v>
      </c>
      <c r="Y228" s="4">
        <f t="shared" si="49"/>
        <v>0.66921008148817518</v>
      </c>
      <c r="Z228" s="2">
        <f>IF(L228&gt;5,X223*$H$23,0)</f>
        <v>8.6094580026923619E-5</v>
      </c>
      <c r="AA228" s="2">
        <f t="shared" si="53"/>
        <v>0.33352703740837314</v>
      </c>
      <c r="AB228" s="2">
        <f t="shared" si="56"/>
        <v>596.87425905467012</v>
      </c>
      <c r="AC228" s="2">
        <f>+N228+P228+R228</f>
        <v>10000020.000000006</v>
      </c>
    </row>
    <row r="229" spans="8:29" ht="0.2" customHeight="1" x14ac:dyDescent="0.25">
      <c r="H229" s="2"/>
      <c r="I229" s="2"/>
      <c r="J229" s="2"/>
      <c r="K229" s="16">
        <f t="shared" si="52"/>
        <v>44061</v>
      </c>
      <c r="L229" s="1">
        <f t="shared" si="62"/>
        <v>227</v>
      </c>
      <c r="M229" s="1" t="str">
        <f t="shared" si="50"/>
        <v xml:space="preserve">2.2 </v>
      </c>
      <c r="N229" s="14">
        <f>N228-O229+Z228</f>
        <v>1473831.3324959015</v>
      </c>
      <c r="O229" s="2">
        <f t="shared" si="51"/>
        <v>0.11733768945814572</v>
      </c>
      <c r="P229" s="2">
        <f>+P228+O229-Q229</f>
        <v>2.2886299386174596</v>
      </c>
      <c r="Q229" s="2">
        <f>P228*Q$2</f>
        <v>0.36188204152655223</v>
      </c>
      <c r="R229" s="2">
        <f t="shared" si="54"/>
        <v>8526186.3788741659</v>
      </c>
      <c r="S229" s="14">
        <f t="shared" si="55"/>
        <v>1.1881548879255895E-4</v>
      </c>
      <c r="T229" s="14">
        <f t="shared" si="57"/>
        <v>5.2604456151927924E-4</v>
      </c>
      <c r="U229" s="14">
        <f t="shared" si="58"/>
        <v>8.733800663554901E-4</v>
      </c>
      <c r="V229" s="14">
        <f t="shared" si="59"/>
        <v>6.444682022727124E-4</v>
      </c>
      <c r="W229" s="14">
        <f t="shared" si="60"/>
        <v>1.7833269669357581E-4</v>
      </c>
      <c r="X229" s="2">
        <f t="shared" si="61"/>
        <v>2.3410410156336167E-3</v>
      </c>
      <c r="Y229" s="4">
        <f t="shared" si="49"/>
        <v>0.60460675856064039</v>
      </c>
      <c r="Z229" s="2">
        <f>IF(L229&gt;5,X224*$H$23,0)</f>
        <v>7.7783299154918865E-5</v>
      </c>
      <c r="AA229" s="2">
        <f t="shared" si="53"/>
        <v>0.30132946021545637</v>
      </c>
      <c r="AB229" s="2">
        <f t="shared" si="56"/>
        <v>596.87433683796928</v>
      </c>
      <c r="AC229" s="2">
        <f>+N229+P229+R229</f>
        <v>10000020.000000006</v>
      </c>
    </row>
    <row r="230" spans="8:29" ht="0.2" customHeight="1" x14ac:dyDescent="0.25">
      <c r="H230" s="2"/>
      <c r="I230" s="2"/>
      <c r="J230" s="2"/>
      <c r="K230" s="16">
        <f t="shared" si="52"/>
        <v>44062</v>
      </c>
      <c r="L230" s="1">
        <f t="shared" si="62"/>
        <v>228</v>
      </c>
      <c r="M230" s="1" t="str">
        <f t="shared" si="50"/>
        <v xml:space="preserve">2.2 </v>
      </c>
      <c r="N230" s="14">
        <f>N229-O230+Z229</f>
        <v>1473831.2265634001</v>
      </c>
      <c r="O230" s="2">
        <f t="shared" si="51"/>
        <v>0.10601028466356693</v>
      </c>
      <c r="P230" s="2">
        <f>+P229+O230-Q230</f>
        <v>2.0676930891928178</v>
      </c>
      <c r="Q230" s="2">
        <f>P229*Q$2</f>
        <v>0.32694713408820847</v>
      </c>
      <c r="R230" s="2">
        <f t="shared" si="54"/>
        <v>8526186.7057435159</v>
      </c>
      <c r="S230" s="14">
        <f t="shared" si="55"/>
        <v>1.073454327943898E-4</v>
      </c>
      <c r="T230" s="14">
        <f t="shared" si="57"/>
        <v>4.752619551702357E-4</v>
      </c>
      <c r="U230" s="14">
        <f t="shared" si="58"/>
        <v>7.8906684227891908E-4</v>
      </c>
      <c r="V230" s="14">
        <f t="shared" si="59"/>
        <v>5.822533775703267E-4</v>
      </c>
      <c r="W230" s="14">
        <f t="shared" si="60"/>
        <v>1.611170505681781E-4</v>
      </c>
      <c r="X230" s="2">
        <f t="shared" si="61"/>
        <v>2.1150446583820494E-3</v>
      </c>
      <c r="Y230" s="4">
        <f t="shared" si="49"/>
        <v>0.54624002167226493</v>
      </c>
      <c r="Z230" s="2">
        <f>IF(L230&gt;5,X225*$H$23,0)</f>
        <v>7.0274360369645405E-5</v>
      </c>
      <c r="AA230" s="2">
        <f t="shared" si="53"/>
        <v>0.27224012490131816</v>
      </c>
      <c r="AB230" s="2">
        <f t="shared" si="56"/>
        <v>596.87440711232966</v>
      </c>
      <c r="AC230" s="2">
        <f>+N230+P230+R230</f>
        <v>10000020.000000006</v>
      </c>
    </row>
    <row r="231" spans="8:29" ht="0.2" customHeight="1" x14ac:dyDescent="0.25">
      <c r="H231" s="2"/>
      <c r="I231" s="2"/>
      <c r="J231" s="2"/>
      <c r="K231" s="16">
        <f t="shared" si="52"/>
        <v>44063</v>
      </c>
      <c r="L231" s="1">
        <f t="shared" si="62"/>
        <v>229</v>
      </c>
      <c r="M231" s="1" t="str">
        <f t="shared" si="50"/>
        <v xml:space="preserve">2.2 </v>
      </c>
      <c r="N231" s="14">
        <f>N230-O231+Z230</f>
        <v>1473831.1308572828</v>
      </c>
      <c r="O231" s="2">
        <f t="shared" si="51"/>
        <v>9.5776391599482535E-2</v>
      </c>
      <c r="P231" s="2">
        <f>+P230+O231-Q231</f>
        <v>1.8680847537647549</v>
      </c>
      <c r="Q231" s="2">
        <f>P230*Q$2</f>
        <v>0.29538472702754537</v>
      </c>
      <c r="R231" s="2">
        <f t="shared" si="54"/>
        <v>8526187.0010579694</v>
      </c>
      <c r="S231" s="14">
        <f t="shared" si="55"/>
        <v>9.6982657634724293E-5</v>
      </c>
      <c r="T231" s="14">
        <f t="shared" si="57"/>
        <v>4.2938173117755909E-4</v>
      </c>
      <c r="U231" s="14">
        <f t="shared" si="58"/>
        <v>7.1289293275535366E-4</v>
      </c>
      <c r="V231" s="14">
        <f t="shared" si="59"/>
        <v>5.2604456151927935E-4</v>
      </c>
      <c r="W231" s="14">
        <f t="shared" si="60"/>
        <v>1.4556334439258167E-4</v>
      </c>
      <c r="X231" s="2">
        <f t="shared" si="61"/>
        <v>1.9108652274794982E-3</v>
      </c>
      <c r="Y231" s="4">
        <f t="shared" si="49"/>
        <v>0.49350781277103145</v>
      </c>
      <c r="Z231" s="2">
        <f>IF(L231&gt;5,X226*$H$23,0)</f>
        <v>6.349030854344244E-5</v>
      </c>
      <c r="AA231" s="2">
        <f t="shared" si="53"/>
        <v>0.24595897332928246</v>
      </c>
      <c r="AB231" s="2">
        <f t="shared" si="56"/>
        <v>596.87447060263821</v>
      </c>
      <c r="AC231" s="2">
        <f>+N231+P231+R231</f>
        <v>10000020.000000006</v>
      </c>
    </row>
    <row r="232" spans="8:29" ht="11.1" customHeight="1" x14ac:dyDescent="0.25">
      <c r="H232" s="2"/>
      <c r="I232" s="2"/>
      <c r="J232" s="2"/>
      <c r="K232" s="16">
        <f t="shared" si="52"/>
        <v>44064</v>
      </c>
      <c r="L232" s="1">
        <f t="shared" si="62"/>
        <v>230</v>
      </c>
      <c r="M232" s="1" t="str">
        <f t="shared" si="50"/>
        <v xml:space="preserve">2.2 </v>
      </c>
      <c r="N232" s="14">
        <f>N231-O232+Z231</f>
        <v>1473831.0443903271</v>
      </c>
      <c r="O232" s="2">
        <f t="shared" si="51"/>
        <v>8.6530446048462675E-2</v>
      </c>
      <c r="P232" s="2">
        <f>+P231+O232-Q232</f>
        <v>1.6877459492753955</v>
      </c>
      <c r="Q232" s="2">
        <f>P231*Q$2</f>
        <v>0.26686925053782212</v>
      </c>
      <c r="R232" s="2">
        <f t="shared" si="54"/>
        <v>8526187.26786373</v>
      </c>
      <c r="S232" s="14">
        <f t="shared" si="55"/>
        <v>8.7620270234388596E-5</v>
      </c>
      <c r="T232" s="14">
        <f t="shared" si="57"/>
        <v>3.8793063053889706E-4</v>
      </c>
      <c r="U232" s="14">
        <f t="shared" si="58"/>
        <v>6.440725967663388E-4</v>
      </c>
      <c r="V232" s="14">
        <f t="shared" si="59"/>
        <v>4.7526195517023581E-4</v>
      </c>
      <c r="W232" s="14">
        <f t="shared" si="60"/>
        <v>1.3151114037981984E-4</v>
      </c>
      <c r="X232" s="2">
        <f t="shared" si="61"/>
        <v>1.7263965930896803E-3</v>
      </c>
      <c r="Y232" s="4">
        <f t="shared" si="49"/>
        <v>0.44586619421342188</v>
      </c>
      <c r="Z232" s="2">
        <f>IF(L232&gt;5,X227*$H$23,0)</f>
        <v>5.7361165746013426E-5</v>
      </c>
      <c r="AA232" s="2">
        <f t="shared" si="53"/>
        <v>0.22221491373296301</v>
      </c>
      <c r="AB232" s="2">
        <f t="shared" si="56"/>
        <v>596.87452796380398</v>
      </c>
      <c r="AC232" s="2">
        <f>+N232+P232+R232</f>
        <v>10000020.000000006</v>
      </c>
    </row>
    <row r="233" spans="8:29" ht="0.2" customHeight="1" x14ac:dyDescent="0.25">
      <c r="H233" s="2"/>
      <c r="I233" s="2"/>
      <c r="J233" s="2"/>
      <c r="K233" s="16">
        <f t="shared" si="52"/>
        <v>44065</v>
      </c>
      <c r="L233" s="1">
        <f t="shared" si="62"/>
        <v>231</v>
      </c>
      <c r="M233" s="1" t="str">
        <f t="shared" si="50"/>
        <v xml:space="preserve">2.2 </v>
      </c>
      <c r="N233" s="14">
        <f>N232-O233+Z232</f>
        <v>1473830.9662706135</v>
      </c>
      <c r="O233" s="2">
        <f t="shared" si="51"/>
        <v>7.8177074645563158E-2</v>
      </c>
      <c r="P233" s="2">
        <f>+P232+O233-Q233</f>
        <v>1.5248164597387595</v>
      </c>
      <c r="Q233" s="2">
        <f>P232*Q$2</f>
        <v>0.24110656418219933</v>
      </c>
      <c r="R233" s="2">
        <f t="shared" si="54"/>
        <v>8526187.5089129321</v>
      </c>
      <c r="S233" s="14">
        <f t="shared" si="55"/>
        <v>7.9161696583933313E-5</v>
      </c>
      <c r="T233" s="14">
        <f t="shared" si="57"/>
        <v>3.5048108093755427E-4</v>
      </c>
      <c r="U233" s="14">
        <f t="shared" si="58"/>
        <v>5.8189594580834573E-4</v>
      </c>
      <c r="V233" s="14">
        <f t="shared" si="59"/>
        <v>4.293817311775592E-4</v>
      </c>
      <c r="W233" s="14">
        <f t="shared" si="60"/>
        <v>1.1881548879255895E-4</v>
      </c>
      <c r="X233" s="2">
        <f t="shared" si="61"/>
        <v>1.5597359432999514E-3</v>
      </c>
      <c r="Y233" s="4">
        <f t="shared" si="49"/>
        <v>0.40282373806845523</v>
      </c>
      <c r="Z233" s="2">
        <f>IF(L233&gt;5,X228*$H$23,0)</f>
        <v>5.1823709432854525E-5</v>
      </c>
      <c r="AA233" s="2">
        <f t="shared" si="53"/>
        <v>0.20076302444645255</v>
      </c>
      <c r="AB233" s="2">
        <f t="shared" si="56"/>
        <v>596.87457978751343</v>
      </c>
      <c r="AC233" s="2">
        <f>+N233+P233+R233</f>
        <v>10000020.000000006</v>
      </c>
    </row>
    <row r="234" spans="8:29" ht="0.2" customHeight="1" x14ac:dyDescent="0.25">
      <c r="H234" s="2"/>
      <c r="I234" s="2"/>
      <c r="J234" s="2"/>
      <c r="K234" s="16">
        <f t="shared" si="52"/>
        <v>44066</v>
      </c>
      <c r="L234" s="1">
        <f t="shared" si="62"/>
        <v>232</v>
      </c>
      <c r="M234" s="1" t="str">
        <f t="shared" si="50"/>
        <v xml:space="preserve">2.2 </v>
      </c>
      <c r="N234" s="14">
        <f>N233-O234+Z233</f>
        <v>1473830.8956923261</v>
      </c>
      <c r="O234" s="2">
        <f t="shared" si="51"/>
        <v>7.0630111081894958E-2</v>
      </c>
      <c r="P234" s="2">
        <f>+P233+O234-Q234</f>
        <v>1.3776156480008317</v>
      </c>
      <c r="Q234" s="2">
        <f>P233*Q$2</f>
        <v>0.21783092281982278</v>
      </c>
      <c r="R234" s="2">
        <f t="shared" si="54"/>
        <v>8526187.7266920302</v>
      </c>
      <c r="S234" s="14">
        <f t="shared" si="55"/>
        <v>7.1519685581795616E-5</v>
      </c>
      <c r="T234" s="14">
        <f t="shared" si="57"/>
        <v>3.1664678633573314E-4</v>
      </c>
      <c r="U234" s="14">
        <f t="shared" si="58"/>
        <v>5.257216214063316E-4</v>
      </c>
      <c r="V234" s="14">
        <f t="shared" si="59"/>
        <v>3.8793063053889717E-4</v>
      </c>
      <c r="W234" s="14">
        <f t="shared" si="60"/>
        <v>1.073454327943898E-4</v>
      </c>
      <c r="X234" s="2">
        <f t="shared" si="61"/>
        <v>1.4091641566571474E-3</v>
      </c>
      <c r="Y234" s="4">
        <f t="shared" si="49"/>
        <v>0.36393645704909622</v>
      </c>
      <c r="Z234" s="2">
        <f>IF(L234&gt;5,X229*$H$23,0)</f>
        <v>4.6820820312672331E-5</v>
      </c>
      <c r="AA234" s="2">
        <f t="shared" si="53"/>
        <v>0.18138202756819211</v>
      </c>
      <c r="AB234" s="2">
        <f t="shared" si="56"/>
        <v>596.87462660833376</v>
      </c>
      <c r="AC234" s="2">
        <f>+N234+P234+R234</f>
        <v>10000020.000000004</v>
      </c>
    </row>
    <row r="235" spans="8:29" ht="0.2" customHeight="1" x14ac:dyDescent="0.25">
      <c r="H235" s="2"/>
      <c r="I235" s="2"/>
      <c r="J235" s="2"/>
      <c r="K235" s="16">
        <f t="shared" si="52"/>
        <v>44067</v>
      </c>
      <c r="L235" s="1">
        <f t="shared" si="62"/>
        <v>233</v>
      </c>
      <c r="M235" s="1" t="str">
        <f t="shared" si="50"/>
        <v xml:space="preserve">2.2 </v>
      </c>
      <c r="N235" s="14">
        <f>N234-O235+Z234</f>
        <v>1473830.8319274397</v>
      </c>
      <c r="O235" s="2">
        <f t="shared" si="51"/>
        <v>6.3811707281546087E-2</v>
      </c>
      <c r="P235" s="2">
        <f>+P234+O235-Q235</f>
        <v>1.2446251198536875</v>
      </c>
      <c r="Q235" s="2">
        <f>P234*Q$2</f>
        <v>0.19680223542869024</v>
      </c>
      <c r="R235" s="2">
        <f t="shared" si="54"/>
        <v>8526187.923447445</v>
      </c>
      <c r="S235" s="14">
        <f t="shared" si="55"/>
        <v>6.4615409037275558E-5</v>
      </c>
      <c r="T235" s="14">
        <f t="shared" si="57"/>
        <v>2.8607874232718241E-4</v>
      </c>
      <c r="U235" s="14">
        <f t="shared" si="58"/>
        <v>4.7497017950359988E-4</v>
      </c>
      <c r="V235" s="14">
        <f t="shared" si="59"/>
        <v>3.5048108093755438E-4</v>
      </c>
      <c r="W235" s="14">
        <f t="shared" si="60"/>
        <v>9.6982657634724293E-5</v>
      </c>
      <c r="X235" s="2">
        <f t="shared" si="61"/>
        <v>1.2731280694403364E-3</v>
      </c>
      <c r="Y235" s="4">
        <f t="shared" si="49"/>
        <v>0.3288032247861119</v>
      </c>
      <c r="Z235" s="2">
        <f>IF(L235&gt;5,X230*$H$23,0)</f>
        <v>4.2300893167640988E-5</v>
      </c>
      <c r="AA235" s="2">
        <f t="shared" si="53"/>
        <v>0.16387200650167949</v>
      </c>
      <c r="AB235" s="2">
        <f t="shared" si="56"/>
        <v>596.8746689092269</v>
      </c>
      <c r="AC235" s="2">
        <f>+N235+P235+R235</f>
        <v>10000020.000000004</v>
      </c>
    </row>
    <row r="236" spans="8:29" ht="0.2" customHeight="1" x14ac:dyDescent="0.25">
      <c r="H236" s="2"/>
      <c r="I236" s="2"/>
      <c r="J236" s="2"/>
      <c r="K236" s="16">
        <f t="shared" si="52"/>
        <v>44068</v>
      </c>
      <c r="L236" s="1">
        <f t="shared" si="62"/>
        <v>234</v>
      </c>
      <c r="M236" s="1" t="str">
        <f t="shared" si="50"/>
        <v xml:space="preserve">2.2 </v>
      </c>
      <c r="N236" s="14">
        <f>N235-O236+Z235</f>
        <v>1473830.7743182101</v>
      </c>
      <c r="O236" s="2">
        <f t="shared" si="51"/>
        <v>5.7651530383283564E-2</v>
      </c>
      <c r="P236" s="2">
        <f>+P235+O236-Q236</f>
        <v>1.1244730616864445</v>
      </c>
      <c r="Q236" s="2">
        <f>P235*Q$2</f>
        <v>0.17780358855052678</v>
      </c>
      <c r="R236" s="2">
        <f t="shared" si="54"/>
        <v>8526188.1012087334</v>
      </c>
      <c r="S236" s="14">
        <f t="shared" si="55"/>
        <v>5.8377648555148592E-5</v>
      </c>
      <c r="T236" s="14">
        <f t="shared" si="57"/>
        <v>2.5846163614910218E-4</v>
      </c>
      <c r="U236" s="14">
        <f t="shared" si="58"/>
        <v>4.2911811349077367E-4</v>
      </c>
      <c r="V236" s="14">
        <f t="shared" si="59"/>
        <v>3.1664678633573325E-4</v>
      </c>
      <c r="W236" s="14">
        <f t="shared" si="60"/>
        <v>8.7620270234388596E-5</v>
      </c>
      <c r="X236" s="2">
        <f t="shared" si="61"/>
        <v>1.1502244547651464E-3</v>
      </c>
      <c r="Y236" s="4">
        <f t="shared" si="49"/>
        <v>0.29706163820650189</v>
      </c>
      <c r="Z236" s="2">
        <f>IF(L236&gt;5,X231*$H$23,0)</f>
        <v>3.8217304549589964E-5</v>
      </c>
      <c r="AA236" s="2">
        <f t="shared" si="53"/>
        <v>0.14805234383130944</v>
      </c>
      <c r="AB236" s="2">
        <f t="shared" si="56"/>
        <v>596.87470712653146</v>
      </c>
      <c r="AC236" s="2">
        <f>+N236+P236+R236</f>
        <v>10000020.000000006</v>
      </c>
    </row>
    <row r="237" spans="8:29" ht="0.2" customHeight="1" x14ac:dyDescent="0.25">
      <c r="H237" s="2"/>
      <c r="I237" s="2"/>
      <c r="J237" s="2"/>
      <c r="K237" s="16">
        <f t="shared" si="52"/>
        <v>44069</v>
      </c>
      <c r="L237" s="1">
        <f t="shared" si="62"/>
        <v>235</v>
      </c>
      <c r="M237" s="1" t="str">
        <f t="shared" si="50"/>
        <v xml:space="preserve">2.2 </v>
      </c>
      <c r="N237" s="14">
        <f>N236-O237+Z236</f>
        <v>1473830.72227039</v>
      </c>
      <c r="O237" s="2">
        <f t="shared" si="51"/>
        <v>5.2086037243595174E-2</v>
      </c>
      <c r="P237" s="2">
        <f>+P236+O237-Q237</f>
        <v>1.0159200901176904</v>
      </c>
      <c r="Q237" s="2">
        <f>P236*Q$2</f>
        <v>0.16063900881234919</v>
      </c>
      <c r="R237" s="2">
        <f t="shared" si="54"/>
        <v>8526188.2618095241</v>
      </c>
      <c r="S237" s="14">
        <f t="shared" si="55"/>
        <v>5.274206091485611E-5</v>
      </c>
      <c r="T237" s="14">
        <f t="shared" si="57"/>
        <v>2.3351059422059431E-4</v>
      </c>
      <c r="U237" s="14">
        <f t="shared" si="58"/>
        <v>3.8769245422365335E-4</v>
      </c>
      <c r="V237" s="14">
        <f t="shared" si="59"/>
        <v>2.8607874232718247E-4</v>
      </c>
      <c r="W237" s="14">
        <f t="shared" si="60"/>
        <v>7.9161696583933313E-5</v>
      </c>
      <c r="X237" s="2">
        <f t="shared" si="61"/>
        <v>1.0391855482702196E-3</v>
      </c>
      <c r="Y237" s="4">
        <f t="shared" si="49"/>
        <v>0.268384279338509</v>
      </c>
      <c r="Z237" s="2">
        <f>IF(L237&gt;5,X232*$H$23,0)</f>
        <v>3.4527931861793604E-5</v>
      </c>
      <c r="AA237" s="2">
        <f t="shared" si="53"/>
        <v>0.13375985826402656</v>
      </c>
      <c r="AB237" s="2">
        <f t="shared" si="56"/>
        <v>596.87474165446338</v>
      </c>
      <c r="AC237" s="2">
        <f>+N237+P237+R237</f>
        <v>10000020.000000004</v>
      </c>
    </row>
    <row r="238" spans="8:29" ht="0.2" customHeight="1" x14ac:dyDescent="0.25">
      <c r="H238" s="2"/>
      <c r="I238" s="2"/>
      <c r="J238" s="2"/>
      <c r="K238" s="16">
        <f t="shared" si="52"/>
        <v>44070</v>
      </c>
      <c r="L238" s="1">
        <f t="shared" si="62"/>
        <v>236</v>
      </c>
      <c r="M238" s="1" t="str">
        <f t="shared" si="50"/>
        <v xml:space="preserve">2.2 </v>
      </c>
      <c r="N238" s="14">
        <f>N237-O238+Z237</f>
        <v>1473830.6752470988</v>
      </c>
      <c r="O238" s="2">
        <f t="shared" si="51"/>
        <v>4.7057818977310602E-2</v>
      </c>
      <c r="P238" s="2">
        <f>+P237+O238-Q238</f>
        <v>0.91784646764961653</v>
      </c>
      <c r="Q238" s="2">
        <f>P237*Q$2</f>
        <v>0.14513144144538434</v>
      </c>
      <c r="R238" s="2">
        <f t="shared" si="54"/>
        <v>8526188.4069064371</v>
      </c>
      <c r="S238" s="14">
        <f t="shared" si="55"/>
        <v>4.7650514366836233E-5</v>
      </c>
      <c r="T238" s="14">
        <f t="shared" si="57"/>
        <v>2.1096824365942439E-4</v>
      </c>
      <c r="U238" s="14">
        <f t="shared" si="58"/>
        <v>3.5026589133089158E-4</v>
      </c>
      <c r="V238" s="14">
        <f t="shared" si="59"/>
        <v>2.5846163614910223E-4</v>
      </c>
      <c r="W238" s="14">
        <f t="shared" si="60"/>
        <v>7.1519685581795616E-5</v>
      </c>
      <c r="X238" s="2">
        <f t="shared" si="61"/>
        <v>9.3886597108805002E-4</v>
      </c>
      <c r="Y238" s="4">
        <f t="shared" si="49"/>
        <v>0.24247533798496795</v>
      </c>
      <c r="Z238" s="2">
        <f>IF(L238&gt;5,X233*$H$23,0)</f>
        <v>3.1194718865999029E-5</v>
      </c>
      <c r="AA238" s="2">
        <f t="shared" si="53"/>
        <v>0.12084712142053658</v>
      </c>
      <c r="AB238" s="2">
        <f t="shared" si="56"/>
        <v>596.87477284918225</v>
      </c>
      <c r="AC238" s="2">
        <f>+N238+P238+R238</f>
        <v>10000020.000000004</v>
      </c>
    </row>
    <row r="239" spans="8:29" ht="0.2" customHeight="1" x14ac:dyDescent="0.25">
      <c r="H239" s="2"/>
      <c r="I239" s="2"/>
      <c r="J239" s="2"/>
      <c r="K239" s="16">
        <f t="shared" si="52"/>
        <v>44071</v>
      </c>
      <c r="L239" s="1">
        <f t="shared" si="62"/>
        <v>237</v>
      </c>
      <c r="M239" s="1" t="str">
        <f t="shared" si="50"/>
        <v xml:space="preserve">2.2 </v>
      </c>
      <c r="N239" s="14">
        <f>N238-O239+Z238</f>
        <v>1473830.6327632847</v>
      </c>
      <c r="O239" s="2">
        <f t="shared" si="51"/>
        <v>4.2515008774517679E-2</v>
      </c>
      <c r="P239" s="2">
        <f>+P238+O239-Q239</f>
        <v>0.82924055247418893</v>
      </c>
      <c r="Q239" s="2">
        <f>P238*Q$2</f>
        <v>0.13112092394994521</v>
      </c>
      <c r="R239" s="2">
        <f t="shared" si="54"/>
        <v>8526188.5379961655</v>
      </c>
      <c r="S239" s="14">
        <f t="shared" si="55"/>
        <v>4.3050489000025994E-5</v>
      </c>
      <c r="T239" s="14">
        <f t="shared" si="57"/>
        <v>1.906020574673449E-4</v>
      </c>
      <c r="U239" s="14">
        <f t="shared" si="58"/>
        <v>3.1645236548913668E-4</v>
      </c>
      <c r="V239" s="14">
        <f t="shared" si="59"/>
        <v>2.3351059422059437E-4</v>
      </c>
      <c r="W239" s="14">
        <f t="shared" si="60"/>
        <v>6.4615409037275558E-5</v>
      </c>
      <c r="X239" s="2">
        <f t="shared" si="61"/>
        <v>8.4823091521437743E-4</v>
      </c>
      <c r="Y239" s="4">
        <f t="shared" si="49"/>
        <v>0.21906756042883138</v>
      </c>
      <c r="Z239" s="2">
        <f>IF(L239&gt;5,X234*$H$23,0)</f>
        <v>2.8183283133142949E-5</v>
      </c>
      <c r="AA239" s="2">
        <f t="shared" si="53"/>
        <v>0.10918093711472887</v>
      </c>
      <c r="AB239" s="2">
        <f t="shared" si="56"/>
        <v>596.87480103246537</v>
      </c>
      <c r="AC239" s="2">
        <f>+N239+P239+R239</f>
        <v>10000020.000000002</v>
      </c>
    </row>
    <row r="240" spans="8:29" ht="0.2" customHeight="1" x14ac:dyDescent="0.25">
      <c r="H240" s="2"/>
      <c r="I240" s="2"/>
      <c r="J240" s="2"/>
      <c r="K240" s="16">
        <f t="shared" si="52"/>
        <v>44072</v>
      </c>
      <c r="L240" s="1">
        <f t="shared" si="62"/>
        <v>238</v>
      </c>
      <c r="M240" s="1" t="str">
        <f t="shared" si="50"/>
        <v xml:space="preserve">2.2 </v>
      </c>
      <c r="N240" s="14">
        <f>N239-O240+Z239</f>
        <v>1473830.594380721</v>
      </c>
      <c r="O240" s="2">
        <f t="shared" si="51"/>
        <v>3.8410746885217451E-2</v>
      </c>
      <c r="P240" s="2">
        <f>+P239+O240-Q240</f>
        <v>0.74918836329166505</v>
      </c>
      <c r="Q240" s="2">
        <f>P239*Q$2</f>
        <v>0.11846293606774128</v>
      </c>
      <c r="R240" s="2">
        <f t="shared" si="54"/>
        <v>8526188.6564309187</v>
      </c>
      <c r="S240" s="14">
        <f t="shared" si="55"/>
        <v>3.8894534995427737E-5</v>
      </c>
      <c r="T240" s="14">
        <f t="shared" si="57"/>
        <v>1.7220195600010392E-4</v>
      </c>
      <c r="U240" s="14">
        <f t="shared" si="58"/>
        <v>2.8590308620101741E-4</v>
      </c>
      <c r="V240" s="14">
        <f t="shared" si="59"/>
        <v>2.1096824365942444E-4</v>
      </c>
      <c r="W240" s="14">
        <f t="shared" si="60"/>
        <v>5.8377648555148592E-5</v>
      </c>
      <c r="X240" s="2">
        <f t="shared" si="61"/>
        <v>7.6634546941112204E-4</v>
      </c>
      <c r="Y240" s="4">
        <f t="shared" si="49"/>
        <v>0.19791949269751935</v>
      </c>
      <c r="Z240" s="2">
        <f>IF(L240&gt;5,X235*$H$23,0)</f>
        <v>2.5462561388806729E-5</v>
      </c>
      <c r="AA240" s="2">
        <f t="shared" si="53"/>
        <v>9.8640967435833574E-2</v>
      </c>
      <c r="AB240" s="2">
        <f t="shared" si="56"/>
        <v>596.87482649502681</v>
      </c>
      <c r="AC240" s="2">
        <f>+N240+P240+R240</f>
        <v>10000020.000000004</v>
      </c>
    </row>
    <row r="241" spans="8:29" ht="0.2" customHeight="1" x14ac:dyDescent="0.25">
      <c r="H241" s="2"/>
      <c r="I241" s="2"/>
      <c r="J241" s="2"/>
      <c r="K241" s="16">
        <f t="shared" si="52"/>
        <v>44073</v>
      </c>
      <c r="L241" s="1">
        <f t="shared" si="62"/>
        <v>239</v>
      </c>
      <c r="M241" s="1" t="str">
        <f t="shared" si="50"/>
        <v xml:space="preserve">2.2 </v>
      </c>
      <c r="N241" s="14">
        <f>N240-O241+Z240</f>
        <v>1473830.5597034863</v>
      </c>
      <c r="O241" s="2">
        <f t="shared" si="51"/>
        <v>3.4702697252874337E-2</v>
      </c>
      <c r="P241" s="2">
        <f>+P240+O241-Q241</f>
        <v>0.67686415150287293</v>
      </c>
      <c r="Q241" s="2">
        <f>P240*Q$2</f>
        <v>0.10702690904166642</v>
      </c>
      <c r="R241" s="2">
        <f t="shared" si="54"/>
        <v>8526188.7634323649</v>
      </c>
      <c r="S241" s="14">
        <f t="shared" si="55"/>
        <v>3.5139783177701392E-5</v>
      </c>
      <c r="T241" s="14">
        <f t="shared" si="57"/>
        <v>1.5557813998171089E-4</v>
      </c>
      <c r="U241" s="14">
        <f t="shared" si="58"/>
        <v>2.5830293400015594E-4</v>
      </c>
      <c r="V241" s="14">
        <f t="shared" si="59"/>
        <v>1.9060205746734493E-4</v>
      </c>
      <c r="W241" s="14">
        <f t="shared" si="60"/>
        <v>5.274206091485611E-5</v>
      </c>
      <c r="X241" s="2">
        <f t="shared" si="61"/>
        <v>6.9236497554176922E-4</v>
      </c>
      <c r="Y241" s="4">
        <f t="shared" si="49"/>
        <v>0.17881298995093739</v>
      </c>
      <c r="Z241" s="2">
        <f>IF(L241&gt;5,X236*$H$23,0)</f>
        <v>2.3004489095302929E-5</v>
      </c>
      <c r="AA241" s="2">
        <f t="shared" si="53"/>
        <v>8.9118491461950569E-2</v>
      </c>
      <c r="AB241" s="2">
        <f t="shared" si="56"/>
        <v>596.8748494995159</v>
      </c>
      <c r="AC241" s="2">
        <f>+N241+P241+R241</f>
        <v>10000020.000000004</v>
      </c>
    </row>
    <row r="242" spans="8:29" ht="11.1" customHeight="1" x14ac:dyDescent="0.25">
      <c r="H242" s="2"/>
      <c r="I242" s="2"/>
      <c r="J242" s="2"/>
      <c r="K242" s="16">
        <f t="shared" si="52"/>
        <v>44074</v>
      </c>
      <c r="L242" s="1">
        <f t="shared" si="62"/>
        <v>240</v>
      </c>
      <c r="M242" s="1" t="str">
        <f t="shared" si="50"/>
        <v xml:space="preserve">2.2 </v>
      </c>
      <c r="N242" s="14">
        <f>N241-O242+Z241</f>
        <v>1473830.5283738801</v>
      </c>
      <c r="O242" s="2">
        <f t="shared" si="51"/>
        <v>3.1352610810799292E-2</v>
      </c>
      <c r="P242" s="2">
        <f>+P241+O242-Q242</f>
        <v>0.61152188352754755</v>
      </c>
      <c r="Q242" s="2">
        <f>P241*Q$2</f>
        <v>9.6694878786124705E-2</v>
      </c>
      <c r="R242" s="2">
        <f t="shared" si="54"/>
        <v>8526188.8601042405</v>
      </c>
      <c r="S242" s="14">
        <f t="shared" si="55"/>
        <v>3.1747502816177827E-5</v>
      </c>
      <c r="T242" s="14">
        <f t="shared" si="57"/>
        <v>1.4055913271080554E-4</v>
      </c>
      <c r="U242" s="14">
        <f t="shared" si="58"/>
        <v>2.3336720997256641E-4</v>
      </c>
      <c r="V242" s="14">
        <f t="shared" si="59"/>
        <v>1.7220195600010398E-4</v>
      </c>
      <c r="W242" s="14">
        <f t="shared" si="60"/>
        <v>4.7650514366836233E-5</v>
      </c>
      <c r="X242" s="2">
        <f t="shared" si="61"/>
        <v>6.2552631586649003E-4</v>
      </c>
      <c r="Y242" s="4">
        <f t="shared" si="49"/>
        <v>0.16155096630293614</v>
      </c>
      <c r="Z242" s="2">
        <f>IF(L242&gt;5,X237*$H$23,0)</f>
        <v>2.0783710965404392E-5</v>
      </c>
      <c r="AA242" s="2">
        <f t="shared" si="53"/>
        <v>8.0515283801552692E-2</v>
      </c>
      <c r="AB242" s="2">
        <f t="shared" si="56"/>
        <v>596.87487028322687</v>
      </c>
      <c r="AC242" s="2">
        <f>+N242+P242+R242</f>
        <v>10000020.000000004</v>
      </c>
    </row>
    <row r="243" spans="8:29" ht="0.2" customHeight="1" x14ac:dyDescent="0.25">
      <c r="H243" s="2"/>
      <c r="I243" s="2"/>
      <c r="J243" s="2"/>
      <c r="K243" s="16">
        <f t="shared" si="52"/>
        <v>44075</v>
      </c>
      <c r="L243" s="1">
        <f t="shared" si="62"/>
        <v>241</v>
      </c>
      <c r="M243" s="1" t="str">
        <f t="shared" si="50"/>
        <v xml:space="preserve">2.2 </v>
      </c>
      <c r="N243" s="14">
        <f>N242-O243+Z242</f>
        <v>1473830.5000687328</v>
      </c>
      <c r="O243" s="2">
        <f t="shared" si="51"/>
        <v>2.8325930936650156E-2</v>
      </c>
      <c r="P243" s="2">
        <f>+P242+O243-Q243</f>
        <v>0.55248754538883382</v>
      </c>
      <c r="Q243" s="2">
        <f>P242*Q$2</f>
        <v>8.7360269075363928E-2</v>
      </c>
      <c r="R243" s="2">
        <f t="shared" si="54"/>
        <v>8526188.9474437255</v>
      </c>
      <c r="S243" s="14">
        <f t="shared" si="55"/>
        <v>2.8682702114050518E-5</v>
      </c>
      <c r="T243" s="14">
        <f t="shared" si="57"/>
        <v>1.2699001126471128E-4</v>
      </c>
      <c r="U243" s="14">
        <f t="shared" si="58"/>
        <v>2.1083869906620835E-4</v>
      </c>
      <c r="V243" s="14">
        <f t="shared" si="59"/>
        <v>1.5557813998171095E-4</v>
      </c>
      <c r="W243" s="14">
        <f t="shared" si="60"/>
        <v>4.3050489000025994E-5</v>
      </c>
      <c r="X243" s="2">
        <f t="shared" si="61"/>
        <v>5.6514004142670712E-4</v>
      </c>
      <c r="Y243" s="4">
        <f t="shared" si="49"/>
        <v>0.14595536186594649</v>
      </c>
      <c r="Z243" s="2">
        <f>IF(L243&gt;5,X238*$H$23,0)</f>
        <v>1.8777319421761E-5</v>
      </c>
      <c r="AA243" s="2">
        <f t="shared" si="53"/>
        <v>7.2742601395490381E-2</v>
      </c>
      <c r="AB243" s="2">
        <f t="shared" si="56"/>
        <v>596.87488906054625</v>
      </c>
      <c r="AC243" s="2">
        <f>+N243+P243+R243</f>
        <v>10000020.000000004</v>
      </c>
    </row>
    <row r="244" spans="8:29" ht="0.2" customHeight="1" x14ac:dyDescent="0.25">
      <c r="H244" s="2"/>
      <c r="I244" s="2"/>
      <c r="J244" s="2"/>
      <c r="K244" s="16">
        <f t="shared" si="52"/>
        <v>44076</v>
      </c>
      <c r="L244" s="1">
        <f t="shared" si="62"/>
        <v>242</v>
      </c>
      <c r="M244" s="1" t="str">
        <f t="shared" si="50"/>
        <v xml:space="preserve">2.2 </v>
      </c>
      <c r="N244" s="14">
        <f>N243-O244+Z243</f>
        <v>1473830.4744960731</v>
      </c>
      <c r="O244" s="2">
        <f t="shared" si="51"/>
        <v>2.559143699521111E-2</v>
      </c>
      <c r="P244" s="2">
        <f>+P243+O244-Q244</f>
        <v>0.49915219018564017</v>
      </c>
      <c r="Q244" s="2">
        <f>P243*Q$2</f>
        <v>7.892679219840483E-2</v>
      </c>
      <c r="R244" s="2">
        <f t="shared" si="54"/>
        <v>8526189.0263517406</v>
      </c>
      <c r="S244" s="14">
        <f t="shared" si="55"/>
        <v>2.5913767264818406E-5</v>
      </c>
      <c r="T244" s="14">
        <f t="shared" si="57"/>
        <v>1.1473080845620204E-4</v>
      </c>
      <c r="U244" s="14">
        <f t="shared" si="58"/>
        <v>1.9048501689706695E-4</v>
      </c>
      <c r="V244" s="14">
        <f t="shared" si="59"/>
        <v>1.4055913271080557E-4</v>
      </c>
      <c r="W244" s="14">
        <f t="shared" si="60"/>
        <v>3.8894534995427737E-5</v>
      </c>
      <c r="X244" s="2">
        <f t="shared" si="61"/>
        <v>5.1058326032432069E-4</v>
      </c>
      <c r="Y244" s="4">
        <f t="shared" si="49"/>
        <v>0.13186530604909505</v>
      </c>
      <c r="Z244" s="2">
        <f>IF(L244&gt;5,X239*$H$23,0)</f>
        <v>1.696461830428755E-5</v>
      </c>
      <c r="AA244" s="2">
        <f t="shared" si="53"/>
        <v>6.5720268128649423E-2</v>
      </c>
      <c r="AB244" s="2">
        <f t="shared" si="56"/>
        <v>596.87490602516459</v>
      </c>
      <c r="AC244" s="2">
        <f>+N244+P244+R244</f>
        <v>10000020.000000004</v>
      </c>
    </row>
    <row r="245" spans="8:29" ht="0.2" customHeight="1" x14ac:dyDescent="0.25">
      <c r="H245" s="2"/>
      <c r="I245" s="2"/>
      <c r="J245" s="2"/>
      <c r="K245" s="16">
        <f t="shared" si="52"/>
        <v>44077</v>
      </c>
      <c r="L245" s="1">
        <f t="shared" si="62"/>
        <v>243</v>
      </c>
      <c r="M245" s="1" t="str">
        <f t="shared" si="50"/>
        <v xml:space="preserve">2.2 </v>
      </c>
      <c r="N245" s="14">
        <f>N244-O245+Z244</f>
        <v>1473830.4513921153</v>
      </c>
      <c r="O245" s="2">
        <f t="shared" si="51"/>
        <v>2.3120922292507482E-2</v>
      </c>
      <c r="P245" s="2">
        <f>+P244+O245-Q245</f>
        <v>0.45096565673734196</v>
      </c>
      <c r="Q245" s="2">
        <f>P244*Q$2</f>
        <v>7.1307455740805728E-2</v>
      </c>
      <c r="R245" s="2">
        <f t="shared" si="54"/>
        <v>8526189.0976422317</v>
      </c>
      <c r="S245" s="14">
        <f t="shared" si="55"/>
        <v>2.3412136352864535E-5</v>
      </c>
      <c r="T245" s="14">
        <f t="shared" si="57"/>
        <v>1.036550690592736E-4</v>
      </c>
      <c r="U245" s="14">
        <f t="shared" si="58"/>
        <v>1.7209621268430311E-4</v>
      </c>
      <c r="V245" s="14">
        <f t="shared" si="59"/>
        <v>1.2699001126471131E-4</v>
      </c>
      <c r="W245" s="14">
        <f t="shared" si="60"/>
        <v>3.5139783177701392E-5</v>
      </c>
      <c r="X245" s="2">
        <f t="shared" si="61"/>
        <v>4.6129321253885391E-4</v>
      </c>
      <c r="Y245" s="4">
        <f t="shared" si="49"/>
        <v>0.11913545816439051</v>
      </c>
      <c r="Z245" s="2">
        <f>IF(L245&gt;5,X240*$H$23,0)</f>
        <v>1.5326909388222442E-5</v>
      </c>
      <c r="AA245" s="2">
        <f t="shared" si="53"/>
        <v>5.9375847809255811E-2</v>
      </c>
      <c r="AB245" s="2">
        <f t="shared" si="56"/>
        <v>596.87492135207401</v>
      </c>
      <c r="AC245" s="2">
        <f>+N245+P245+R245</f>
        <v>10000020.000000004</v>
      </c>
    </row>
    <row r="246" spans="8:29" ht="0.2" customHeight="1" x14ac:dyDescent="0.25">
      <c r="H246" s="2"/>
      <c r="I246" s="2"/>
      <c r="J246" s="2"/>
      <c r="K246" s="16">
        <f t="shared" si="52"/>
        <v>44078</v>
      </c>
      <c r="L246" s="1">
        <f t="shared" si="62"/>
        <v>244</v>
      </c>
      <c r="M246" s="1" t="str">
        <f t="shared" si="50"/>
        <v xml:space="preserve">2.2 </v>
      </c>
      <c r="N246" s="14">
        <f>N245-O246+Z245</f>
        <v>1473830.4305185392</v>
      </c>
      <c r="O246" s="2">
        <f t="shared" si="51"/>
        <v>2.0888903119276922E-2</v>
      </c>
      <c r="P246" s="2">
        <f>+P245+O246-Q246</f>
        <v>0.40743089460842719</v>
      </c>
      <c r="Q246" s="2">
        <f>P245*Q$2</f>
        <v>6.4423665248191708E-2</v>
      </c>
      <c r="R246" s="2">
        <f t="shared" si="54"/>
        <v>8526189.1620505694</v>
      </c>
      <c r="S246" s="14">
        <f t="shared" si="55"/>
        <v>2.115200473446478E-5</v>
      </c>
      <c r="T246" s="14">
        <f t="shared" si="57"/>
        <v>9.3648545411458112E-5</v>
      </c>
      <c r="U246" s="14">
        <f t="shared" si="58"/>
        <v>1.5548260358891043E-4</v>
      </c>
      <c r="V246" s="14">
        <f t="shared" si="59"/>
        <v>1.1473080845620207E-4</v>
      </c>
      <c r="W246" s="14">
        <f t="shared" si="60"/>
        <v>3.1747502816177827E-5</v>
      </c>
      <c r="X246" s="2">
        <f t="shared" si="61"/>
        <v>4.1676146500721321E-4</v>
      </c>
      <c r="Y246" s="4">
        <f t="shared" si="49"/>
        <v>0.10763450822445156</v>
      </c>
      <c r="Z246" s="2">
        <f>IF(L246&gt;5,X241*$H$23,0)</f>
        <v>1.3847299510835385E-5</v>
      </c>
      <c r="AA246" s="2">
        <f t="shared" si="53"/>
        <v>5.3643896985281221E-2</v>
      </c>
      <c r="AB246" s="2">
        <f t="shared" si="56"/>
        <v>596.87493519937357</v>
      </c>
      <c r="AC246" s="2">
        <f>+N246+P246+R246</f>
        <v>10000020.000000004</v>
      </c>
    </row>
    <row r="247" spans="8:29" ht="0.2" customHeight="1" x14ac:dyDescent="0.25">
      <c r="H247" s="2"/>
      <c r="I247" s="2"/>
      <c r="J247" s="2"/>
      <c r="K247" s="16">
        <f t="shared" si="52"/>
        <v>44079</v>
      </c>
      <c r="L247" s="1">
        <f t="shared" si="62"/>
        <v>245</v>
      </c>
      <c r="M247" s="1" t="str">
        <f t="shared" si="50"/>
        <v xml:space="preserve">2.2 </v>
      </c>
      <c r="N247" s="14">
        <f>N246-O247+Z246</f>
        <v>1473830.4116600307</v>
      </c>
      <c r="O247" s="2">
        <f t="shared" si="51"/>
        <v>1.8872355882514891E-2</v>
      </c>
      <c r="P247" s="2">
        <f>+P246+O247-Q247</f>
        <v>0.36809883697545248</v>
      </c>
      <c r="Q247" s="2">
        <f>P246*Q$2</f>
        <v>5.8204413515489592E-2</v>
      </c>
      <c r="R247" s="2">
        <f t="shared" si="54"/>
        <v>8526189.2202411368</v>
      </c>
      <c r="S247" s="14">
        <f t="shared" si="55"/>
        <v>1.911005886023586E-5</v>
      </c>
      <c r="T247" s="14">
        <f t="shared" si="57"/>
        <v>8.4608018937859094E-5</v>
      </c>
      <c r="U247" s="14">
        <f t="shared" si="58"/>
        <v>1.4047281811718719E-4</v>
      </c>
      <c r="V247" s="14">
        <f t="shared" si="59"/>
        <v>1.0365506905927362E-4</v>
      </c>
      <c r="W247" s="14">
        <f t="shared" si="60"/>
        <v>2.8682702114050518E-5</v>
      </c>
      <c r="X247" s="2">
        <f t="shared" si="61"/>
        <v>3.765286670886063E-4</v>
      </c>
      <c r="Y247" s="4">
        <f t="shared" si="49"/>
        <v>9.7243822467580912E-2</v>
      </c>
      <c r="Z247" s="2">
        <f>IF(L247&gt;5,X242*$H$23,0)</f>
        <v>1.25105263173298E-5</v>
      </c>
      <c r="AA247" s="2">
        <f t="shared" si="53"/>
        <v>4.8465289890880843E-2</v>
      </c>
      <c r="AB247" s="2">
        <f t="shared" si="56"/>
        <v>596.87494770989986</v>
      </c>
      <c r="AC247" s="2">
        <f>+N247+P247+R247</f>
        <v>10000020.000000004</v>
      </c>
    </row>
    <row r="248" spans="8:29" ht="0.2" customHeight="1" x14ac:dyDescent="0.25">
      <c r="H248" s="2"/>
      <c r="I248" s="2"/>
      <c r="J248" s="2"/>
      <c r="K248" s="16">
        <f t="shared" si="52"/>
        <v>44080</v>
      </c>
      <c r="L248" s="1">
        <f t="shared" si="62"/>
        <v>246</v>
      </c>
      <c r="M248" s="1" t="str">
        <f t="shared" si="50"/>
        <v xml:space="preserve">2.2 </v>
      </c>
      <c r="N248" s="14">
        <f>N247-O248+Z247</f>
        <v>1473830.3946220616</v>
      </c>
      <c r="O248" s="2">
        <f t="shared" si="51"/>
        <v>1.7050479613549163E-2</v>
      </c>
      <c r="P248" s="2">
        <f>+P247+O248-Q248</f>
        <v>0.3325637684496513</v>
      </c>
      <c r="Q248" s="2">
        <f>P247*Q$2</f>
        <v>5.2585548139350353E-2</v>
      </c>
      <c r="R248" s="2">
        <f t="shared" si="54"/>
        <v>8526189.2728141733</v>
      </c>
      <c r="S248" s="14">
        <f t="shared" si="55"/>
        <v>1.7265235793401058E-5</v>
      </c>
      <c r="T248" s="14">
        <f t="shared" si="57"/>
        <v>7.6440235440943427E-5</v>
      </c>
      <c r="U248" s="14">
        <f t="shared" si="58"/>
        <v>1.2691202840678869E-4</v>
      </c>
      <c r="V248" s="14">
        <f t="shared" si="59"/>
        <v>9.3648545411458139E-5</v>
      </c>
      <c r="W248" s="14">
        <f t="shared" si="60"/>
        <v>2.5913767264818406E-5</v>
      </c>
      <c r="X248" s="2">
        <f t="shared" si="61"/>
        <v>3.4017981231740976E-4</v>
      </c>
      <c r="Y248" s="4">
        <f t="shared" si="49"/>
        <v>8.7856219638821217E-2</v>
      </c>
      <c r="Z248" s="2">
        <f>IF(L248&gt;5,X243*$H$23,0)</f>
        <v>1.1302800828534142E-5</v>
      </c>
      <c r="AA248" s="2">
        <f t="shared" si="53"/>
        <v>4.3786608559783946E-2</v>
      </c>
      <c r="AB248" s="2">
        <f t="shared" si="56"/>
        <v>596.87495901270063</v>
      </c>
      <c r="AC248" s="2">
        <f>+N248+P248+R248</f>
        <v>10000020.000000004</v>
      </c>
    </row>
    <row r="249" spans="8:29" ht="0.2" customHeight="1" x14ac:dyDescent="0.25">
      <c r="H249" s="2"/>
      <c r="I249" s="2"/>
      <c r="J249" s="2"/>
      <c r="K249" s="16">
        <f t="shared" si="52"/>
        <v>44081</v>
      </c>
      <c r="L249" s="1">
        <f t="shared" si="62"/>
        <v>247</v>
      </c>
      <c r="M249" s="1" t="str">
        <f t="shared" si="50"/>
        <v xml:space="preserve">2.2 </v>
      </c>
      <c r="N249" s="14">
        <f>N248-O249+Z248</f>
        <v>1473830.379228883</v>
      </c>
      <c r="O249" s="2">
        <f t="shared" si="51"/>
        <v>1.5404481402864699E-2</v>
      </c>
      <c r="P249" s="2">
        <f>+P248+O249-Q249</f>
        <v>0.30045914007399438</v>
      </c>
      <c r="Q249" s="2">
        <f>P248*Q$2</f>
        <v>4.7509109778521609E-2</v>
      </c>
      <c r="R249" s="2">
        <f t="shared" si="54"/>
        <v>8526189.3203119803</v>
      </c>
      <c r="S249" s="14">
        <f t="shared" si="55"/>
        <v>1.5598505943301254E-5</v>
      </c>
      <c r="T249" s="14">
        <f t="shared" si="57"/>
        <v>6.906094317360422E-5</v>
      </c>
      <c r="U249" s="14">
        <f t="shared" si="58"/>
        <v>1.1466035316141517E-4</v>
      </c>
      <c r="V249" s="14">
        <f t="shared" si="59"/>
        <v>8.4608018937859121E-5</v>
      </c>
      <c r="W249" s="14">
        <f t="shared" si="60"/>
        <v>2.3412136352864535E-5</v>
      </c>
      <c r="X249" s="2">
        <f t="shared" si="61"/>
        <v>3.073399575690443E-4</v>
      </c>
      <c r="Y249" s="4">
        <f t="shared" si="49"/>
        <v>7.9374865404351486E-2</v>
      </c>
      <c r="Z249" s="2">
        <f>IF(L249&gt;5,X244*$H$23,0)</f>
        <v>1.0211665206486414E-5</v>
      </c>
      <c r="AA249" s="2">
        <f t="shared" si="53"/>
        <v>3.9559591814728512E-2</v>
      </c>
      <c r="AB249" s="2">
        <f t="shared" si="56"/>
        <v>596.87496922436583</v>
      </c>
      <c r="AC249" s="2">
        <f>+N249+P249+R249</f>
        <v>10000020.000000004</v>
      </c>
    </row>
    <row r="250" spans="8:29" ht="0.2" customHeight="1" x14ac:dyDescent="0.25">
      <c r="H250" s="2"/>
      <c r="I250" s="2"/>
      <c r="J250" s="2"/>
      <c r="K250" s="16">
        <f t="shared" si="52"/>
        <v>44082</v>
      </c>
      <c r="L250" s="1">
        <f t="shared" si="62"/>
        <v>248</v>
      </c>
      <c r="M250" s="1" t="str">
        <f t="shared" si="50"/>
        <v xml:space="preserve">2.2 </v>
      </c>
      <c r="N250" s="14">
        <f>N249-O250+Z249</f>
        <v>1473830.3653217121</v>
      </c>
      <c r="O250" s="2">
        <f t="shared" si="51"/>
        <v>1.3917382548395519E-2</v>
      </c>
      <c r="P250" s="2">
        <f>+P249+O250-Q250</f>
        <v>0.27145378832610501</v>
      </c>
      <c r="Q250" s="2">
        <f>P249*Q$2</f>
        <v>4.292273429628491E-2</v>
      </c>
      <c r="R250" s="2">
        <f t="shared" si="54"/>
        <v>8526189.3632245045</v>
      </c>
      <c r="S250" s="14">
        <f t="shared" si="55"/>
        <v>1.4092676773041937E-5</v>
      </c>
      <c r="T250" s="14">
        <f t="shared" si="57"/>
        <v>6.2394023773205002E-5</v>
      </c>
      <c r="U250" s="14">
        <f t="shared" si="58"/>
        <v>1.0359141476040635E-4</v>
      </c>
      <c r="V250" s="14">
        <f t="shared" si="59"/>
        <v>7.6440235440943441E-5</v>
      </c>
      <c r="W250" s="14">
        <f t="shared" si="60"/>
        <v>2.115200473446478E-5</v>
      </c>
      <c r="X250" s="2">
        <f t="shared" si="61"/>
        <v>2.7767035548206153E-4</v>
      </c>
      <c r="Y250" s="4">
        <f t="shared" si="49"/>
        <v>7.1712273495110834E-2</v>
      </c>
      <c r="Z250" s="2">
        <f>IF(L250&gt;5,X245*$H$23,0)</f>
        <v>9.2258642507770779E-6</v>
      </c>
      <c r="AA250" s="2">
        <f t="shared" si="53"/>
        <v>3.5740637449317152E-2</v>
      </c>
      <c r="AB250" s="2">
        <f t="shared" si="56"/>
        <v>596.87497845023006</v>
      </c>
      <c r="AC250" s="2">
        <f>+N250+P250+R250</f>
        <v>10000020.000000006</v>
      </c>
    </row>
    <row r="251" spans="8:29" ht="0.2" customHeight="1" x14ac:dyDescent="0.25">
      <c r="H251" s="2"/>
      <c r="I251" s="2"/>
      <c r="J251" s="2"/>
      <c r="K251" s="16">
        <f t="shared" si="52"/>
        <v>44083</v>
      </c>
      <c r="L251" s="1">
        <f t="shared" si="62"/>
        <v>249</v>
      </c>
      <c r="M251" s="1" t="str">
        <f t="shared" si="50"/>
        <v xml:space="preserve">2.2 </v>
      </c>
      <c r="N251" s="14">
        <f>N250-O251+Z250</f>
        <v>1473830.3527570947</v>
      </c>
      <c r="O251" s="2">
        <f t="shared" si="51"/>
        <v>1.2573843417665393E-2</v>
      </c>
      <c r="P251" s="2">
        <f>+P250+O251-Q251</f>
        <v>0.24524851912575538</v>
      </c>
      <c r="Q251" s="2">
        <f>P250*Q$2</f>
        <v>3.8779112618014998E-2</v>
      </c>
      <c r="R251" s="2">
        <f t="shared" si="54"/>
        <v>8526189.4019943923</v>
      </c>
      <c r="S251" s="14">
        <f t="shared" si="55"/>
        <v>1.2732215456513349E-5</v>
      </c>
      <c r="T251" s="14">
        <f t="shared" si="57"/>
        <v>5.6370707092167733E-5</v>
      </c>
      <c r="U251" s="14">
        <f t="shared" si="58"/>
        <v>9.3591035659807537E-5</v>
      </c>
      <c r="V251" s="14">
        <f t="shared" si="59"/>
        <v>6.9060943173604233E-5</v>
      </c>
      <c r="W251" s="14">
        <f t="shared" si="60"/>
        <v>1.911005886023586E-5</v>
      </c>
      <c r="X251" s="2">
        <f t="shared" si="61"/>
        <v>2.5086496024232874E-4</v>
      </c>
      <c r="Y251" s="4">
        <f t="shared" si="49"/>
        <v>6.4789403276433691E-2</v>
      </c>
      <c r="Z251" s="2">
        <f>IF(L251&gt;5,X246*$H$23,0)</f>
        <v>8.3352293001442652E-6</v>
      </c>
      <c r="AA251" s="2">
        <f t="shared" si="53"/>
        <v>3.229035246733547E-2</v>
      </c>
      <c r="AB251" s="2">
        <f t="shared" si="56"/>
        <v>596.87498678545933</v>
      </c>
      <c r="AC251" s="2">
        <f>+N251+P251+R251</f>
        <v>10000020.000000006</v>
      </c>
    </row>
    <row r="252" spans="8:29" ht="11.1" customHeight="1" x14ac:dyDescent="0.25">
      <c r="H252" s="2"/>
      <c r="I252" s="2"/>
      <c r="J252" s="2"/>
      <c r="K252" s="16">
        <f t="shared" si="52"/>
        <v>44084</v>
      </c>
      <c r="L252" s="1">
        <f t="shared" si="62"/>
        <v>250</v>
      </c>
      <c r="M252" s="1" t="str">
        <f t="shared" si="50"/>
        <v xml:space="preserve">2.2 </v>
      </c>
      <c r="N252" s="14">
        <f>N251-O252+Z251</f>
        <v>1473830.3414054248</v>
      </c>
      <c r="O252" s="2">
        <f t="shared" si="51"/>
        <v>1.136000521719697E-2</v>
      </c>
      <c r="P252" s="2">
        <f>+P251+O252-Q252</f>
        <v>0.22157302161070158</v>
      </c>
      <c r="Q252" s="2">
        <f>P251*Q$2</f>
        <v>3.5035502732250763E-2</v>
      </c>
      <c r="R252" s="2">
        <f t="shared" si="54"/>
        <v>8526189.4370215591</v>
      </c>
      <c r="S252" s="14">
        <f t="shared" si="55"/>
        <v>1.1503088655482891E-5</v>
      </c>
      <c r="T252" s="14">
        <f t="shared" si="57"/>
        <v>5.0928861826053391E-5</v>
      </c>
      <c r="U252" s="14">
        <f t="shared" si="58"/>
        <v>8.4556060638251617E-5</v>
      </c>
      <c r="V252" s="14">
        <f t="shared" si="59"/>
        <v>6.2394023773205016E-5</v>
      </c>
      <c r="W252" s="14">
        <f t="shared" si="60"/>
        <v>1.7265235793401058E-5</v>
      </c>
      <c r="X252" s="2">
        <f t="shared" si="61"/>
        <v>2.2664727068639397E-4</v>
      </c>
      <c r="Y252" s="4">
        <f t="shared" si="49"/>
        <v>5.8534844435106176E-2</v>
      </c>
      <c r="Z252" s="2">
        <f>IF(L252&gt;5,X247*$H$23,0)</f>
        <v>7.5305733417721266E-6</v>
      </c>
      <c r="AA252" s="2">
        <f t="shared" si="53"/>
        <v>2.9173146740274276E-2</v>
      </c>
      <c r="AB252" s="2">
        <f t="shared" si="56"/>
        <v>596.87499431603271</v>
      </c>
      <c r="AC252" s="2">
        <f>+N252+P252+R252</f>
        <v>10000020.000000006</v>
      </c>
    </row>
    <row r="253" spans="8:29" ht="0.2" customHeight="1" x14ac:dyDescent="0.25">
      <c r="H253" s="2"/>
      <c r="I253" s="2"/>
      <c r="J253" s="2"/>
      <c r="K253" s="16">
        <f t="shared" si="52"/>
        <v>44085</v>
      </c>
      <c r="L253" s="1">
        <f t="shared" si="62"/>
        <v>251</v>
      </c>
      <c r="M253" s="1" t="str">
        <f t="shared" si="50"/>
        <v xml:space="preserve">2.2 </v>
      </c>
      <c r="N253" s="14">
        <f>N252-O253+Z252</f>
        <v>1473830.3311496084</v>
      </c>
      <c r="O253" s="2">
        <f t="shared" si="51"/>
        <v>1.0263347037011573E-2</v>
      </c>
      <c r="P253" s="2">
        <f>+P252+O253-Q253</f>
        <v>0.20018307984618436</v>
      </c>
      <c r="Q253" s="2">
        <f>P252*Q$2</f>
        <v>3.1653288801528796E-2</v>
      </c>
      <c r="R253" s="2">
        <f t="shared" si="54"/>
        <v>8526189.4686673172</v>
      </c>
      <c r="S253" s="14">
        <f t="shared" si="55"/>
        <v>1.0392617764051604E-5</v>
      </c>
      <c r="T253" s="14">
        <f t="shared" si="57"/>
        <v>4.601235462193155E-5</v>
      </c>
      <c r="U253" s="14">
        <f t="shared" si="58"/>
        <v>7.63932927390801E-5</v>
      </c>
      <c r="V253" s="14">
        <f t="shared" si="59"/>
        <v>5.6370707092167747E-5</v>
      </c>
      <c r="W253" s="14">
        <f t="shared" si="60"/>
        <v>1.5598505943301254E-5</v>
      </c>
      <c r="X253" s="2">
        <f t="shared" si="61"/>
        <v>2.0476747816053226E-4</v>
      </c>
      <c r="Y253" s="4">
        <f t="shared" si="49"/>
        <v>5.2884080373862184E-2</v>
      </c>
      <c r="Z253" s="2">
        <f>IF(L253&gt;5,X248*$H$23,0)</f>
        <v>6.8035962463481954E-6</v>
      </c>
      <c r="AA253" s="2">
        <f t="shared" si="53"/>
        <v>2.6356865891646368E-2</v>
      </c>
      <c r="AB253" s="2">
        <f t="shared" si="56"/>
        <v>596.87500111962891</v>
      </c>
      <c r="AC253" s="2">
        <f>+N253+P253+R253</f>
        <v>10000020.000000006</v>
      </c>
    </row>
    <row r="254" spans="8:29" ht="0.2" customHeight="1" x14ac:dyDescent="0.25">
      <c r="H254" s="2"/>
      <c r="I254" s="2"/>
      <c r="J254" s="2"/>
      <c r="K254" s="16">
        <f t="shared" si="52"/>
        <v>44086</v>
      </c>
      <c r="L254" s="1">
        <f t="shared" si="62"/>
        <v>252</v>
      </c>
      <c r="M254" s="1" t="str">
        <f t="shared" si="50"/>
        <v xml:space="preserve">2.2 </v>
      </c>
      <c r="N254" s="14">
        <f>N253-O254+Z253</f>
        <v>1473830.3218838552</v>
      </c>
      <c r="O254" s="2">
        <f t="shared" si="51"/>
        <v>9.2725566956078712E-3</v>
      </c>
      <c r="P254" s="2">
        <f>+P253+O254-Q254</f>
        <v>0.18085805370662303</v>
      </c>
      <c r="Q254" s="2">
        <f>P253*Q$2</f>
        <v>2.8597582835169194E-2</v>
      </c>
      <c r="R254" s="2">
        <f t="shared" si="54"/>
        <v>8526189.4972580951</v>
      </c>
      <c r="S254" s="14">
        <f t="shared" si="55"/>
        <v>9.3893481273123246E-6</v>
      </c>
      <c r="T254" s="14">
        <f t="shared" si="57"/>
        <v>4.1570471056206401E-5</v>
      </c>
      <c r="U254" s="14">
        <f t="shared" si="58"/>
        <v>6.9018531932897343E-5</v>
      </c>
      <c r="V254" s="14">
        <f t="shared" si="59"/>
        <v>5.0928861826053398E-5</v>
      </c>
      <c r="W254" s="14">
        <f t="shared" si="60"/>
        <v>1.4092676773041937E-5</v>
      </c>
      <c r="X254" s="2">
        <f t="shared" si="61"/>
        <v>1.849998897155114E-4</v>
      </c>
      <c r="Y254" s="4">
        <f t="shared" si="49"/>
        <v>4.7778822715200418E-2</v>
      </c>
      <c r="Z254" s="2">
        <f>IF(L254&gt;5,X249*$H$23,0)</f>
        <v>6.1467991513808863E-6</v>
      </c>
      <c r="AA254" s="2">
        <f t="shared" si="53"/>
        <v>2.3812459621305449E-2</v>
      </c>
      <c r="AB254" s="2">
        <f t="shared" si="56"/>
        <v>596.87500726642804</v>
      </c>
      <c r="AC254" s="2">
        <f>+N254+P254+R254</f>
        <v>10000020.000000004</v>
      </c>
    </row>
    <row r="255" spans="8:29" ht="0.2" customHeight="1" x14ac:dyDescent="0.25">
      <c r="H255" s="2"/>
      <c r="I255" s="2"/>
      <c r="J255" s="2"/>
      <c r="K255" s="16">
        <f t="shared" si="52"/>
        <v>44087</v>
      </c>
      <c r="L255" s="1">
        <f t="shared" si="62"/>
        <v>253</v>
      </c>
      <c r="M255" s="1" t="str">
        <f t="shared" si="50"/>
        <v xml:space="preserve">2.2 </v>
      </c>
      <c r="N255" s="14">
        <f>N254-O255+Z254</f>
        <v>1473830.3135125879</v>
      </c>
      <c r="O255" s="2">
        <f t="shared" si="51"/>
        <v>8.3774140531626233E-3</v>
      </c>
      <c r="P255" s="2">
        <f>+P254+O255-Q255</f>
        <v>0.16339860294455377</v>
      </c>
      <c r="Q255" s="2">
        <f>P254*Q$2</f>
        <v>2.5836864815231859E-2</v>
      </c>
      <c r="R255" s="2">
        <f t="shared" si="54"/>
        <v>8526189.5230888128</v>
      </c>
      <c r="S255" s="14">
        <f t="shared" si="55"/>
        <v>8.4829308851907821E-6</v>
      </c>
      <c r="T255" s="14">
        <f t="shared" si="57"/>
        <v>3.7557392509249292E-5</v>
      </c>
      <c r="U255" s="14">
        <f t="shared" si="58"/>
        <v>6.2355706584309625E-5</v>
      </c>
      <c r="V255" s="14">
        <f t="shared" si="59"/>
        <v>4.6012354621931564E-5</v>
      </c>
      <c r="W255" s="14">
        <f t="shared" si="60"/>
        <v>1.2732215456513349E-5</v>
      </c>
      <c r="X255" s="2">
        <f t="shared" si="61"/>
        <v>1.6714060005719464E-4</v>
      </c>
      <c r="Y255" s="4">
        <f t="shared" si="49"/>
        <v>4.3166410049893925E-2</v>
      </c>
      <c r="Z255" s="2">
        <f>IF(L255&gt;5,X250*$H$23,0)</f>
        <v>5.5534071096412305E-6</v>
      </c>
      <c r="AA255" s="2">
        <f t="shared" si="53"/>
        <v>2.1513682048533253E-2</v>
      </c>
      <c r="AB255" s="2">
        <f t="shared" si="56"/>
        <v>596.87501281983521</v>
      </c>
      <c r="AC255" s="2">
        <f>+N255+P255+R255</f>
        <v>10000020.000000004</v>
      </c>
    </row>
    <row r="256" spans="8:29" ht="0.2" customHeight="1" x14ac:dyDescent="0.25">
      <c r="H256" s="2"/>
      <c r="I256" s="2"/>
      <c r="J256" s="2"/>
      <c r="K256" s="16">
        <f t="shared" si="52"/>
        <v>44088</v>
      </c>
      <c r="L256" s="1">
        <f t="shared" si="62"/>
        <v>254</v>
      </c>
      <c r="M256" s="1" t="str">
        <f t="shared" si="50"/>
        <v xml:space="preserve">2.2 </v>
      </c>
      <c r="N256" s="14">
        <f>N255-O256+Z255</f>
        <v>1473830.3059494558</v>
      </c>
      <c r="O256" s="2">
        <f t="shared" si="51"/>
        <v>7.5686855893091331E-3</v>
      </c>
      <c r="P256" s="2">
        <f>+P255+O256-Q256</f>
        <v>0.14762463097035522</v>
      </c>
      <c r="Q256" s="2">
        <f>P255*Q$2</f>
        <v>2.3342657563507681E-2</v>
      </c>
      <c r="R256" s="2">
        <f t="shared" si="54"/>
        <v>8526189.5464259181</v>
      </c>
      <c r="S256" s="14">
        <f t="shared" si="55"/>
        <v>7.6640162226798562E-6</v>
      </c>
      <c r="T256" s="14">
        <f t="shared" si="57"/>
        <v>3.3931723540763122E-5</v>
      </c>
      <c r="U256" s="14">
        <f t="shared" si="58"/>
        <v>5.6336088763873947E-5</v>
      </c>
      <c r="V256" s="14">
        <f t="shared" si="59"/>
        <v>4.1570471056206415E-5</v>
      </c>
      <c r="W256" s="14">
        <f t="shared" si="60"/>
        <v>1.1503088655482891E-5</v>
      </c>
      <c r="X256" s="2">
        <f t="shared" si="61"/>
        <v>1.5100538823900622E-4</v>
      </c>
      <c r="Y256" s="4">
        <f t="shared" si="49"/>
        <v>3.8999264728245706E-2</v>
      </c>
      <c r="Z256" s="2">
        <f>IF(L256&gt;5,X251*$H$23,0)</f>
        <v>5.017299204846575E-6</v>
      </c>
      <c r="AA256" s="2">
        <f t="shared" si="53"/>
        <v>1.9436820982930109E-2</v>
      </c>
      <c r="AB256" s="2">
        <f t="shared" si="56"/>
        <v>596.87501783713446</v>
      </c>
      <c r="AC256" s="2">
        <f>+N256+P256+R256</f>
        <v>10000020.000000006</v>
      </c>
    </row>
    <row r="257" spans="8:29" ht="0.2" customHeight="1" x14ac:dyDescent="0.25">
      <c r="H257" s="2"/>
      <c r="I257" s="2"/>
      <c r="J257" s="2"/>
      <c r="K257" s="16">
        <f t="shared" si="52"/>
        <v>44089</v>
      </c>
      <c r="L257" s="1">
        <f t="shared" si="62"/>
        <v>255</v>
      </c>
      <c r="M257" s="1" t="str">
        <f t="shared" si="50"/>
        <v xml:space="preserve">2.2 </v>
      </c>
      <c r="N257" s="14">
        <f>N256-O257+Z256</f>
        <v>1473830.2991164438</v>
      </c>
      <c r="O257" s="2">
        <f t="shared" si="51"/>
        <v>6.8380291580453032E-3</v>
      </c>
      <c r="P257" s="2">
        <f>+P256+O257-Q257</f>
        <v>0.13337342713263547</v>
      </c>
      <c r="Q257" s="2">
        <f>P256*Q$2</f>
        <v>2.1089232995765029E-2</v>
      </c>
      <c r="R257" s="2">
        <f t="shared" si="54"/>
        <v>8526189.5675101336</v>
      </c>
      <c r="S257" s="14">
        <f t="shared" si="55"/>
        <v>6.9241569253344247E-6</v>
      </c>
      <c r="T257" s="14">
        <f t="shared" si="57"/>
        <v>3.0656064890719418E-5</v>
      </c>
      <c r="U257" s="14">
        <f t="shared" si="58"/>
        <v>5.0897585311144689E-5</v>
      </c>
      <c r="V257" s="14">
        <f t="shared" si="59"/>
        <v>3.7557392509249298E-5</v>
      </c>
      <c r="W257" s="14">
        <f t="shared" si="60"/>
        <v>1.0392617764051604E-5</v>
      </c>
      <c r="X257" s="2">
        <f t="shared" si="61"/>
        <v>1.3642781740049942E-4</v>
      </c>
      <c r="Y257" s="4">
        <f t="shared" si="49"/>
        <v>3.5234402090855203E-2</v>
      </c>
      <c r="Z257" s="2">
        <f>IF(L257&gt;5,X252*$H$23,0)</f>
        <v>4.5329454137278797E-6</v>
      </c>
      <c r="AA257" s="2">
        <f t="shared" si="53"/>
        <v>1.7560453330531852E-2</v>
      </c>
      <c r="AB257" s="2">
        <f t="shared" si="56"/>
        <v>596.87502237007993</v>
      </c>
      <c r="AC257" s="2">
        <f>+N257+P257+R257</f>
        <v>10000020.000000004</v>
      </c>
    </row>
    <row r="258" spans="8:29" ht="0.2" customHeight="1" x14ac:dyDescent="0.25">
      <c r="H258" s="2"/>
      <c r="I258" s="2"/>
      <c r="J258" s="2"/>
      <c r="K258" s="16">
        <f t="shared" si="52"/>
        <v>44090</v>
      </c>
      <c r="L258" s="1">
        <f t="shared" si="62"/>
        <v>256</v>
      </c>
      <c r="M258" s="1" t="str">
        <f t="shared" si="50"/>
        <v xml:space="preserve">2.2 </v>
      </c>
      <c r="N258" s="14">
        <f>N257-O258+Z257</f>
        <v>1473830.2929430688</v>
      </c>
      <c r="O258" s="2">
        <f t="shared" si="51"/>
        <v>6.1779079373024334E-3</v>
      </c>
      <c r="P258" s="2">
        <f>+P257+O258-Q258</f>
        <v>0.12049798833670428</v>
      </c>
      <c r="Q258" s="2">
        <f>P257*Q$2</f>
        <v>1.9053346733233639E-2</v>
      </c>
      <c r="R258" s="2">
        <f t="shared" si="54"/>
        <v>8526189.5865589473</v>
      </c>
      <c r="S258" s="14">
        <f t="shared" si="55"/>
        <v>6.2557212451932616E-6</v>
      </c>
      <c r="T258" s="14">
        <f t="shared" si="57"/>
        <v>2.7696627701337692E-5</v>
      </c>
      <c r="U258" s="14">
        <f t="shared" si="58"/>
        <v>4.5984097336079137E-5</v>
      </c>
      <c r="V258" s="14">
        <f t="shared" si="59"/>
        <v>3.3931723540763129E-5</v>
      </c>
      <c r="W258" s="14">
        <f t="shared" si="60"/>
        <v>9.3893481273123246E-6</v>
      </c>
      <c r="X258" s="2">
        <f t="shared" si="61"/>
        <v>1.2325751795068553E-4</v>
      </c>
      <c r="Y258" s="4">
        <f t="shared" ref="Y258:Y321" si="63">+X258*$Y$1</f>
        <v>3.183298707657372E-2</v>
      </c>
      <c r="Z258" s="2">
        <f>IF(L258&gt;5,X253*$H$23,0)</f>
        <v>4.0953495632106451E-6</v>
      </c>
      <c r="AA258" s="2">
        <f t="shared" si="53"/>
        <v>1.5865224112158655E-2</v>
      </c>
      <c r="AB258" s="2">
        <f t="shared" si="56"/>
        <v>596.87502646542953</v>
      </c>
      <c r="AC258" s="2">
        <f>+N258+P258+R258</f>
        <v>10000020.000000004</v>
      </c>
    </row>
    <row r="259" spans="8:29" ht="0.2" customHeight="1" x14ac:dyDescent="0.25">
      <c r="H259" s="2"/>
      <c r="I259" s="2"/>
      <c r="J259" s="2"/>
      <c r="K259" s="16">
        <f t="shared" si="52"/>
        <v>44091</v>
      </c>
      <c r="L259" s="1">
        <f t="shared" si="62"/>
        <v>257</v>
      </c>
      <c r="M259" s="1" t="str">
        <f t="shared" ref="M259:M322" si="64">+VLOOKUP(L259,B$9:E$37,3)</f>
        <v xml:space="preserve">2.2 </v>
      </c>
      <c r="N259" s="14">
        <f>N258-O259+Z258</f>
        <v>1473830.2873656515</v>
      </c>
      <c r="O259" s="2">
        <f t="shared" ref="O259:O322" si="65">(N258/N$2)*(M259/7*P258)</f>
        <v>5.5815126855505402E-3</v>
      </c>
      <c r="P259" s="2">
        <f>+P258+O259-Q259</f>
        <v>0.10886550268843992</v>
      </c>
      <c r="Q259" s="2">
        <f>P258*Q$2</f>
        <v>1.7213998333814897E-2</v>
      </c>
      <c r="R259" s="2">
        <f t="shared" si="54"/>
        <v>8526189.6037688497</v>
      </c>
      <c r="S259" s="14">
        <f t="shared" si="55"/>
        <v>5.6518141783319694E-6</v>
      </c>
      <c r="T259" s="14">
        <f t="shared" si="57"/>
        <v>2.5022884980773039E-5</v>
      </c>
      <c r="U259" s="14">
        <f t="shared" si="58"/>
        <v>4.1544941552006548E-5</v>
      </c>
      <c r="V259" s="14">
        <f t="shared" si="59"/>
        <v>3.0656064890719425E-5</v>
      </c>
      <c r="W259" s="14">
        <f t="shared" si="60"/>
        <v>8.4829308851907821E-6</v>
      </c>
      <c r="X259" s="2">
        <f t="shared" si="61"/>
        <v>1.1135863648702177E-4</v>
      </c>
      <c r="Y259" s="4">
        <f t="shared" si="63"/>
        <v>2.875993363402397E-2</v>
      </c>
      <c r="Z259" s="2">
        <f>IF(L259&gt;5,X254*$H$23,0)</f>
        <v>3.6999977943102279E-6</v>
      </c>
      <c r="AA259" s="2">
        <f t="shared" si="53"/>
        <v>1.4333646814560124E-2</v>
      </c>
      <c r="AB259" s="2">
        <f t="shared" si="56"/>
        <v>596.87503016542735</v>
      </c>
      <c r="AC259" s="2">
        <f>+N259+P259+R259</f>
        <v>10000020.000000004</v>
      </c>
    </row>
    <row r="260" spans="8:29" ht="0.2" customHeight="1" x14ac:dyDescent="0.25">
      <c r="H260" s="2"/>
      <c r="I260" s="2"/>
      <c r="J260" s="2"/>
      <c r="K260" s="16">
        <f t="shared" ref="K260:K323" si="66">+K259+1</f>
        <v>44092</v>
      </c>
      <c r="L260" s="1">
        <f t="shared" si="62"/>
        <v>258</v>
      </c>
      <c r="M260" s="1" t="str">
        <f t="shared" si="64"/>
        <v xml:space="preserve">2.2 </v>
      </c>
      <c r="N260" s="14">
        <f>N259-O260+Z259</f>
        <v>1473830.2823266599</v>
      </c>
      <c r="O260" s="2">
        <f t="shared" si="65"/>
        <v>5.0426915035045854E-3</v>
      </c>
      <c r="P260" s="2">
        <f>+P259+O260-Q260</f>
        <v>9.8355979522167375E-2</v>
      </c>
      <c r="Q260" s="2">
        <f>P259*Q$2</f>
        <v>1.5552214669777131E-2</v>
      </c>
      <c r="R260" s="2">
        <f t="shared" si="54"/>
        <v>8526189.6193173658</v>
      </c>
      <c r="S260" s="14">
        <f t="shared" si="55"/>
        <v>5.1062063420173056E-6</v>
      </c>
      <c r="T260" s="14">
        <f t="shared" si="57"/>
        <v>2.2607256713327874E-5</v>
      </c>
      <c r="U260" s="14">
        <f t="shared" si="58"/>
        <v>3.7534327471159568E-5</v>
      </c>
      <c r="V260" s="14">
        <f t="shared" si="59"/>
        <v>2.7696627701337699E-5</v>
      </c>
      <c r="W260" s="14">
        <f t="shared" si="60"/>
        <v>7.6640162226798562E-6</v>
      </c>
      <c r="X260" s="2">
        <f t="shared" si="61"/>
        <v>1.0060843445052231E-4</v>
      </c>
      <c r="Y260" s="4">
        <f t="shared" si="63"/>
        <v>2.5983542804578909E-2</v>
      </c>
      <c r="Z260" s="2">
        <f>IF(L260&gt;5,X255*$H$23,0)</f>
        <v>3.3428120011438929E-6</v>
      </c>
      <c r="AA260" s="2">
        <f t="shared" ref="AA260:AA323" si="67">+Z260*AA$1</f>
        <v>1.2949923014968178E-2</v>
      </c>
      <c r="AB260" s="2">
        <f t="shared" si="56"/>
        <v>596.87503350823931</v>
      </c>
      <c r="AC260" s="2">
        <f>+N260+P260+R260</f>
        <v>10000020.000000006</v>
      </c>
    </row>
    <row r="261" spans="8:29" ht="0.2" customHeight="1" x14ac:dyDescent="0.25">
      <c r="H261" s="2"/>
      <c r="I261" s="2"/>
      <c r="J261" s="2"/>
      <c r="K261" s="16">
        <f t="shared" si="66"/>
        <v>44093</v>
      </c>
      <c r="L261" s="1">
        <f t="shared" si="62"/>
        <v>259</v>
      </c>
      <c r="M261" s="1" t="str">
        <f t="shared" si="64"/>
        <v xml:space="preserve">2.2 </v>
      </c>
      <c r="N261" s="14">
        <f>N260-O261+Z260</f>
        <v>1473830.2777741163</v>
      </c>
      <c r="O261" s="2">
        <f t="shared" si="65"/>
        <v>4.5558863764125221E-3</v>
      </c>
      <c r="P261" s="2">
        <f>+P260+O261-Q261</f>
        <v>8.8861011681127422E-2</v>
      </c>
      <c r="Q261" s="2">
        <f>P260*Q$2</f>
        <v>1.4050854217452481E-2</v>
      </c>
      <c r="R261" s="2">
        <f t="shared" si="54"/>
        <v>8526189.6333648767</v>
      </c>
      <c r="S261" s="14">
        <f t="shared" si="55"/>
        <v>4.6132697178236003E-6</v>
      </c>
      <c r="T261" s="14">
        <f t="shared" si="57"/>
        <v>2.0424825368069219E-5</v>
      </c>
      <c r="U261" s="14">
        <f t="shared" si="58"/>
        <v>3.3910885069991816E-5</v>
      </c>
      <c r="V261" s="14">
        <f t="shared" si="59"/>
        <v>2.5022884980773046E-5</v>
      </c>
      <c r="W261" s="14">
        <f t="shared" si="60"/>
        <v>6.9241569253344247E-6</v>
      </c>
      <c r="X261" s="2">
        <f t="shared" si="61"/>
        <v>9.0896022061992104E-5</v>
      </c>
      <c r="Y261" s="4">
        <f t="shared" si="63"/>
        <v>2.3475175743592532E-2</v>
      </c>
      <c r="Z261" s="2">
        <f>IF(L261&gt;5,X256*$H$23,0)</f>
        <v>3.0201077647801244E-6</v>
      </c>
      <c r="AA261" s="2">
        <f t="shared" si="67"/>
        <v>1.1699779418473711E-2</v>
      </c>
      <c r="AB261" s="2">
        <f t="shared" si="56"/>
        <v>596.8750365283471</v>
      </c>
      <c r="AC261" s="2">
        <f>+N261+P261+R261</f>
        <v>10000020.000000004</v>
      </c>
    </row>
    <row r="262" spans="8:29" ht="11.1" customHeight="1" x14ac:dyDescent="0.25">
      <c r="H262" s="2"/>
      <c r="I262" s="2"/>
      <c r="J262" s="2"/>
      <c r="K262" s="16">
        <f t="shared" si="66"/>
        <v>44094</v>
      </c>
      <c r="L262" s="1">
        <f t="shared" si="62"/>
        <v>260</v>
      </c>
      <c r="M262" s="1" t="str">
        <f t="shared" si="64"/>
        <v xml:space="preserve">2.2 </v>
      </c>
      <c r="N262" s="14">
        <f>N261-O262+Z261</f>
        <v>1473830.2736610605</v>
      </c>
      <c r="O262" s="2">
        <f t="shared" si="65"/>
        <v>4.1160758423489582E-3</v>
      </c>
      <c r="P262" s="2">
        <f>+P261+O262-Q262</f>
        <v>8.0282657283315323E-2</v>
      </c>
      <c r="Q262" s="2">
        <f>P261*Q$2</f>
        <v>1.2694430240161059E-2</v>
      </c>
      <c r="R262" s="2">
        <f t="shared" si="54"/>
        <v>8526189.646056287</v>
      </c>
      <c r="S262" s="14">
        <f t="shared" si="55"/>
        <v>4.1679195978948583E-6</v>
      </c>
      <c r="T262" s="14">
        <f t="shared" si="57"/>
        <v>1.8453078871294398E-5</v>
      </c>
      <c r="U262" s="14">
        <f t="shared" si="58"/>
        <v>3.0637238052103832E-5</v>
      </c>
      <c r="V262" s="14">
        <f t="shared" si="59"/>
        <v>2.2607256713327878E-5</v>
      </c>
      <c r="W262" s="14">
        <f t="shared" si="60"/>
        <v>6.2557212451932616E-6</v>
      </c>
      <c r="X262" s="2">
        <f t="shared" si="61"/>
        <v>8.2121214479814235E-5</v>
      </c>
      <c r="Y262" s="4">
        <f t="shared" si="63"/>
        <v>2.1208958307065484E-2</v>
      </c>
      <c r="Z262" s="2">
        <f>IF(L262&gt;5,X257*$H$23,0)</f>
        <v>2.7285563480099883E-6</v>
      </c>
      <c r="AA262" s="2">
        <f t="shared" si="67"/>
        <v>1.057032062725656E-2</v>
      </c>
      <c r="AB262" s="2">
        <f t="shared" si="56"/>
        <v>596.87503925690339</v>
      </c>
      <c r="AC262" s="2">
        <f>+N262+P262+R262</f>
        <v>10000020.000000004</v>
      </c>
    </row>
    <row r="263" spans="8:29" ht="0.2" customHeight="1" x14ac:dyDescent="0.25">
      <c r="H263" s="2"/>
      <c r="I263" s="2"/>
      <c r="J263" s="2"/>
      <c r="K263" s="16">
        <f t="shared" si="66"/>
        <v>44095</v>
      </c>
      <c r="L263" s="1">
        <f t="shared" si="62"/>
        <v>261</v>
      </c>
      <c r="M263" s="1" t="str">
        <f t="shared" si="64"/>
        <v xml:space="preserve">2.2 </v>
      </c>
      <c r="N263" s="14">
        <f>N262-O263+Z262</f>
        <v>1473830.2699450657</v>
      </c>
      <c r="O263" s="2">
        <f t="shared" si="65"/>
        <v>3.718723195129039E-3</v>
      </c>
      <c r="P263" s="2">
        <f>+P262+O263-Q263</f>
        <v>7.2532429437970752E-2</v>
      </c>
      <c r="Q263" s="2">
        <f>P262*Q$2</f>
        <v>1.1468951040473617E-2</v>
      </c>
      <c r="R263" s="2">
        <f t="shared" ref="R263:R326" si="68">+R262+Q263-Z262</f>
        <v>8526189.6575225089</v>
      </c>
      <c r="S263" s="14">
        <f t="shared" si="55"/>
        <v>3.7655621355220086E-6</v>
      </c>
      <c r="T263" s="14">
        <f t="shared" si="57"/>
        <v>1.667167839157943E-5</v>
      </c>
      <c r="U263" s="14">
        <f t="shared" si="58"/>
        <v>2.7679618306941604E-5</v>
      </c>
      <c r="V263" s="14">
        <f t="shared" si="59"/>
        <v>2.0424825368069222E-5</v>
      </c>
      <c r="W263" s="14">
        <f t="shared" si="60"/>
        <v>5.6518141783319694E-6</v>
      </c>
      <c r="X263" s="2">
        <f t="shared" si="61"/>
        <v>7.419349838044424E-5</v>
      </c>
      <c r="Y263" s="4">
        <f t="shared" si="63"/>
        <v>1.9161514156527268E-2</v>
      </c>
      <c r="Z263" s="2">
        <f>IF(L263&gt;5,X258*$H$23,0)</f>
        <v>2.4651503590137107E-6</v>
      </c>
      <c r="AA263" s="2">
        <f t="shared" si="67"/>
        <v>9.5498961229721156E-3</v>
      </c>
      <c r="AB263" s="2">
        <f t="shared" si="56"/>
        <v>596.87504172205377</v>
      </c>
      <c r="AC263" s="2">
        <f>+N263+P263+R263</f>
        <v>10000020.000000004</v>
      </c>
    </row>
    <row r="264" spans="8:29" ht="0.2" customHeight="1" x14ac:dyDescent="0.25">
      <c r="H264" s="2"/>
      <c r="I264" s="2"/>
      <c r="J264" s="2"/>
      <c r="K264" s="16">
        <f t="shared" si="66"/>
        <v>44096</v>
      </c>
      <c r="L264" s="1">
        <f t="shared" si="62"/>
        <v>262</v>
      </c>
      <c r="M264" s="1" t="str">
        <f t="shared" si="64"/>
        <v xml:space="preserve">2.2 </v>
      </c>
      <c r="N264" s="14">
        <f>N263-O264+Z263</f>
        <v>1473830.2665878013</v>
      </c>
      <c r="O264" s="2">
        <f t="shared" si="65"/>
        <v>3.359729687547699E-3</v>
      </c>
      <c r="P264" s="2">
        <f>+P263+O264-Q264</f>
        <v>6.553038349152264E-2</v>
      </c>
      <c r="Q264" s="2">
        <f>P263*Q$2</f>
        <v>1.0361775633995821E-2</v>
      </c>
      <c r="R264" s="2">
        <f t="shared" si="68"/>
        <v>8526189.6678818204</v>
      </c>
      <c r="S264" s="14">
        <f t="shared" ref="S264:S327" si="69">+$P259*S$1</f>
        <v>3.4020469590137477E-6</v>
      </c>
      <c r="T264" s="14">
        <f t="shared" si="57"/>
        <v>1.5062248542088031E-5</v>
      </c>
      <c r="U264" s="14">
        <f t="shared" si="58"/>
        <v>2.5007517587369153E-5</v>
      </c>
      <c r="V264" s="14">
        <f t="shared" si="59"/>
        <v>1.8453078871294401E-5</v>
      </c>
      <c r="W264" s="14">
        <f t="shared" si="60"/>
        <v>5.1062063420173056E-6</v>
      </c>
      <c r="X264" s="2">
        <f t="shared" si="61"/>
        <v>6.7031098301782637E-5</v>
      </c>
      <c r="Y264" s="4">
        <f t="shared" si="63"/>
        <v>1.7311723629084497E-2</v>
      </c>
      <c r="Z264" s="2">
        <f>IF(L264&gt;5,X259*$H$23,0)</f>
        <v>2.2271727297404352E-6</v>
      </c>
      <c r="AA264" s="2">
        <f t="shared" si="67"/>
        <v>8.627980090207191E-3</v>
      </c>
      <c r="AB264" s="2">
        <f t="shared" ref="AB264:AB327" si="70">+AB263+Z264</f>
        <v>596.87504394922655</v>
      </c>
      <c r="AC264" s="2">
        <f>+N264+P264+R264</f>
        <v>10000020.000000006</v>
      </c>
    </row>
    <row r="265" spans="8:29" ht="0.2" customHeight="1" x14ac:dyDescent="0.25">
      <c r="H265" s="2"/>
      <c r="I265" s="2"/>
      <c r="J265" s="2"/>
      <c r="K265" s="16">
        <f t="shared" si="66"/>
        <v>44097</v>
      </c>
      <c r="L265" s="1">
        <f t="shared" si="62"/>
        <v>263</v>
      </c>
      <c r="M265" s="1" t="str">
        <f t="shared" si="64"/>
        <v xml:space="preserve">2.2 </v>
      </c>
      <c r="N265" s="14">
        <f>N264-O265+Z264</f>
        <v>1473830.2635546364</v>
      </c>
      <c r="O265" s="2">
        <f t="shared" si="65"/>
        <v>3.0353922522286525E-3</v>
      </c>
      <c r="P265" s="2">
        <f>+P264+O265-Q265</f>
        <v>5.920429238781949E-2</v>
      </c>
      <c r="Q265" s="2">
        <f>P264*Q$2</f>
        <v>9.3614833559318052E-3</v>
      </c>
      <c r="R265" s="2">
        <f t="shared" si="68"/>
        <v>8526189.6772410758</v>
      </c>
      <c r="S265" s="14">
        <f t="shared" si="69"/>
        <v>3.0736243600677304E-6</v>
      </c>
      <c r="T265" s="14">
        <f t="shared" ref="T265:T328" si="71">+$P259*T$1</f>
        <v>1.3608187836054988E-5</v>
      </c>
      <c r="U265" s="14">
        <f t="shared" si="58"/>
        <v>2.2593372813132052E-5</v>
      </c>
      <c r="V265" s="14">
        <f t="shared" si="59"/>
        <v>1.6671678391579433E-5</v>
      </c>
      <c r="W265" s="14">
        <f t="shared" si="60"/>
        <v>4.6132697178236003E-6</v>
      </c>
      <c r="X265" s="2">
        <f t="shared" si="61"/>
        <v>6.056013311865781E-5</v>
      </c>
      <c r="Y265" s="4">
        <f t="shared" si="63"/>
        <v>1.5640505885353956E-2</v>
      </c>
      <c r="Z265" s="2">
        <f>IF(L265&gt;5,X260*$H$23,0)</f>
        <v>2.0121686890104463E-6</v>
      </c>
      <c r="AA265" s="2">
        <f t="shared" si="67"/>
        <v>7.7950628413736723E-3</v>
      </c>
      <c r="AB265" s="2">
        <f t="shared" si="70"/>
        <v>596.87504596139524</v>
      </c>
      <c r="AC265" s="2">
        <f>+N265+P265+R265</f>
        <v>10000020.000000004</v>
      </c>
    </row>
    <row r="266" spans="8:29" ht="0.2" customHeight="1" x14ac:dyDescent="0.25">
      <c r="H266" s="2"/>
      <c r="I266" s="2"/>
      <c r="J266" s="2"/>
      <c r="K266" s="16">
        <f t="shared" si="66"/>
        <v>44098</v>
      </c>
      <c r="L266" s="1">
        <f t="shared" si="62"/>
        <v>264</v>
      </c>
      <c r="M266" s="1" t="str">
        <f t="shared" si="64"/>
        <v xml:space="preserve">2.2 </v>
      </c>
      <c r="N266" s="14">
        <f>N265-O266+Z265</f>
        <v>1473830.2608142833</v>
      </c>
      <c r="O266" s="2">
        <f t="shared" si="65"/>
        <v>2.742365303967324E-3</v>
      </c>
      <c r="P266" s="2">
        <f>+P265+O266-Q266</f>
        <v>5.3488901636384034E-2</v>
      </c>
      <c r="Q266" s="2">
        <f>P265*Q$2</f>
        <v>8.4577560554027834E-3</v>
      </c>
      <c r="R266" s="2">
        <f t="shared" si="68"/>
        <v>8526189.6856968198</v>
      </c>
      <c r="S266" s="14">
        <f t="shared" si="69"/>
        <v>2.7769066150352319E-6</v>
      </c>
      <c r="T266" s="14">
        <f t="shared" si="71"/>
        <v>1.229449744027092E-5</v>
      </c>
      <c r="U266" s="14">
        <f t="shared" ref="U266:U329" si="72">+$P259*U$1</f>
        <v>2.0412281754082485E-5</v>
      </c>
      <c r="V266" s="14">
        <f t="shared" si="59"/>
        <v>1.5062248542088034E-5</v>
      </c>
      <c r="W266" s="14">
        <f t="shared" si="60"/>
        <v>4.1679195978948583E-6</v>
      </c>
      <c r="X266" s="2">
        <f t="shared" si="61"/>
        <v>5.4713853949371525E-5</v>
      </c>
      <c r="Y266" s="4">
        <f t="shared" si="63"/>
        <v>1.4130622088112546E-2</v>
      </c>
      <c r="Z266" s="2">
        <f>IF(L266&gt;5,X261*$H$23,0)</f>
        <v>1.8179204412398422E-6</v>
      </c>
      <c r="AA266" s="2">
        <f t="shared" si="67"/>
        <v>7.0425527230777597E-3</v>
      </c>
      <c r="AB266" s="2">
        <f t="shared" si="70"/>
        <v>596.87504777931565</v>
      </c>
      <c r="AC266" s="2">
        <f>+N266+P266+R266</f>
        <v>10000020.000000004</v>
      </c>
    </row>
    <row r="267" spans="8:29" ht="0.2" customHeight="1" x14ac:dyDescent="0.25">
      <c r="H267" s="2"/>
      <c r="I267" s="2"/>
      <c r="J267" s="2"/>
      <c r="K267" s="16">
        <f t="shared" si="66"/>
        <v>44099</v>
      </c>
      <c r="L267" s="1">
        <f t="shared" si="62"/>
        <v>265</v>
      </c>
      <c r="M267" s="1" t="str">
        <f t="shared" si="64"/>
        <v xml:space="preserve">2.2 </v>
      </c>
      <c r="N267" s="14">
        <f>N266-O267+Z266</f>
        <v>1473830.2583384749</v>
      </c>
      <c r="O267" s="2">
        <f t="shared" si="65"/>
        <v>2.4776262295532455E-3</v>
      </c>
      <c r="P267" s="2">
        <f>+P266+O267-Q267</f>
        <v>4.8325256203596706E-2</v>
      </c>
      <c r="Q267" s="2">
        <f>P266*Q$2</f>
        <v>7.6412716623405763E-3</v>
      </c>
      <c r="R267" s="2">
        <f t="shared" si="68"/>
        <v>8526189.6933362726</v>
      </c>
      <c r="S267" s="14">
        <f t="shared" si="69"/>
        <v>2.508833040103604E-6</v>
      </c>
      <c r="T267" s="14">
        <f t="shared" si="71"/>
        <v>1.1107626460140926E-5</v>
      </c>
      <c r="U267" s="14">
        <f t="shared" si="72"/>
        <v>1.8441746160406382E-5</v>
      </c>
      <c r="V267" s="14">
        <f t="shared" ref="V267:V330" si="73">+$P259*V$1</f>
        <v>1.3608187836054991E-5</v>
      </c>
      <c r="W267" s="14">
        <f t="shared" si="60"/>
        <v>3.7655621355220086E-6</v>
      </c>
      <c r="X267" s="2">
        <f t="shared" si="61"/>
        <v>4.9431955632227913E-5</v>
      </c>
      <c r="Y267" s="4">
        <f t="shared" si="63"/>
        <v>1.2766497581429878E-2</v>
      </c>
      <c r="Z267" s="2">
        <f>IF(L267&gt;5,X262*$H$23,0)</f>
        <v>1.6424242895962848E-6</v>
      </c>
      <c r="AA267" s="2">
        <f t="shared" si="67"/>
        <v>6.3626874921196459E-3</v>
      </c>
      <c r="AB267" s="2">
        <f t="shared" si="70"/>
        <v>596.87504942173996</v>
      </c>
      <c r="AC267" s="2">
        <f>+N267+P267+R267</f>
        <v>10000020.000000004</v>
      </c>
    </row>
    <row r="268" spans="8:29" ht="0.2" customHeight="1" x14ac:dyDescent="0.25">
      <c r="H268" s="2"/>
      <c r="I268" s="2"/>
      <c r="J268" s="2"/>
      <c r="K268" s="16">
        <f t="shared" si="66"/>
        <v>44100</v>
      </c>
      <c r="L268" s="1">
        <f t="shared" si="62"/>
        <v>266</v>
      </c>
      <c r="M268" s="1" t="str">
        <f t="shared" si="64"/>
        <v xml:space="preserve">2.2 </v>
      </c>
      <c r="N268" s="14">
        <f>N267-O268+Z267</f>
        <v>1473830.256101673</v>
      </c>
      <c r="O268" s="2">
        <f t="shared" si="65"/>
        <v>2.2384442090943408E-3</v>
      </c>
      <c r="P268" s="2">
        <f>+P267+O268-Q268</f>
        <v>4.3660092383605797E-2</v>
      </c>
      <c r="Q268" s="2">
        <f>P267*Q$2</f>
        <v>6.9036080290852432E-3</v>
      </c>
      <c r="R268" s="2">
        <f t="shared" si="68"/>
        <v>8526189.7002382372</v>
      </c>
      <c r="S268" s="14">
        <f t="shared" si="69"/>
        <v>2.2666384199365861E-6</v>
      </c>
      <c r="T268" s="14">
        <f t="shared" si="71"/>
        <v>1.0035332160414413E-5</v>
      </c>
      <c r="U268" s="14">
        <f t="shared" si="72"/>
        <v>1.6661439690211393E-5</v>
      </c>
      <c r="V268" s="14">
        <f t="shared" si="73"/>
        <v>1.2294497440270922E-5</v>
      </c>
      <c r="W268" s="14">
        <f t="shared" ref="W268:W331" si="74">+$P259*W$1</f>
        <v>3.4020469590137477E-6</v>
      </c>
      <c r="X268" s="2">
        <f t="shared" ref="X268:X331" si="75">+SUM(S268:W268)</f>
        <v>4.4659954669847062E-5</v>
      </c>
      <c r="Y268" s="4">
        <f t="shared" si="63"/>
        <v>1.1534061236040836E-2</v>
      </c>
      <c r="Z268" s="2">
        <f>IF(L268&gt;5,X263*$H$23,0)</f>
        <v>1.4838699676088849E-6</v>
      </c>
      <c r="AA268" s="2">
        <f t="shared" si="67"/>
        <v>5.7484542469581805E-3</v>
      </c>
      <c r="AB268" s="2">
        <f t="shared" si="70"/>
        <v>596.8750509056099</v>
      </c>
      <c r="AC268" s="2">
        <f>+N268+P268+R268</f>
        <v>10000020.000000002</v>
      </c>
    </row>
    <row r="269" spans="8:29" ht="0.2" customHeight="1" x14ac:dyDescent="0.25">
      <c r="H269" s="2"/>
      <c r="I269" s="2"/>
      <c r="J269" s="2"/>
      <c r="K269" s="16">
        <f t="shared" si="66"/>
        <v>44101</v>
      </c>
      <c r="L269" s="1">
        <f t="shared" si="62"/>
        <v>267</v>
      </c>
      <c r="M269" s="1" t="str">
        <f t="shared" si="64"/>
        <v xml:space="preserve">2.2 </v>
      </c>
      <c r="N269" s="14">
        <f>N268-O269+Z268</f>
        <v>1473830.2540808048</v>
      </c>
      <c r="O269" s="2">
        <f t="shared" si="65"/>
        <v>2.0223520472305054E-3</v>
      </c>
      <c r="P269" s="2">
        <f>+P268+O269-Q269</f>
        <v>3.9445288376035476E-2</v>
      </c>
      <c r="Q269" s="2">
        <f>P268*Q$2</f>
        <v>6.2371560548008277E-3</v>
      </c>
      <c r="R269" s="2">
        <f t="shared" si="68"/>
        <v>8526189.7064739093</v>
      </c>
      <c r="S269" s="14">
        <f t="shared" si="69"/>
        <v>2.0478244841100825E-6</v>
      </c>
      <c r="T269" s="14">
        <f t="shared" si="71"/>
        <v>9.0665536797463427E-6</v>
      </c>
      <c r="U269" s="14">
        <f t="shared" si="72"/>
        <v>1.5052998240621624E-5</v>
      </c>
      <c r="V269" s="14">
        <f t="shared" si="73"/>
        <v>1.1107626460140928E-5</v>
      </c>
      <c r="W269" s="14">
        <f t="shared" si="74"/>
        <v>3.0736243600677304E-6</v>
      </c>
      <c r="X269" s="2">
        <f t="shared" si="75"/>
        <v>4.0348627224686713E-5</v>
      </c>
      <c r="Y269" s="4">
        <f t="shared" si="63"/>
        <v>1.0420600303786979E-2</v>
      </c>
      <c r="Z269" s="2">
        <f>IF(L269&gt;5,X264*$H$23,0)</f>
        <v>1.3406219660356529E-6</v>
      </c>
      <c r="AA269" s="2">
        <f t="shared" si="67"/>
        <v>5.193517088725349E-3</v>
      </c>
      <c r="AB269" s="2">
        <f t="shared" si="70"/>
        <v>596.87505224623192</v>
      </c>
      <c r="AC269" s="2">
        <f>+N269+P269+R269</f>
        <v>10000020.000000002</v>
      </c>
    </row>
    <row r="270" spans="8:29" ht="0.2" customHeight="1" x14ac:dyDescent="0.25">
      <c r="H270" s="2"/>
      <c r="I270" s="2"/>
      <c r="J270" s="2"/>
      <c r="K270" s="16">
        <f t="shared" si="66"/>
        <v>44102</v>
      </c>
      <c r="L270" s="1">
        <f t="shared" si="62"/>
        <v>268</v>
      </c>
      <c r="M270" s="1" t="str">
        <f t="shared" si="64"/>
        <v xml:space="preserve">2.2 </v>
      </c>
      <c r="N270" s="14">
        <f>N269-O270+Z269</f>
        <v>1473830.2522550246</v>
      </c>
      <c r="O270" s="2">
        <f t="shared" si="65"/>
        <v>1.8271207236713511E-3</v>
      </c>
      <c r="P270" s="2">
        <f>+P269+O270-Q270</f>
        <v>3.5637367903130331E-2</v>
      </c>
      <c r="Q270" s="2">
        <f>P269*Q$2</f>
        <v>5.6350411965764959E-3</v>
      </c>
      <c r="R270" s="2">
        <f t="shared" si="68"/>
        <v>8526189.71210761</v>
      </c>
      <c r="S270" s="14">
        <f t="shared" si="69"/>
        <v>1.8501341371193592E-6</v>
      </c>
      <c r="T270" s="14">
        <f t="shared" si="71"/>
        <v>8.1912979364403283E-6</v>
      </c>
      <c r="U270" s="14">
        <f t="shared" si="72"/>
        <v>1.3599830519619516E-5</v>
      </c>
      <c r="V270" s="14">
        <f t="shared" si="73"/>
        <v>1.0035332160414416E-5</v>
      </c>
      <c r="W270" s="14">
        <f t="shared" si="74"/>
        <v>2.7769066150352319E-6</v>
      </c>
      <c r="X270" s="2">
        <f t="shared" si="75"/>
        <v>3.6453501368628849E-5</v>
      </c>
      <c r="Y270" s="4">
        <f t="shared" si="63"/>
        <v>9.4146292839330254E-3</v>
      </c>
      <c r="Z270" s="2">
        <f>IF(L270&gt;5,X265*$H$23,0)</f>
        <v>1.2112026623731562E-6</v>
      </c>
      <c r="AA270" s="2">
        <f t="shared" si="67"/>
        <v>4.6921517656061873E-3</v>
      </c>
      <c r="AB270" s="2">
        <f t="shared" si="70"/>
        <v>596.87505345743455</v>
      </c>
      <c r="AC270" s="2">
        <f>+N270+P270+R270</f>
        <v>10000020.000000002</v>
      </c>
    </row>
    <row r="271" spans="8:29" ht="0.2" customHeight="1" x14ac:dyDescent="0.25">
      <c r="H271" s="2"/>
      <c r="I271" s="2"/>
      <c r="J271" s="2"/>
      <c r="K271" s="16">
        <f t="shared" si="66"/>
        <v>44103</v>
      </c>
      <c r="L271" s="1">
        <f t="shared" si="62"/>
        <v>269</v>
      </c>
      <c r="M271" s="1" t="str">
        <f t="shared" si="64"/>
        <v xml:space="preserve">2.2 </v>
      </c>
      <c r="N271" s="14">
        <f>N270-O271+Z270</f>
        <v>1473830.2506054994</v>
      </c>
      <c r="O271" s="2">
        <f t="shared" si="65"/>
        <v>1.6507364005432363E-3</v>
      </c>
      <c r="P271" s="2">
        <f>+P270+O271-Q271</f>
        <v>3.2197051746083519E-2</v>
      </c>
      <c r="Q271" s="2">
        <f>P270*Q$2</f>
        <v>5.0910525575900466E-3</v>
      </c>
      <c r="R271" s="2">
        <f t="shared" si="68"/>
        <v>8526189.7171974517</v>
      </c>
      <c r="S271" s="14">
        <f t="shared" si="69"/>
        <v>1.6715281761370012E-6</v>
      </c>
      <c r="T271" s="14">
        <f t="shared" si="71"/>
        <v>7.4005365484774349E-6</v>
      </c>
      <c r="U271" s="14">
        <f t="shared" si="72"/>
        <v>1.2286946904660495E-5</v>
      </c>
      <c r="V271" s="14">
        <f t="shared" si="73"/>
        <v>9.0665536797463444E-6</v>
      </c>
      <c r="W271" s="14">
        <f t="shared" si="74"/>
        <v>2.508833040103604E-6</v>
      </c>
      <c r="X271" s="2">
        <f t="shared" si="75"/>
        <v>3.2934398349124879E-5</v>
      </c>
      <c r="Y271" s="4">
        <f t="shared" si="63"/>
        <v>8.5057714486988182E-3</v>
      </c>
      <c r="Z271" s="2">
        <f>IF(L271&gt;5,X266*$H$23,0)</f>
        <v>1.0942770789874305E-6</v>
      </c>
      <c r="AA271" s="2">
        <f t="shared" si="67"/>
        <v>4.2391866264337632E-3</v>
      </c>
      <c r="AB271" s="2">
        <f t="shared" si="70"/>
        <v>596.87505455171163</v>
      </c>
      <c r="AC271" s="2">
        <f>+N271+P271+R271</f>
        <v>10000020.000000004</v>
      </c>
    </row>
    <row r="272" spans="8:29" ht="11.1" customHeight="1" x14ac:dyDescent="0.25">
      <c r="H272" s="2"/>
      <c r="I272" s="2"/>
      <c r="J272" s="2"/>
      <c r="K272" s="16">
        <f t="shared" si="66"/>
        <v>44104</v>
      </c>
      <c r="L272" s="1">
        <f t="shared" si="62"/>
        <v>270</v>
      </c>
      <c r="M272" s="1" t="str">
        <f t="shared" si="64"/>
        <v xml:space="preserve">2.2 </v>
      </c>
      <c r="N272" s="14">
        <f>N271-O272+Z271</f>
        <v>1473830.249115214</v>
      </c>
      <c r="O272" s="2">
        <f t="shared" si="65"/>
        <v>1.4913796493730674E-3</v>
      </c>
      <c r="P272" s="2">
        <f>+P271+O272-Q272</f>
        <v>2.9088852574587515E-2</v>
      </c>
      <c r="Q272" s="2">
        <f>P271*Q$2</f>
        <v>4.5995788208690741E-3</v>
      </c>
      <c r="R272" s="2">
        <f t="shared" si="68"/>
        <v>8526189.721795937</v>
      </c>
      <c r="S272" s="14">
        <f t="shared" si="69"/>
        <v>1.510164256362397E-6</v>
      </c>
      <c r="T272" s="14">
        <f t="shared" si="71"/>
        <v>6.6861127045480029E-6</v>
      </c>
      <c r="U272" s="14">
        <f t="shared" si="72"/>
        <v>1.1100804822716154E-5</v>
      </c>
      <c r="V272" s="14">
        <f t="shared" si="73"/>
        <v>8.19129793644033E-6</v>
      </c>
      <c r="W272" s="14">
        <f t="shared" si="74"/>
        <v>2.2666384199365861E-6</v>
      </c>
      <c r="X272" s="2">
        <f t="shared" si="75"/>
        <v>2.9755018140003472E-5</v>
      </c>
      <c r="Y272" s="4">
        <f t="shared" si="63"/>
        <v>7.6846518059280697E-3</v>
      </c>
      <c r="Z272" s="2">
        <f>IF(L272&gt;5,X267*$H$23,0)</f>
        <v>9.8863911264455835E-7</v>
      </c>
      <c r="AA272" s="2">
        <f t="shared" si="67"/>
        <v>3.8299492744289635E-3</v>
      </c>
      <c r="AB272" s="2">
        <f t="shared" si="70"/>
        <v>596.87505554035079</v>
      </c>
      <c r="AC272" s="2">
        <f>+N272+P272+R272</f>
        <v>10000020.000000004</v>
      </c>
    </row>
    <row r="273" spans="8:29" ht="0.2" customHeight="1" x14ac:dyDescent="0.25">
      <c r="H273" s="2"/>
      <c r="I273" s="2"/>
      <c r="J273" s="2"/>
      <c r="K273" s="16">
        <f t="shared" si="66"/>
        <v>44105</v>
      </c>
      <c r="L273" s="1">
        <f t="shared" si="62"/>
        <v>271</v>
      </c>
      <c r="M273" s="1" t="str">
        <f t="shared" si="64"/>
        <v xml:space="preserve">2.2 </v>
      </c>
      <c r="N273" s="14">
        <f>N272-O273+Z272</f>
        <v>1473830.2477687958</v>
      </c>
      <c r="O273" s="2">
        <f t="shared" si="65"/>
        <v>1.3474066834322301E-3</v>
      </c>
      <c r="P273" s="2">
        <f>+P272+O273-Q273</f>
        <v>2.6280708890221528E-2</v>
      </c>
      <c r="Q273" s="2">
        <f>P272*Q$2</f>
        <v>4.1555503677982164E-3</v>
      </c>
      <c r="R273" s="2">
        <f t="shared" si="68"/>
        <v>8526189.7259504981</v>
      </c>
      <c r="S273" s="14">
        <f t="shared" si="69"/>
        <v>1.3643778869876811E-6</v>
      </c>
      <c r="T273" s="14">
        <f t="shared" si="71"/>
        <v>6.0406570254495872E-6</v>
      </c>
      <c r="U273" s="14">
        <f t="shared" si="72"/>
        <v>1.0029169056822007E-5</v>
      </c>
      <c r="V273" s="14">
        <f t="shared" si="73"/>
        <v>7.4005365484774366E-6</v>
      </c>
      <c r="W273" s="14">
        <f t="shared" si="74"/>
        <v>2.0478244841100825E-6</v>
      </c>
      <c r="X273" s="2">
        <f t="shared" si="75"/>
        <v>2.6882565001846793E-5</v>
      </c>
      <c r="Y273" s="4">
        <f t="shared" si="63"/>
        <v>6.9428003947907043E-3</v>
      </c>
      <c r="Z273" s="2">
        <f>IF(L273&gt;5,X268*$H$23,0)</f>
        <v>8.9319909339694121E-7</v>
      </c>
      <c r="AA273" s="2">
        <f t="shared" si="67"/>
        <v>3.4602183708122508E-3</v>
      </c>
      <c r="AB273" s="2">
        <f t="shared" si="70"/>
        <v>596.87505643354984</v>
      </c>
      <c r="AC273" s="2">
        <f>+N273+P273+R273</f>
        <v>10000020.000000004</v>
      </c>
    </row>
    <row r="274" spans="8:29" ht="0.2" customHeight="1" x14ac:dyDescent="0.25">
      <c r="H274" s="2"/>
      <c r="I274" s="2"/>
      <c r="J274" s="2"/>
      <c r="K274" s="16">
        <f t="shared" si="66"/>
        <v>44106</v>
      </c>
      <c r="L274" s="1">
        <f t="shared" si="62"/>
        <v>272</v>
      </c>
      <c r="M274" s="1" t="str">
        <f t="shared" si="64"/>
        <v xml:space="preserve">2.2 </v>
      </c>
      <c r="N274" s="14">
        <f>N273-O274+Z273</f>
        <v>1473830.2465523565</v>
      </c>
      <c r="O274" s="2">
        <f t="shared" si="65"/>
        <v>1.2173324018496078E-3</v>
      </c>
      <c r="P274" s="2">
        <f>+P273+O274-Q274</f>
        <v>2.3743654307753773E-2</v>
      </c>
      <c r="Q274" s="2">
        <f>P273*Q$2</f>
        <v>3.7543869843173609E-3</v>
      </c>
      <c r="R274" s="2">
        <f t="shared" si="68"/>
        <v>8526189.7297039907</v>
      </c>
      <c r="S274" s="14">
        <f t="shared" si="69"/>
        <v>1.2326652617511085E-6</v>
      </c>
      <c r="T274" s="14">
        <f t="shared" si="71"/>
        <v>5.4575115479507237E-6</v>
      </c>
      <c r="U274" s="14">
        <f t="shared" si="72"/>
        <v>9.0609855381743829E-6</v>
      </c>
      <c r="V274" s="14">
        <f t="shared" si="73"/>
        <v>6.6861127045480046E-6</v>
      </c>
      <c r="W274" s="14">
        <f t="shared" si="74"/>
        <v>1.8501341371193592E-6</v>
      </c>
      <c r="X274" s="2">
        <f t="shared" si="75"/>
        <v>2.428740918954358E-5</v>
      </c>
      <c r="Y274" s="4">
        <f t="shared" si="63"/>
        <v>6.2725649170018716E-3</v>
      </c>
      <c r="Z274" s="2">
        <f>IF(L274&gt;5,X269*$H$23,0)</f>
        <v>8.0697254449373423E-7</v>
      </c>
      <c r="AA274" s="2">
        <f t="shared" si="67"/>
        <v>3.1261800911360931E-3</v>
      </c>
      <c r="AB274" s="2">
        <f t="shared" si="70"/>
        <v>596.87505724052244</v>
      </c>
      <c r="AC274" s="2">
        <f>+N274+P274+R274</f>
        <v>10000020.000000002</v>
      </c>
    </row>
    <row r="275" spans="8:29" ht="0.2" customHeight="1" x14ac:dyDescent="0.25">
      <c r="H275" s="2"/>
      <c r="I275" s="2"/>
      <c r="J275" s="2"/>
      <c r="K275" s="16">
        <f t="shared" si="66"/>
        <v>44107</v>
      </c>
      <c r="L275" s="1">
        <f t="shared" si="62"/>
        <v>273</v>
      </c>
      <c r="M275" s="1" t="str">
        <f t="shared" si="64"/>
        <v xml:space="preserve">2.2 </v>
      </c>
      <c r="N275" s="14">
        <f>N274-O275+Z274</f>
        <v>1473830.2454533484</v>
      </c>
      <c r="O275" s="2">
        <f t="shared" si="65"/>
        <v>1.0998150705913068E-3</v>
      </c>
      <c r="P275" s="2">
        <f>+P274+O275-Q275</f>
        <v>2.1451518762951684E-2</v>
      </c>
      <c r="Q275" s="2">
        <f>P274*Q$2</f>
        <v>3.3919506153933959E-3</v>
      </c>
      <c r="R275" s="2">
        <f t="shared" si="68"/>
        <v>8526189.7330951355</v>
      </c>
      <c r="S275" s="14">
        <f t="shared" si="69"/>
        <v>1.1136677469728228E-6</v>
      </c>
      <c r="T275" s="14">
        <f t="shared" si="71"/>
        <v>4.9306610470044333E-6</v>
      </c>
      <c r="U275" s="14">
        <f t="shared" si="72"/>
        <v>8.1862673219260876E-6</v>
      </c>
      <c r="V275" s="14">
        <f t="shared" si="73"/>
        <v>6.040657025449588E-6</v>
      </c>
      <c r="W275" s="14">
        <f t="shared" si="74"/>
        <v>1.6715281761370012E-6</v>
      </c>
      <c r="X275" s="2">
        <f t="shared" si="75"/>
        <v>2.1942781317489935E-5</v>
      </c>
      <c r="Y275" s="4">
        <f t="shared" si="63"/>
        <v>5.6670318023376628E-3</v>
      </c>
      <c r="Z275" s="2">
        <f>IF(L275&gt;5,X270*$H$23,0)</f>
        <v>7.2907002737257702E-7</v>
      </c>
      <c r="AA275" s="2">
        <f t="shared" si="67"/>
        <v>2.8243887851799074E-3</v>
      </c>
      <c r="AB275" s="2">
        <f t="shared" si="70"/>
        <v>596.87505796959249</v>
      </c>
      <c r="AC275" s="2">
        <f>+N275+P275+R275</f>
        <v>10000020.000000004</v>
      </c>
    </row>
    <row r="276" spans="8:29" ht="0.2" customHeight="1" x14ac:dyDescent="0.25">
      <c r="H276" s="2"/>
      <c r="I276" s="2"/>
      <c r="J276" s="2"/>
      <c r="K276" s="16">
        <f t="shared" si="66"/>
        <v>44108</v>
      </c>
      <c r="L276" s="1">
        <f t="shared" si="62"/>
        <v>274</v>
      </c>
      <c r="M276" s="1" t="str">
        <f t="shared" si="64"/>
        <v xml:space="preserve">2.2 </v>
      </c>
      <c r="N276" s="14">
        <f>N275-O276+Z275</f>
        <v>1473830.2444604349</v>
      </c>
      <c r="O276" s="2">
        <f t="shared" si="65"/>
        <v>9.9364248228922883E-4</v>
      </c>
      <c r="P276" s="2">
        <f>+P275+O276-Q276</f>
        <v>1.9380658564819242E-2</v>
      </c>
      <c r="Q276" s="2">
        <f>P275*Q$2</f>
        <v>3.0645026804216689E-3</v>
      </c>
      <c r="R276" s="2">
        <f t="shared" si="68"/>
        <v>8526189.7361589093</v>
      </c>
      <c r="S276" s="14">
        <f t="shared" si="69"/>
        <v>1.0061578670651099E-6</v>
      </c>
      <c r="T276" s="14">
        <f t="shared" si="71"/>
        <v>4.4546709878912902E-6</v>
      </c>
      <c r="U276" s="14">
        <f t="shared" si="72"/>
        <v>7.3959915705066516E-6</v>
      </c>
      <c r="V276" s="14">
        <f t="shared" si="73"/>
        <v>5.4575115479507245E-6</v>
      </c>
      <c r="W276" s="14">
        <f t="shared" si="74"/>
        <v>1.510164256362397E-6</v>
      </c>
      <c r="X276" s="2">
        <f t="shared" si="75"/>
        <v>1.9824496229776175E-5</v>
      </c>
      <c r="Y276" s="4">
        <f t="shared" si="63"/>
        <v>5.1199548942283358E-3</v>
      </c>
      <c r="Z276" s="2">
        <f>IF(L276&gt;5,X271*$H$23,0)</f>
        <v>6.5868796698249756E-7</v>
      </c>
      <c r="AA276" s="2">
        <f t="shared" si="67"/>
        <v>2.5517314346096454E-3</v>
      </c>
      <c r="AB276" s="2">
        <f t="shared" si="70"/>
        <v>596.8750586282805</v>
      </c>
      <c r="AC276" s="2">
        <f>+N276+P276+R276</f>
        <v>10000020.000000004</v>
      </c>
    </row>
    <row r="277" spans="8:29" ht="0.2" customHeight="1" x14ac:dyDescent="0.25">
      <c r="H277" s="2"/>
      <c r="I277" s="2"/>
      <c r="J277" s="2"/>
      <c r="K277" s="16">
        <f t="shared" si="66"/>
        <v>44109</v>
      </c>
      <c r="L277" s="1">
        <f t="shared" si="62"/>
        <v>275</v>
      </c>
      <c r="M277" s="1" t="str">
        <f t="shared" si="64"/>
        <v xml:space="preserve">2.2 </v>
      </c>
      <c r="N277" s="14">
        <f>N276-O277+Z276</f>
        <v>1473830.243563374</v>
      </c>
      <c r="O277" s="2">
        <f t="shared" si="65"/>
        <v>8.9771945215516992E-4</v>
      </c>
      <c r="P277" s="2">
        <f>+P276+O277-Q277</f>
        <v>1.750971250771452E-2</v>
      </c>
      <c r="Q277" s="2">
        <f>P276*Q$2</f>
        <v>2.7686655092598917E-3</v>
      </c>
      <c r="R277" s="2">
        <f t="shared" si="68"/>
        <v>8526189.7389269155</v>
      </c>
      <c r="S277" s="14">
        <f t="shared" si="69"/>
        <v>9.0902664295585982E-7</v>
      </c>
      <c r="T277" s="14">
        <f t="shared" si="71"/>
        <v>4.0246314682604387E-6</v>
      </c>
      <c r="U277" s="14">
        <f t="shared" si="72"/>
        <v>6.682006481836937E-6</v>
      </c>
      <c r="V277" s="14">
        <f t="shared" si="73"/>
        <v>4.9306610470044341E-6</v>
      </c>
      <c r="W277" s="14">
        <f t="shared" si="74"/>
        <v>1.3643778869876811E-6</v>
      </c>
      <c r="X277" s="2">
        <f t="shared" si="75"/>
        <v>1.7910703527045349E-5</v>
      </c>
      <c r="Y277" s="4">
        <f t="shared" si="63"/>
        <v>4.625691019811801E-3</v>
      </c>
      <c r="Z277" s="2">
        <f>IF(L277&gt;5,X272*$H$23,0)</f>
        <v>5.9510036280006949E-7</v>
      </c>
      <c r="AA277" s="2">
        <f t="shared" si="67"/>
        <v>2.3053955417784212E-3</v>
      </c>
      <c r="AB277" s="2">
        <f t="shared" si="70"/>
        <v>596.87505922338084</v>
      </c>
      <c r="AC277" s="2">
        <f>+N277+P277+R277</f>
        <v>10000020.000000002</v>
      </c>
    </row>
    <row r="278" spans="8:29" ht="0.2" customHeight="1" x14ac:dyDescent="0.25">
      <c r="H278" s="2"/>
      <c r="I278" s="2"/>
      <c r="J278" s="2"/>
      <c r="K278" s="16">
        <f t="shared" si="66"/>
        <v>44110</v>
      </c>
      <c r="L278" s="1">
        <f t="shared" si="62"/>
        <v>276</v>
      </c>
      <c r="M278" s="1" t="str">
        <f t="shared" si="64"/>
        <v xml:space="preserve">2.2 </v>
      </c>
      <c r="N278" s="14">
        <f>N277-O278+Z277</f>
        <v>1473830.2427529127</v>
      </c>
      <c r="O278" s="2">
        <f t="shared" si="65"/>
        <v>8.1105652099904306E-4</v>
      </c>
      <c r="P278" s="2">
        <f>+P277+O278-Q278</f>
        <v>1.581938152761149E-2</v>
      </c>
      <c r="Q278" s="2">
        <f>P277*Q$2</f>
        <v>2.5013875011020742E-3</v>
      </c>
      <c r="R278" s="2">
        <f t="shared" si="68"/>
        <v>8526189.7414277084</v>
      </c>
      <c r="S278" s="14">
        <f t="shared" si="69"/>
        <v>8.2127215281942282E-7</v>
      </c>
      <c r="T278" s="14">
        <f t="shared" si="71"/>
        <v>3.6361065718234384E-6</v>
      </c>
      <c r="U278" s="14">
        <f t="shared" si="72"/>
        <v>6.0369472023906597E-6</v>
      </c>
      <c r="V278" s="14">
        <f t="shared" si="73"/>
        <v>4.454670987891291E-6</v>
      </c>
      <c r="W278" s="14">
        <f t="shared" si="74"/>
        <v>1.2326652617511085E-6</v>
      </c>
      <c r="X278" s="2">
        <f t="shared" si="75"/>
        <v>1.6181662176675918E-5</v>
      </c>
      <c r="Y278" s="4">
        <f t="shared" si="63"/>
        <v>4.1791417798441987E-3</v>
      </c>
      <c r="Z278" s="2">
        <f>IF(L278&gt;5,X273*$H$23,0)</f>
        <v>5.3765130003693583E-7</v>
      </c>
      <c r="AA278" s="2">
        <f t="shared" si="67"/>
        <v>2.0828401184372113E-3</v>
      </c>
      <c r="AB278" s="2">
        <f t="shared" si="70"/>
        <v>596.87505976103216</v>
      </c>
      <c r="AC278" s="2">
        <f>+N278+P278+R278</f>
        <v>10000020.000000002</v>
      </c>
    </row>
    <row r="279" spans="8:29" ht="0.2" customHeight="1" x14ac:dyDescent="0.25">
      <c r="H279" s="2"/>
      <c r="I279" s="2"/>
      <c r="J279" s="2"/>
      <c r="K279" s="16">
        <f t="shared" si="66"/>
        <v>44111</v>
      </c>
      <c r="L279" s="1">
        <f t="shared" si="62"/>
        <v>277</v>
      </c>
      <c r="M279" s="1" t="str">
        <f t="shared" si="64"/>
        <v xml:space="preserve">2.2 </v>
      </c>
      <c r="N279" s="14">
        <f>N278-O279+Z278</f>
        <v>1473830.2420206906</v>
      </c>
      <c r="O279" s="2">
        <f t="shared" si="65"/>
        <v>7.3275974882127553E-4</v>
      </c>
      <c r="P279" s="2">
        <f>+P278+O279-Q279</f>
        <v>1.4292229629631123E-2</v>
      </c>
      <c r="Q279" s="2">
        <f>P278*Q$2</f>
        <v>2.2599116468016412E-3</v>
      </c>
      <c r="R279" s="2">
        <f t="shared" si="68"/>
        <v>8526189.7436870821</v>
      </c>
      <c r="S279" s="14">
        <f t="shared" si="69"/>
        <v>7.4198919711730542E-7</v>
      </c>
      <c r="T279" s="14">
        <f t="shared" si="71"/>
        <v>3.2850886112776904E-6</v>
      </c>
      <c r="U279" s="14">
        <f t="shared" si="72"/>
        <v>5.4541598577351591E-6</v>
      </c>
      <c r="V279" s="14">
        <f t="shared" si="73"/>
        <v>4.0246314682604395E-6</v>
      </c>
      <c r="W279" s="14">
        <f t="shared" si="74"/>
        <v>1.1136677469728228E-6</v>
      </c>
      <c r="X279" s="2">
        <f t="shared" si="75"/>
        <v>1.4619536881363416E-5</v>
      </c>
      <c r="Y279" s="4">
        <f t="shared" si="63"/>
        <v>3.7757009580229508E-3</v>
      </c>
      <c r="Z279" s="2">
        <f>IF(L279&gt;5,X274*$H$23,0)</f>
        <v>4.8574818379087164E-7</v>
      </c>
      <c r="AA279" s="2">
        <f t="shared" si="67"/>
        <v>1.8817694751005617E-3</v>
      </c>
      <c r="AB279" s="2">
        <f t="shared" si="70"/>
        <v>596.87506024678032</v>
      </c>
      <c r="AC279" s="2">
        <f>+N279+P279+R279</f>
        <v>10000020.000000002</v>
      </c>
    </row>
    <row r="280" spans="8:29" ht="0.2" customHeight="1" x14ac:dyDescent="0.25">
      <c r="H280" s="2"/>
      <c r="I280" s="2"/>
      <c r="J280" s="2"/>
      <c r="K280" s="16">
        <f t="shared" si="66"/>
        <v>44112</v>
      </c>
      <c r="L280" s="1">
        <f t="shared" si="62"/>
        <v>278</v>
      </c>
      <c r="M280" s="1" t="str">
        <f t="shared" si="64"/>
        <v xml:space="preserve">2.2 </v>
      </c>
      <c r="N280" s="14">
        <f>N279-O280+Z279</f>
        <v>1473830.2413591547</v>
      </c>
      <c r="O280" s="2">
        <f t="shared" si="65"/>
        <v>6.6202149369885659E-4</v>
      </c>
      <c r="P280" s="2">
        <f>+P279+O280-Q280</f>
        <v>1.2912504033382677E-2</v>
      </c>
      <c r="Q280" s="2">
        <f>P279*Q$2</f>
        <v>2.0417470899473031E-3</v>
      </c>
      <c r="R280" s="2">
        <f t="shared" si="68"/>
        <v>8526189.7457283437</v>
      </c>
      <c r="S280" s="14">
        <f t="shared" si="69"/>
        <v>6.7035996134224016E-7</v>
      </c>
      <c r="T280" s="14">
        <f t="shared" si="71"/>
        <v>2.9679567884692213E-6</v>
      </c>
      <c r="U280" s="14">
        <f t="shared" si="72"/>
        <v>4.9276329169165367E-6</v>
      </c>
      <c r="V280" s="14">
        <f t="shared" si="73"/>
        <v>3.6361065718234393E-6</v>
      </c>
      <c r="W280" s="14">
        <f t="shared" si="74"/>
        <v>1.0061578670651099E-6</v>
      </c>
      <c r="X280" s="2">
        <f t="shared" si="75"/>
        <v>1.3208214105616547E-5</v>
      </c>
      <c r="Y280" s="4">
        <f t="shared" si="63"/>
        <v>3.4112070072426096E-3</v>
      </c>
      <c r="Z280" s="2">
        <f>IF(L280&gt;5,X275*$H$23,0)</f>
        <v>4.3885562634979868E-7</v>
      </c>
      <c r="AA280" s="2">
        <f t="shared" si="67"/>
        <v>1.7001095407012988E-3</v>
      </c>
      <c r="AB280" s="2">
        <f t="shared" si="70"/>
        <v>596.87506068563596</v>
      </c>
      <c r="AC280" s="2">
        <f>+N280+P280+R280</f>
        <v>10000020.000000002</v>
      </c>
    </row>
    <row r="281" spans="8:29" ht="0.2" customHeight="1" x14ac:dyDescent="0.25">
      <c r="H281" s="2"/>
      <c r="I281" s="2"/>
      <c r="J281" s="2"/>
      <c r="K281" s="16">
        <f t="shared" si="66"/>
        <v>44113</v>
      </c>
      <c r="L281" s="1">
        <f t="shared" si="62"/>
        <v>279</v>
      </c>
      <c r="M281" s="1" t="str">
        <f t="shared" si="64"/>
        <v xml:space="preserve">2.2 </v>
      </c>
      <c r="N281" s="14">
        <f>N280-O281+Z280</f>
        <v>1473830.2407614815</v>
      </c>
      <c r="O281" s="2">
        <f t="shared" si="65"/>
        <v>5.9811208084795998E-4</v>
      </c>
      <c r="P281" s="2">
        <f>+P280+O281-Q281</f>
        <v>1.1665972680890254E-2</v>
      </c>
      <c r="Q281" s="2">
        <f>P280*Q$2</f>
        <v>1.8446434333403822E-3</v>
      </c>
      <c r="R281" s="2">
        <f t="shared" si="68"/>
        <v>8526189.7475725468</v>
      </c>
      <c r="S281" s="14">
        <f t="shared" si="69"/>
        <v>6.0564558015060133E-7</v>
      </c>
      <c r="T281" s="14">
        <f t="shared" si="71"/>
        <v>2.6814398453689598E-6</v>
      </c>
      <c r="U281" s="14">
        <f t="shared" si="72"/>
        <v>4.4519351827038323E-6</v>
      </c>
      <c r="V281" s="14">
        <f t="shared" si="73"/>
        <v>3.2850886112776913E-6</v>
      </c>
      <c r="W281" s="14">
        <f t="shared" si="74"/>
        <v>9.0902664295585982E-7</v>
      </c>
      <c r="X281" s="2">
        <f t="shared" si="75"/>
        <v>1.1933135862456945E-5</v>
      </c>
      <c r="Y281" s="4">
        <f t="shared" si="63"/>
        <v>3.0819001226730248E-3</v>
      </c>
      <c r="Z281" s="2">
        <f>IF(L281&gt;5,X276*$H$23,0)</f>
        <v>3.9648992459552352E-7</v>
      </c>
      <c r="AA281" s="2">
        <f t="shared" si="67"/>
        <v>1.5359864682685008E-3</v>
      </c>
      <c r="AB281" s="2">
        <f t="shared" si="70"/>
        <v>596.87506108212585</v>
      </c>
      <c r="AC281" s="2">
        <f>+N281+P281+R281</f>
        <v>10000020</v>
      </c>
    </row>
    <row r="282" spans="8:29" ht="0.2" customHeight="1" x14ac:dyDescent="0.25">
      <c r="H282" s="2"/>
      <c r="I282" s="2"/>
      <c r="J282" s="2"/>
      <c r="K282" s="16">
        <f t="shared" si="66"/>
        <v>44114</v>
      </c>
      <c r="L282" s="1">
        <f t="shared" si="62"/>
        <v>280</v>
      </c>
      <c r="M282" s="1" t="str">
        <f t="shared" si="64"/>
        <v xml:space="preserve">2.2 </v>
      </c>
      <c r="N282" s="14">
        <f>N281-O282+Z281</f>
        <v>1473830.2402215058</v>
      </c>
      <c r="O282" s="2">
        <f t="shared" si="65"/>
        <v>5.4037227592836242E-4</v>
      </c>
      <c r="P282" s="2">
        <f>+P281+O282-Q282</f>
        <v>1.0539777430977152E-2</v>
      </c>
      <c r="Q282" s="2">
        <f>P281*Q$2</f>
        <v>1.6665675258414649E-3</v>
      </c>
      <c r="R282" s="2">
        <f t="shared" si="68"/>
        <v>8526189.7492387183</v>
      </c>
      <c r="S282" s="14">
        <f t="shared" si="69"/>
        <v>5.4717851586607871E-7</v>
      </c>
      <c r="T282" s="14">
        <f t="shared" si="71"/>
        <v>2.4225823206024049E-6</v>
      </c>
      <c r="U282" s="14">
        <f t="shared" si="72"/>
        <v>4.022159768053441E-6</v>
      </c>
      <c r="V282" s="14">
        <f t="shared" si="73"/>
        <v>2.9679567884692217E-6</v>
      </c>
      <c r="W282" s="14">
        <f t="shared" si="74"/>
        <v>8.2127215281942282E-7</v>
      </c>
      <c r="X282" s="2">
        <f t="shared" si="75"/>
        <v>1.0781149545810569E-5</v>
      </c>
      <c r="Y282" s="4">
        <f t="shared" si="63"/>
        <v>2.7843834588629863E-3</v>
      </c>
      <c r="Z282" s="2">
        <f>IF(L282&gt;5,X277*$H$23,0)</f>
        <v>3.58214070540907E-7</v>
      </c>
      <c r="AA282" s="2">
        <f t="shared" si="67"/>
        <v>1.3877073059435402E-3</v>
      </c>
      <c r="AB282" s="2">
        <f t="shared" si="70"/>
        <v>596.87506144033989</v>
      </c>
      <c r="AC282" s="2">
        <f>+N282+P282+R282</f>
        <v>10000020.000000002</v>
      </c>
    </row>
    <row r="283" spans="8:29" ht="0.2" customHeight="1" x14ac:dyDescent="0.25">
      <c r="H283" s="2"/>
      <c r="I283" s="2"/>
      <c r="J283" s="2"/>
      <c r="K283" s="16">
        <f t="shared" si="66"/>
        <v>44115</v>
      </c>
      <c r="L283" s="1">
        <f t="shared" si="62"/>
        <v>281</v>
      </c>
      <c r="M283" s="1" t="str">
        <f t="shared" si="64"/>
        <v xml:space="preserve">2.2 </v>
      </c>
      <c r="N283" s="14">
        <f>N282-O283+Z282</f>
        <v>1473830.2397336576</v>
      </c>
      <c r="O283" s="2">
        <f t="shared" si="65"/>
        <v>4.8820648495074545E-4</v>
      </c>
      <c r="P283" s="2">
        <f>+P282+O283-Q283</f>
        <v>9.5223014257883043E-3</v>
      </c>
      <c r="Q283" s="2">
        <f>P282*Q$2</f>
        <v>1.5056824901395929E-3</v>
      </c>
      <c r="R283" s="2">
        <f t="shared" si="68"/>
        <v>8526189.7507440429</v>
      </c>
      <c r="S283" s="14">
        <f t="shared" si="69"/>
        <v>4.9435567273785909E-7</v>
      </c>
      <c r="T283" s="14">
        <f t="shared" si="71"/>
        <v>2.1887140634643144E-6</v>
      </c>
      <c r="U283" s="14">
        <f t="shared" si="72"/>
        <v>3.633873480903608E-6</v>
      </c>
      <c r="V283" s="14">
        <f t="shared" si="73"/>
        <v>2.6814398453689606E-6</v>
      </c>
      <c r="W283" s="14">
        <f t="shared" si="74"/>
        <v>7.4198919711730542E-7</v>
      </c>
      <c r="X283" s="2">
        <f t="shared" si="75"/>
        <v>9.7403722595920466E-6</v>
      </c>
      <c r="Y283" s="4">
        <f t="shared" si="63"/>
        <v>2.5155880908186521E-3</v>
      </c>
      <c r="Z283" s="2">
        <f>IF(L283&gt;5,X278*$H$23,0)</f>
        <v>3.2363324353351837E-7</v>
      </c>
      <c r="AA283" s="2">
        <f t="shared" si="67"/>
        <v>1.2537425339532596E-3</v>
      </c>
      <c r="AB283" s="2">
        <f t="shared" si="70"/>
        <v>596.87506176397312</v>
      </c>
      <c r="AC283" s="2">
        <f>+N283+P283+R283</f>
        <v>10000020.000000002</v>
      </c>
    </row>
    <row r="284" spans="8:29" ht="0.2" customHeight="1" x14ac:dyDescent="0.25">
      <c r="H284" s="2"/>
      <c r="I284" s="2"/>
      <c r="J284" s="2"/>
      <c r="K284" s="16">
        <f t="shared" si="66"/>
        <v>44116</v>
      </c>
      <c r="L284" s="1">
        <f t="shared" si="62"/>
        <v>282</v>
      </c>
      <c r="M284" s="1" t="str">
        <f t="shared" si="64"/>
        <v xml:space="preserve">2.2 </v>
      </c>
      <c r="N284" s="14">
        <f>N283-O284+Z283</f>
        <v>1473830.2392929045</v>
      </c>
      <c r="O284" s="2">
        <f t="shared" si="65"/>
        <v>4.4107661064298002E-4</v>
      </c>
      <c r="P284" s="2">
        <f>+P283+O284-Q284</f>
        <v>8.6030492613186696E-3</v>
      </c>
      <c r="Q284" s="2">
        <f>P283*Q$2</f>
        <v>1.3603287751126148E-3</v>
      </c>
      <c r="R284" s="2">
        <f t="shared" si="68"/>
        <v>8526189.7521040477</v>
      </c>
      <c r="S284" s="14">
        <f t="shared" si="69"/>
        <v>4.4663217592597263E-7</v>
      </c>
      <c r="T284" s="14">
        <f t="shared" si="71"/>
        <v>1.977422690951436E-6</v>
      </c>
      <c r="U284" s="14">
        <f t="shared" si="72"/>
        <v>3.2830710951964725E-6</v>
      </c>
      <c r="V284" s="14">
        <f t="shared" si="73"/>
        <v>2.4225823206024053E-6</v>
      </c>
      <c r="W284" s="14">
        <f t="shared" si="74"/>
        <v>6.7035996134224016E-7</v>
      </c>
      <c r="X284" s="2">
        <f t="shared" si="75"/>
        <v>8.8000682440185266E-6</v>
      </c>
      <c r="Y284" s="4">
        <f t="shared" si="63"/>
        <v>2.2727413576256465E-3</v>
      </c>
      <c r="Z284" s="2">
        <f>IF(L284&gt;5,X279*$H$23,0)</f>
        <v>2.923907376272683E-7</v>
      </c>
      <c r="AA284" s="2">
        <f t="shared" si="67"/>
        <v>1.1327102874068853E-3</v>
      </c>
      <c r="AB284" s="2">
        <f t="shared" si="70"/>
        <v>596.87506205636384</v>
      </c>
      <c r="AC284" s="2">
        <f>+N284+P284+R284</f>
        <v>10000020.000000002</v>
      </c>
    </row>
    <row r="285" spans="8:29" ht="0.2" customHeight="1" x14ac:dyDescent="0.25">
      <c r="H285" s="2"/>
      <c r="I285" s="2"/>
      <c r="J285" s="2"/>
      <c r="K285" s="16">
        <f t="shared" si="66"/>
        <v>44117</v>
      </c>
      <c r="L285" s="1">
        <f t="shared" si="62"/>
        <v>283</v>
      </c>
      <c r="M285" s="1" t="str">
        <f t="shared" si="64"/>
        <v xml:space="preserve">2.2 </v>
      </c>
      <c r="N285" s="14">
        <f>N284-O285+Z284</f>
        <v>1473830.2388947005</v>
      </c>
      <c r="O285" s="2">
        <f t="shared" si="65"/>
        <v>3.9849650190296388E-4</v>
      </c>
      <c r="P285" s="2">
        <f>+P284+O285-Q285</f>
        <v>7.7725387258903945E-3</v>
      </c>
      <c r="Q285" s="2">
        <f>P284*Q$2</f>
        <v>1.2290070373312384E-3</v>
      </c>
      <c r="R285" s="2">
        <f t="shared" si="68"/>
        <v>8526189.753332762</v>
      </c>
      <c r="S285" s="14">
        <f t="shared" si="69"/>
        <v>4.0351575104320868E-7</v>
      </c>
      <c r="T285" s="14">
        <f t="shared" si="71"/>
        <v>1.7865287037038901E-6</v>
      </c>
      <c r="U285" s="14">
        <f t="shared" si="72"/>
        <v>2.9661340364271546E-6</v>
      </c>
      <c r="V285" s="14">
        <f t="shared" si="73"/>
        <v>2.1887140634643149E-6</v>
      </c>
      <c r="W285" s="14">
        <f t="shared" si="74"/>
        <v>6.0564558015060133E-7</v>
      </c>
      <c r="X285" s="2">
        <f t="shared" si="75"/>
        <v>7.9505381347891696E-6</v>
      </c>
      <c r="Y285" s="4">
        <f t="shared" si="63"/>
        <v>2.0533382620750926E-3</v>
      </c>
      <c r="Z285" s="2">
        <f>IF(L285&gt;5,X280*$H$23,0)</f>
        <v>2.6416428211233094E-7</v>
      </c>
      <c r="AA285" s="2">
        <f t="shared" si="67"/>
        <v>1.0233621021727829E-3</v>
      </c>
      <c r="AB285" s="2">
        <f t="shared" si="70"/>
        <v>596.87506232052817</v>
      </c>
      <c r="AC285" s="2">
        <f>+N285+P285+R285</f>
        <v>10000020.000000002</v>
      </c>
    </row>
    <row r="286" spans="8:29" ht="0.2" customHeight="1" x14ac:dyDescent="0.25">
      <c r="H286" s="2"/>
      <c r="I286" s="2"/>
      <c r="J286" s="2"/>
      <c r="K286" s="16">
        <f t="shared" si="66"/>
        <v>44118</v>
      </c>
      <c r="L286" s="1">
        <f t="shared" si="62"/>
        <v>284</v>
      </c>
      <c r="M286" s="1" t="str">
        <f t="shared" si="64"/>
        <v xml:space="preserve">2.2 </v>
      </c>
      <c r="N286" s="14">
        <f>N285-O286+Z285</f>
        <v>1473830.2385349378</v>
      </c>
      <c r="O286" s="2">
        <f t="shared" si="65"/>
        <v>3.6002693908334537E-4</v>
      </c>
      <c r="P286" s="2">
        <f>+P285+O286-Q286</f>
        <v>7.0222029898465415E-3</v>
      </c>
      <c r="Q286" s="2">
        <f>P285*Q$2</f>
        <v>1.1103626751271991E-3</v>
      </c>
      <c r="R286" s="2">
        <f t="shared" si="68"/>
        <v>8526189.7544428594</v>
      </c>
      <c r="S286" s="14">
        <f t="shared" si="69"/>
        <v>3.6456164627782047E-7</v>
      </c>
      <c r="T286" s="14">
        <f t="shared" si="71"/>
        <v>1.6140630041728343E-6</v>
      </c>
      <c r="U286" s="14">
        <f t="shared" si="72"/>
        <v>2.6797930555558358E-6</v>
      </c>
      <c r="V286" s="14">
        <f t="shared" si="73"/>
        <v>1.9774226909514364E-6</v>
      </c>
      <c r="W286" s="14">
        <f t="shared" si="74"/>
        <v>5.4717851586607871E-7</v>
      </c>
      <c r="X286" s="2">
        <f t="shared" si="75"/>
        <v>7.183018912824006E-6</v>
      </c>
      <c r="Y286" s="4">
        <f t="shared" si="63"/>
        <v>1.855115631276911E-3</v>
      </c>
      <c r="Z286" s="2">
        <f>IF(L286&gt;5,X281*$H$23,0)</f>
        <v>2.3866271724913892E-7</v>
      </c>
      <c r="AA286" s="2">
        <f t="shared" si="67"/>
        <v>9.2457003680190743E-4</v>
      </c>
      <c r="AB286" s="2">
        <f t="shared" si="70"/>
        <v>596.87506255919084</v>
      </c>
      <c r="AC286" s="2">
        <f>+N286+P286+R286</f>
        <v>10000020</v>
      </c>
    </row>
    <row r="287" spans="8:29" ht="0.2" customHeight="1" x14ac:dyDescent="0.25">
      <c r="H287" s="2"/>
      <c r="I287" s="2"/>
      <c r="J287" s="2"/>
      <c r="K287" s="16">
        <f t="shared" si="66"/>
        <v>44119</v>
      </c>
      <c r="L287" s="1">
        <f t="shared" si="62"/>
        <v>285</v>
      </c>
      <c r="M287" s="1" t="str">
        <f t="shared" si="64"/>
        <v xml:space="preserve">2.2 </v>
      </c>
      <c r="N287" s="14">
        <f>N286-O287+Z286</f>
        <v>1473830.2382099053</v>
      </c>
      <c r="O287" s="2">
        <f t="shared" si="65"/>
        <v>3.2527110338065465E-4</v>
      </c>
      <c r="P287" s="2">
        <f>+P286+O287-Q287</f>
        <v>6.3443022375348334E-3</v>
      </c>
      <c r="Q287" s="2">
        <f>P286*Q$2</f>
        <v>1.0031718556923631E-3</v>
      </c>
      <c r="R287" s="2">
        <f t="shared" si="68"/>
        <v>8526189.7554457933</v>
      </c>
      <c r="S287" s="14">
        <f t="shared" si="69"/>
        <v>3.2936804471803601E-7</v>
      </c>
      <c r="T287" s="14">
        <f t="shared" si="71"/>
        <v>1.4582465851112815E-6</v>
      </c>
      <c r="U287" s="14">
        <f t="shared" si="72"/>
        <v>2.421094506259252E-6</v>
      </c>
      <c r="V287" s="14">
        <f t="shared" si="73"/>
        <v>1.7865287037038905E-6</v>
      </c>
      <c r="W287" s="14">
        <f t="shared" si="74"/>
        <v>4.9435567273785909E-7</v>
      </c>
      <c r="X287" s="2">
        <f t="shared" si="75"/>
        <v>6.4895935125303187E-6</v>
      </c>
      <c r="Y287" s="4">
        <f t="shared" si="63"/>
        <v>1.6760287717236585E-3</v>
      </c>
      <c r="Z287" s="2">
        <f>IF(L287&gt;5,X282*$H$23,0)</f>
        <v>2.1562299091621139E-7</v>
      </c>
      <c r="AA287" s="2">
        <f t="shared" si="67"/>
        <v>8.3531503765889596E-4</v>
      </c>
      <c r="AB287" s="2">
        <f t="shared" si="70"/>
        <v>596.87506277481384</v>
      </c>
      <c r="AC287" s="2">
        <f>+N287+P287+R287</f>
        <v>10000020</v>
      </c>
    </row>
    <row r="288" spans="8:29" ht="0.2" customHeight="1" x14ac:dyDescent="0.25">
      <c r="H288" s="2"/>
      <c r="I288" s="2"/>
      <c r="J288" s="2"/>
      <c r="K288" s="16">
        <f t="shared" si="66"/>
        <v>44120</v>
      </c>
      <c r="L288" s="1">
        <f t="shared" si="62"/>
        <v>286</v>
      </c>
      <c r="M288" s="1" t="str">
        <f t="shared" si="64"/>
        <v xml:space="preserve">2.2 </v>
      </c>
      <c r="N288" s="14">
        <f>N287-O288+Z287</f>
        <v>1473830.2379162505</v>
      </c>
      <c r="O288" s="2">
        <f t="shared" si="65"/>
        <v>2.9387048359496459E-4</v>
      </c>
      <c r="P288" s="2">
        <f>+P287+O288-Q288</f>
        <v>5.7318438300533927E-3</v>
      </c>
      <c r="Q288" s="2">
        <f>P287*Q$2</f>
        <v>9.0632889107640469E-4</v>
      </c>
      <c r="R288" s="2">
        <f t="shared" si="68"/>
        <v>8526189.7563519068</v>
      </c>
      <c r="S288" s="14">
        <f t="shared" si="69"/>
        <v>2.9757191955588449E-7</v>
      </c>
      <c r="T288" s="14">
        <f t="shared" si="71"/>
        <v>1.3174721788721436E-6</v>
      </c>
      <c r="U288" s="14">
        <f t="shared" si="72"/>
        <v>2.1873698776669227E-6</v>
      </c>
      <c r="V288" s="14">
        <f t="shared" si="73"/>
        <v>1.6140630041728347E-6</v>
      </c>
      <c r="W288" s="14">
        <f t="shared" si="74"/>
        <v>4.4663217592597263E-7</v>
      </c>
      <c r="X288" s="2">
        <f t="shared" si="75"/>
        <v>5.8631091561937584E-6</v>
      </c>
      <c r="Y288" s="4">
        <f t="shared" si="63"/>
        <v>1.5142303779987717E-3</v>
      </c>
      <c r="Z288" s="2">
        <f>IF(L288&gt;5,X283*$H$23,0)</f>
        <v>1.9480744519184092E-7</v>
      </c>
      <c r="AA288" s="2">
        <f t="shared" si="67"/>
        <v>7.5467642724559559E-4</v>
      </c>
      <c r="AB288" s="2">
        <f t="shared" si="70"/>
        <v>596.87506296962124</v>
      </c>
      <c r="AC288" s="2">
        <f>+N288+P288+R288</f>
        <v>10000020.000000002</v>
      </c>
    </row>
    <row r="289" spans="2:29" ht="0.2" customHeight="1" x14ac:dyDescent="0.25">
      <c r="H289" s="2"/>
      <c r="I289" s="2"/>
      <c r="J289" s="2"/>
      <c r="K289" s="16">
        <f t="shared" si="66"/>
        <v>44121</v>
      </c>
      <c r="L289" s="1">
        <f t="shared" si="62"/>
        <v>287</v>
      </c>
      <c r="M289" s="1" t="str">
        <f t="shared" si="64"/>
        <v xml:space="preserve">2.2 </v>
      </c>
      <c r="N289" s="14">
        <f>N288-O289+Z288</f>
        <v>1473830.2376509442</v>
      </c>
      <c r="O289" s="2">
        <f t="shared" si="65"/>
        <v>2.6550117803774353E-4</v>
      </c>
      <c r="P289" s="2">
        <f>+P288+O289-Q289</f>
        <v>5.1785101752263663E-3</v>
      </c>
      <c r="Q289" s="2">
        <f>P288*Q$2</f>
        <v>8.1883483286477037E-4</v>
      </c>
      <c r="R289" s="2">
        <f t="shared" si="68"/>
        <v>8526189.7571705468</v>
      </c>
      <c r="S289" s="14">
        <f t="shared" si="69"/>
        <v>2.6884528941620842E-7</v>
      </c>
      <c r="T289" s="14">
        <f t="shared" si="71"/>
        <v>1.1902876782235378E-6</v>
      </c>
      <c r="U289" s="14">
        <f t="shared" si="72"/>
        <v>1.976208268308216E-6</v>
      </c>
      <c r="V289" s="14">
        <f t="shared" si="73"/>
        <v>1.4582465851112819E-6</v>
      </c>
      <c r="W289" s="14">
        <f t="shared" si="74"/>
        <v>4.0351575104320868E-7</v>
      </c>
      <c r="X289" s="2">
        <f t="shared" si="75"/>
        <v>5.2971035721024523E-6</v>
      </c>
      <c r="Y289" s="4">
        <f t="shared" si="63"/>
        <v>1.3680514775697055E-3</v>
      </c>
      <c r="Z289" s="2">
        <f>IF(L289&gt;5,X284*$H$23,0)</f>
        <v>1.7600136488037054E-7</v>
      </c>
      <c r="AA289" s="2">
        <f t="shared" si="67"/>
        <v>6.8182240728769392E-4</v>
      </c>
      <c r="AB289" s="2">
        <f t="shared" si="70"/>
        <v>596.87506314562256</v>
      </c>
      <c r="AC289" s="2">
        <f>+N289+P289+R289</f>
        <v>10000020.000000002</v>
      </c>
    </row>
    <row r="290" spans="2:29" ht="0.2" customHeight="1" x14ac:dyDescent="0.25">
      <c r="H290" s="2"/>
      <c r="I290" s="2"/>
      <c r="J290" s="2"/>
      <c r="K290" s="16">
        <f t="shared" si="66"/>
        <v>44122</v>
      </c>
      <c r="L290" s="1">
        <f t="shared" si="62"/>
        <v>288</v>
      </c>
      <c r="M290" s="1" t="str">
        <f t="shared" si="64"/>
        <v xml:space="preserve">2.2 </v>
      </c>
      <c r="N290" s="14">
        <f>N289-O290+Z289</f>
        <v>1473830.2374112497</v>
      </c>
      <c r="O290" s="2">
        <f t="shared" si="65"/>
        <v>2.3987055344156798E-4</v>
      </c>
      <c r="P290" s="2">
        <f>+P289+O290-Q290</f>
        <v>4.678593560778454E-3</v>
      </c>
      <c r="Q290" s="2">
        <f>P289*Q$2</f>
        <v>7.3978716788948085E-4</v>
      </c>
      <c r="R290" s="2">
        <f t="shared" si="68"/>
        <v>8526189.7579101585</v>
      </c>
      <c r="S290" s="14">
        <f t="shared" si="69"/>
        <v>2.4289183518407483E-7</v>
      </c>
      <c r="T290" s="14">
        <f t="shared" si="71"/>
        <v>1.0753811576648335E-6</v>
      </c>
      <c r="U290" s="14">
        <f t="shared" si="72"/>
        <v>1.7854315173353071E-6</v>
      </c>
      <c r="V290" s="14">
        <f t="shared" si="73"/>
        <v>1.3174721788721441E-6</v>
      </c>
      <c r="W290" s="14">
        <f t="shared" si="74"/>
        <v>3.6456164627782047E-7</v>
      </c>
      <c r="X290" s="2">
        <f t="shared" si="75"/>
        <v>4.7857383353341804E-6</v>
      </c>
      <c r="Y290" s="4">
        <f t="shared" si="63"/>
        <v>1.2359842151089581E-3</v>
      </c>
      <c r="Z290" s="2">
        <f>IF(L290&gt;5,X285*$H$23,0)</f>
        <v>1.5901076269578339E-7</v>
      </c>
      <c r="AA290" s="2">
        <f t="shared" si="67"/>
        <v>6.1600147862252771E-4</v>
      </c>
      <c r="AB290" s="2">
        <f t="shared" si="70"/>
        <v>596.87506330463327</v>
      </c>
      <c r="AC290" s="2">
        <f>+N290+P290+R290</f>
        <v>10000020.000000002</v>
      </c>
    </row>
    <row r="291" spans="2:29" ht="0.2" customHeight="1" x14ac:dyDescent="0.25">
      <c r="H291" s="2"/>
      <c r="I291" s="2"/>
      <c r="J291" s="2"/>
      <c r="K291" s="16">
        <f t="shared" si="66"/>
        <v>44123</v>
      </c>
      <c r="L291" s="1">
        <f t="shared" si="62"/>
        <v>289</v>
      </c>
      <c r="M291" s="1" t="str">
        <f t="shared" si="64"/>
        <v xml:space="preserve">2.2 </v>
      </c>
      <c r="N291" s="14">
        <f>N290-O291+Z290</f>
        <v>1473830.2371946943</v>
      </c>
      <c r="O291" s="2">
        <f t="shared" si="65"/>
        <v>2.1671422640788971E-4</v>
      </c>
      <c r="P291" s="2">
        <f>+P290+O291-Q291</f>
        <v>4.2269372785037071E-3</v>
      </c>
      <c r="Q291" s="2">
        <f>P290*Q$2</f>
        <v>6.6837050868263621E-4</v>
      </c>
      <c r="R291" s="2">
        <f t="shared" si="68"/>
        <v>8526189.7585783713</v>
      </c>
      <c r="S291" s="14">
        <f t="shared" si="69"/>
        <v>2.1944384343270443E-7</v>
      </c>
      <c r="T291" s="14">
        <f t="shared" si="71"/>
        <v>9.7156734073629911E-7</v>
      </c>
      <c r="U291" s="14">
        <f t="shared" si="72"/>
        <v>1.6130717364972505E-6</v>
      </c>
      <c r="V291" s="14">
        <f t="shared" si="73"/>
        <v>1.190287678223538E-6</v>
      </c>
      <c r="W291" s="14">
        <f t="shared" si="74"/>
        <v>3.2936804471803601E-7</v>
      </c>
      <c r="X291" s="2">
        <f t="shared" si="75"/>
        <v>4.3237386436078278E-6</v>
      </c>
      <c r="Y291" s="4">
        <f t="shared" si="63"/>
        <v>1.1166662987609256E-3</v>
      </c>
      <c r="Z291" s="2">
        <f>IF(L291&gt;5,X286*$H$23,0)</f>
        <v>1.4366037825648012E-7</v>
      </c>
      <c r="AA291" s="2">
        <f t="shared" si="67"/>
        <v>5.5653468938307333E-4</v>
      </c>
      <c r="AB291" s="2">
        <f t="shared" si="70"/>
        <v>596.87506344829364</v>
      </c>
      <c r="AC291" s="2">
        <f>+N291+P291+R291</f>
        <v>10000020.000000004</v>
      </c>
    </row>
    <row r="292" spans="2:29" ht="0.2" customHeight="1" x14ac:dyDescent="0.25">
      <c r="H292" s="2"/>
      <c r="I292" s="2"/>
      <c r="J292" s="2"/>
      <c r="K292" s="16">
        <f t="shared" si="66"/>
        <v>44124</v>
      </c>
      <c r="L292" s="1">
        <f t="shared" ref="L292:L355" si="76">+L291+1</f>
        <v>290</v>
      </c>
      <c r="M292" s="1" t="str">
        <f t="shared" si="64"/>
        <v xml:space="preserve">2.2 </v>
      </c>
      <c r="N292" s="14">
        <f>N291-O292+Z291</f>
        <v>1473830.2369990447</v>
      </c>
      <c r="O292" s="2">
        <f t="shared" si="65"/>
        <v>1.9579333625607533E-4</v>
      </c>
      <c r="P292" s="2">
        <f>+P291+O292-Q292</f>
        <v>3.8188824321163961E-3</v>
      </c>
      <c r="Q292" s="2">
        <f>P291*Q$2</f>
        <v>6.0384818264338667E-4</v>
      </c>
      <c r="R292" s="2">
        <f t="shared" si="68"/>
        <v>8526189.7591820769</v>
      </c>
      <c r="S292" s="14">
        <f t="shared" si="69"/>
        <v>1.9825944492296355E-7</v>
      </c>
      <c r="T292" s="14">
        <f t="shared" si="71"/>
        <v>8.777753737308175E-7</v>
      </c>
      <c r="U292" s="14">
        <f t="shared" si="72"/>
        <v>1.457351011104449E-6</v>
      </c>
      <c r="V292" s="14">
        <f t="shared" si="73"/>
        <v>1.0753811576648337E-6</v>
      </c>
      <c r="W292" s="14">
        <f t="shared" si="74"/>
        <v>2.9757191955588449E-7</v>
      </c>
      <c r="X292" s="2">
        <f t="shared" si="75"/>
        <v>3.9063389069789478E-6</v>
      </c>
      <c r="Y292" s="4">
        <f t="shared" si="63"/>
        <v>1.0088669479157424E-3</v>
      </c>
      <c r="Z292" s="2">
        <f>IF(L292&gt;5,X287*$H$23,0)</f>
        <v>1.2979187025060638E-7</v>
      </c>
      <c r="AA292" s="2">
        <f t="shared" si="67"/>
        <v>5.0280863151709761E-4</v>
      </c>
      <c r="AB292" s="2">
        <f t="shared" si="70"/>
        <v>596.87506357808547</v>
      </c>
      <c r="AC292" s="2">
        <f>+N292+P292+R292</f>
        <v>10000020.000000004</v>
      </c>
    </row>
    <row r="293" spans="2:29" ht="0.2" customHeight="1" x14ac:dyDescent="0.25">
      <c r="H293" s="2"/>
      <c r="I293" s="2"/>
      <c r="J293" s="2"/>
      <c r="K293" s="16">
        <f t="shared" si="66"/>
        <v>44125</v>
      </c>
      <c r="L293" s="1">
        <f t="shared" si="76"/>
        <v>291</v>
      </c>
      <c r="M293" s="1" t="str">
        <f t="shared" si="64"/>
        <v xml:space="preserve">2.2 </v>
      </c>
      <c r="N293" s="14">
        <f>N292-O293+Z292</f>
        <v>1473830.2368222822</v>
      </c>
      <c r="O293" s="2">
        <f t="shared" si="65"/>
        <v>1.7689208114278159E-4</v>
      </c>
      <c r="P293" s="2">
        <f>+P292+O293-Q293</f>
        <v>3.4502198800996928E-3</v>
      </c>
      <c r="Q293" s="2">
        <f>P292*Q$2</f>
        <v>5.4555463315948509E-4</v>
      </c>
      <c r="R293" s="2">
        <f t="shared" si="68"/>
        <v>8526189.7597275004</v>
      </c>
      <c r="S293" s="14">
        <f t="shared" si="69"/>
        <v>1.7912011968916852E-7</v>
      </c>
      <c r="T293" s="14">
        <f t="shared" si="71"/>
        <v>7.9303777969185397E-7</v>
      </c>
      <c r="U293" s="14">
        <f t="shared" si="72"/>
        <v>1.3166630605962266E-6</v>
      </c>
      <c r="V293" s="14">
        <f t="shared" si="73"/>
        <v>9.7156734073629932E-7</v>
      </c>
      <c r="W293" s="14">
        <f t="shared" si="74"/>
        <v>2.6884528941620842E-7</v>
      </c>
      <c r="X293" s="2">
        <f t="shared" si="75"/>
        <v>3.5292335901297571E-6</v>
      </c>
      <c r="Y293" s="4">
        <f t="shared" si="63"/>
        <v>9.1147419753949031E-4</v>
      </c>
      <c r="Z293" s="2">
        <f>IF(L293&gt;5,X288*$H$23,0)</f>
        <v>1.1726218312387516E-7</v>
      </c>
      <c r="AA293" s="2">
        <f t="shared" si="67"/>
        <v>4.5426911339963147E-4</v>
      </c>
      <c r="AB293" s="2">
        <f t="shared" si="70"/>
        <v>596.87506369534765</v>
      </c>
      <c r="AC293" s="2">
        <f>+N293+P293+R293</f>
        <v>10000020.000000002</v>
      </c>
    </row>
    <row r="294" spans="2:29" ht="0.2" customHeight="1" x14ac:dyDescent="0.25">
      <c r="H294" s="2"/>
      <c r="I294" s="2"/>
      <c r="J294" s="2"/>
      <c r="K294" s="16">
        <f t="shared" si="66"/>
        <v>44126</v>
      </c>
      <c r="L294" s="1">
        <f t="shared" si="76"/>
        <v>292</v>
      </c>
      <c r="M294" s="1" t="str">
        <f t="shared" si="64"/>
        <v xml:space="preserve">2.2 </v>
      </c>
      <c r="N294" s="14">
        <f>N293-O294+Z293</f>
        <v>1473830.2366625841</v>
      </c>
      <c r="O294" s="2">
        <f t="shared" si="65"/>
        <v>1.5981549203639728E-4</v>
      </c>
      <c r="P294" s="2">
        <f>+P293+O294-Q294</f>
        <v>3.1171468178361338E-3</v>
      </c>
      <c r="Q294" s="2">
        <f>P293*Q$2</f>
        <v>4.9288855429995612E-4</v>
      </c>
      <c r="R294" s="2">
        <f t="shared" si="68"/>
        <v>8526189.7602202725</v>
      </c>
      <c r="S294" s="14">
        <f t="shared" si="69"/>
        <v>1.6182844297582396E-7</v>
      </c>
      <c r="T294" s="14">
        <f t="shared" si="71"/>
        <v>7.1648047875667397E-7</v>
      </c>
      <c r="U294" s="14">
        <f t="shared" si="72"/>
        <v>1.1895566695377813E-6</v>
      </c>
      <c r="V294" s="14">
        <f t="shared" si="73"/>
        <v>8.7777537373081771E-7</v>
      </c>
      <c r="W294" s="14">
        <f t="shared" si="74"/>
        <v>2.4289183518407483E-7</v>
      </c>
      <c r="X294" s="2">
        <f t="shared" si="75"/>
        <v>3.188532800185172E-6</v>
      </c>
      <c r="Y294" s="4">
        <f t="shared" si="63"/>
        <v>8.2348342810323045E-4</v>
      </c>
      <c r="Z294" s="2">
        <f>IF(L294&gt;5,X289*$H$23,0)</f>
        <v>1.0594207144204905E-7</v>
      </c>
      <c r="AA294" s="2">
        <f t="shared" si="67"/>
        <v>4.1041544327091164E-4</v>
      </c>
      <c r="AB294" s="2">
        <f t="shared" si="70"/>
        <v>596.87506380128968</v>
      </c>
      <c r="AC294" s="2">
        <f>+N294+P294+R294</f>
        <v>10000020.000000004</v>
      </c>
    </row>
    <row r="295" spans="2:29" ht="0.2" customHeight="1" x14ac:dyDescent="0.25">
      <c r="H295" s="2"/>
      <c r="I295" s="2"/>
      <c r="J295" s="2"/>
      <c r="K295" s="16">
        <f t="shared" si="66"/>
        <v>44127</v>
      </c>
      <c r="L295" s="1">
        <f t="shared" si="76"/>
        <v>293</v>
      </c>
      <c r="M295" s="1" t="str">
        <f t="shared" si="64"/>
        <v xml:space="preserve">2.2 </v>
      </c>
      <c r="N295" s="14">
        <f>N294-O295+Z294</f>
        <v>1473830.2365183027</v>
      </c>
      <c r="O295" s="2">
        <f t="shared" si="65"/>
        <v>1.4438742158479417E-4</v>
      </c>
      <c r="P295" s="2">
        <f>+P294+O295-Q295</f>
        <v>2.8162275511586232E-3</v>
      </c>
      <c r="Q295" s="2">
        <f>P294*Q$2</f>
        <v>4.4530668826230481E-4</v>
      </c>
      <c r="R295" s="2">
        <f t="shared" si="68"/>
        <v>8526189.7606654726</v>
      </c>
      <c r="S295" s="14">
        <f t="shared" si="69"/>
        <v>1.462060487743267E-7</v>
      </c>
      <c r="T295" s="14">
        <f t="shared" si="71"/>
        <v>6.4731377190329564E-7</v>
      </c>
      <c r="U295" s="14">
        <f t="shared" si="72"/>
        <v>1.0747207181350112E-6</v>
      </c>
      <c r="V295" s="14">
        <f t="shared" si="73"/>
        <v>7.9303777969185418E-7</v>
      </c>
      <c r="W295" s="14">
        <f t="shared" si="74"/>
        <v>2.1944384343270443E-7</v>
      </c>
      <c r="X295" s="2">
        <f t="shared" si="75"/>
        <v>2.880722161937192E-6</v>
      </c>
      <c r="Y295" s="4">
        <f t="shared" si="63"/>
        <v>7.4398700279552487E-4</v>
      </c>
      <c r="Z295" s="2">
        <f>IF(L295&gt;5,X290*$H$23,0)</f>
        <v>9.5714766706683603E-8</v>
      </c>
      <c r="AA295" s="2">
        <f t="shared" si="67"/>
        <v>3.7079526453268741E-4</v>
      </c>
      <c r="AB295" s="2">
        <f t="shared" si="70"/>
        <v>596.87506389700445</v>
      </c>
      <c r="AC295" s="2">
        <f>+N295+P295+R295</f>
        <v>10000020.000000004</v>
      </c>
    </row>
    <row r="296" spans="2:29" ht="0.2" customHeight="1" x14ac:dyDescent="0.25">
      <c r="H296" s="2"/>
      <c r="I296" s="2"/>
      <c r="J296" s="2"/>
      <c r="K296" s="16">
        <f t="shared" si="66"/>
        <v>44128</v>
      </c>
      <c r="L296" s="1">
        <f t="shared" si="76"/>
        <v>294</v>
      </c>
      <c r="M296" s="1" t="str">
        <f t="shared" si="64"/>
        <v xml:space="preserve">2.2 </v>
      </c>
      <c r="N296" s="14">
        <f>N295-O296+Z295</f>
        <v>1473830.2363879497</v>
      </c>
      <c r="O296" s="2">
        <f t="shared" si="65"/>
        <v>1.3044872713128061E-4</v>
      </c>
      <c r="P296" s="2">
        <f>+P295+O296-Q296</f>
        <v>2.5443580566958147E-3</v>
      </c>
      <c r="Q296" s="2">
        <f>P295*Q$2</f>
        <v>4.0231822159408903E-4</v>
      </c>
      <c r="R296" s="2">
        <f t="shared" si="68"/>
        <v>8526189.7610676959</v>
      </c>
      <c r="S296" s="14">
        <f t="shared" si="69"/>
        <v>1.3209178995324084E-7</v>
      </c>
      <c r="T296" s="14">
        <f t="shared" si="71"/>
        <v>5.848241950973066E-7</v>
      </c>
      <c r="U296" s="14">
        <f t="shared" si="72"/>
        <v>9.7097065785494367E-7</v>
      </c>
      <c r="V296" s="14">
        <f t="shared" si="73"/>
        <v>7.1648047875667407E-7</v>
      </c>
      <c r="W296" s="14">
        <f t="shared" si="74"/>
        <v>1.9825944492296355E-7</v>
      </c>
      <c r="X296" s="2">
        <f t="shared" si="75"/>
        <v>2.602626566585129E-6</v>
      </c>
      <c r="Y296" s="4">
        <f t="shared" si="63"/>
        <v>6.7216490512488894E-4</v>
      </c>
      <c r="Z296" s="2">
        <f>IF(L296&gt;5,X291*$H$23,0)</f>
        <v>8.6474772872156558E-8</v>
      </c>
      <c r="AA296" s="2">
        <f t="shared" si="67"/>
        <v>3.3499988962827767E-4</v>
      </c>
      <c r="AB296" s="2">
        <f t="shared" si="70"/>
        <v>596.87506398347921</v>
      </c>
      <c r="AC296" s="2">
        <f>+N296+P296+R296</f>
        <v>10000020.000000004</v>
      </c>
    </row>
    <row r="297" spans="2:29" ht="0.2" customHeight="1" x14ac:dyDescent="0.25">
      <c r="H297" s="2"/>
      <c r="I297" s="2"/>
      <c r="J297" s="2"/>
      <c r="K297" s="16">
        <f t="shared" si="66"/>
        <v>44129</v>
      </c>
      <c r="L297" s="1">
        <f t="shared" si="76"/>
        <v>295</v>
      </c>
      <c r="M297" s="1" t="str">
        <f t="shared" si="64"/>
        <v xml:space="preserve">2.2 </v>
      </c>
      <c r="N297" s="14">
        <f>N296-O297+Z296</f>
        <v>1473830.2362701804</v>
      </c>
      <c r="O297" s="2">
        <f t="shared" si="65"/>
        <v>1.1785562913631814E-4</v>
      </c>
      <c r="P297" s="2">
        <f>+P296+O297-Q297</f>
        <v>2.2987339634470165E-3</v>
      </c>
      <c r="Q297" s="2">
        <f>P296*Q$2</f>
        <v>3.6347972238511635E-4</v>
      </c>
      <c r="R297" s="2">
        <f t="shared" si="68"/>
        <v>8526189.7614310905</v>
      </c>
      <c r="S297" s="14">
        <f t="shared" si="69"/>
        <v>1.1934007600363739E-7</v>
      </c>
      <c r="T297" s="14">
        <f t="shared" si="71"/>
        <v>5.2836715981296325E-7</v>
      </c>
      <c r="U297" s="14">
        <f t="shared" si="72"/>
        <v>8.7723629264596012E-7</v>
      </c>
      <c r="V297" s="14">
        <f t="shared" si="73"/>
        <v>6.4731377190329585E-7</v>
      </c>
      <c r="W297" s="14">
        <f t="shared" si="74"/>
        <v>1.7912011968916852E-7</v>
      </c>
      <c r="X297" s="2">
        <f t="shared" si="75"/>
        <v>2.3513774200550248E-6</v>
      </c>
      <c r="Y297" s="4">
        <f t="shared" si="63"/>
        <v>6.0727628033777515E-4</v>
      </c>
      <c r="Z297" s="2">
        <f>IF(L297&gt;5,X292*$H$23,0)</f>
        <v>7.8126778139578957E-8</v>
      </c>
      <c r="AA297" s="2">
        <f t="shared" si="67"/>
        <v>3.0266008437472271E-4</v>
      </c>
      <c r="AB297" s="2">
        <f t="shared" si="70"/>
        <v>596.87506406160594</v>
      </c>
      <c r="AC297" s="2">
        <f>+N297+P297+R297</f>
        <v>10000020.000000006</v>
      </c>
    </row>
    <row r="298" spans="2:29" ht="0.2" customHeight="1" x14ac:dyDescent="0.25">
      <c r="H298" s="2"/>
      <c r="I298" s="2"/>
      <c r="J298" s="2"/>
      <c r="K298" s="16">
        <f t="shared" si="66"/>
        <v>44130</v>
      </c>
      <c r="L298" s="1">
        <f t="shared" si="76"/>
        <v>296</v>
      </c>
      <c r="M298" s="1" t="str">
        <f t="shared" si="64"/>
        <v xml:space="preserve">2.2 </v>
      </c>
      <c r="N298" s="14">
        <f>N297-O298+Z297</f>
        <v>1473830.2361637803</v>
      </c>
      <c r="O298" s="2">
        <f t="shared" si="65"/>
        <v>1.064782280718956E-4</v>
      </c>
      <c r="P298" s="2">
        <f>+P297+O298-Q298</f>
        <v>2.0768216253121956E-3</v>
      </c>
      <c r="Q298" s="2">
        <f>P297*Q$2</f>
        <v>3.2839056620671662E-4</v>
      </c>
      <c r="R298" s="2">
        <f t="shared" si="68"/>
        <v>8526189.7617594022</v>
      </c>
      <c r="S298" s="14">
        <f t="shared" si="69"/>
        <v>1.078193712531154E-7</v>
      </c>
      <c r="T298" s="14">
        <f t="shared" si="71"/>
        <v>4.7736030401454946E-7</v>
      </c>
      <c r="U298" s="14">
        <f t="shared" si="72"/>
        <v>7.9255073971944508E-7</v>
      </c>
      <c r="V298" s="14">
        <f t="shared" si="73"/>
        <v>5.8482419509730682E-7</v>
      </c>
      <c r="W298" s="14">
        <f t="shared" si="74"/>
        <v>1.6182844297582396E-7</v>
      </c>
      <c r="X298" s="2">
        <f t="shared" si="75"/>
        <v>2.1243830530602408E-6</v>
      </c>
      <c r="Y298" s="4">
        <f t="shared" si="63"/>
        <v>5.4865179340066975E-4</v>
      </c>
      <c r="Z298" s="2">
        <f>IF(L298&gt;5,X293*$H$23,0)</f>
        <v>7.0584671802595141E-8</v>
      </c>
      <c r="AA298" s="2">
        <f t="shared" si="67"/>
        <v>2.7344225926184711E-4</v>
      </c>
      <c r="AB298" s="2">
        <f t="shared" si="70"/>
        <v>596.87506413219057</v>
      </c>
      <c r="AC298" s="2">
        <f>+N298+P298+R298</f>
        <v>10000020.000000004</v>
      </c>
    </row>
    <row r="299" spans="2:29" ht="0.2" customHeight="1" x14ac:dyDescent="0.25">
      <c r="H299" s="2"/>
      <c r="I299" s="2"/>
      <c r="J299" s="2"/>
      <c r="K299" s="16">
        <f t="shared" si="66"/>
        <v>44131</v>
      </c>
      <c r="L299" s="1">
        <f t="shared" si="76"/>
        <v>297</v>
      </c>
      <c r="M299" s="1" t="str">
        <f t="shared" si="64"/>
        <v xml:space="preserve">2.2 </v>
      </c>
      <c r="N299" s="14">
        <f>N298-O299+Z298</f>
        <v>1473830.2360676518</v>
      </c>
      <c r="O299" s="2">
        <f t="shared" si="65"/>
        <v>9.6199164490123201E-5</v>
      </c>
      <c r="P299" s="2">
        <f>+P298+O299-Q299</f>
        <v>1.876331986186291E-3</v>
      </c>
      <c r="Q299" s="2">
        <f>P298*Q$2</f>
        <v>2.9668880361602792E-4</v>
      </c>
      <c r="R299" s="2">
        <f t="shared" si="68"/>
        <v>8526189.762056021</v>
      </c>
      <c r="S299" s="14">
        <f t="shared" si="69"/>
        <v>9.7410838057379182E-8</v>
      </c>
      <c r="T299" s="14">
        <f t="shared" si="71"/>
        <v>4.3127748501246151E-7</v>
      </c>
      <c r="U299" s="14">
        <f t="shared" si="72"/>
        <v>7.1604045602182424E-7</v>
      </c>
      <c r="V299" s="14">
        <f t="shared" si="73"/>
        <v>5.2836715981296335E-7</v>
      </c>
      <c r="W299" s="14">
        <f t="shared" si="74"/>
        <v>1.462060487743267E-7</v>
      </c>
      <c r="X299" s="2">
        <f t="shared" si="75"/>
        <v>1.9193019876789555E-6</v>
      </c>
      <c r="Y299" s="4">
        <f t="shared" si="63"/>
        <v>4.9568672471784613E-4</v>
      </c>
      <c r="Z299" s="2">
        <f>IF(L299&gt;5,X294*$H$23,0)</f>
        <v>6.3770656003703445E-8</v>
      </c>
      <c r="AA299" s="2">
        <f t="shared" si="67"/>
        <v>2.4704502843096916E-4</v>
      </c>
      <c r="AB299" s="2">
        <f t="shared" si="70"/>
        <v>596.87506419596127</v>
      </c>
      <c r="AC299" s="2">
        <f>+N299+P299+R299</f>
        <v>10000020.000000006</v>
      </c>
    </row>
    <row r="300" spans="2:29" ht="0.2" customHeight="1" x14ac:dyDescent="0.25">
      <c r="H300" s="2"/>
      <c r="I300" s="2"/>
      <c r="J300" s="2"/>
      <c r="K300" s="16">
        <f t="shared" si="66"/>
        <v>44132</v>
      </c>
      <c r="L300" s="1">
        <f t="shared" si="76"/>
        <v>298</v>
      </c>
      <c r="M300" s="1" t="str">
        <f t="shared" si="64"/>
        <v xml:space="preserve">2.2 </v>
      </c>
      <c r="N300" s="14">
        <f>N299-O300+Z299</f>
        <v>1473830.2359808031</v>
      </c>
      <c r="O300" s="2">
        <f t="shared" si="65"/>
        <v>8.6912408444470002E-5</v>
      </c>
      <c r="P300" s="2">
        <f>+P299+O300-Q300</f>
        <v>1.6951969680327195E-3</v>
      </c>
      <c r="Q300" s="2">
        <f>P299*Q$2</f>
        <v>2.6804742659804155E-4</v>
      </c>
      <c r="R300" s="2">
        <f t="shared" si="68"/>
        <v>8526189.7623240054</v>
      </c>
      <c r="S300" s="14">
        <f t="shared" si="69"/>
        <v>8.800711097370698E-8</v>
      </c>
      <c r="T300" s="14">
        <f t="shared" si="71"/>
        <v>3.8964335222951662E-7</v>
      </c>
      <c r="U300" s="14">
        <f t="shared" si="72"/>
        <v>6.4691622751869237E-7</v>
      </c>
      <c r="V300" s="14">
        <f t="shared" si="73"/>
        <v>4.7736030401454956E-7</v>
      </c>
      <c r="W300" s="14">
        <f t="shared" si="74"/>
        <v>1.3209178995324084E-7</v>
      </c>
      <c r="X300" s="2">
        <f t="shared" si="75"/>
        <v>1.7340187846897063E-6</v>
      </c>
      <c r="Y300" s="4">
        <f t="shared" si="63"/>
        <v>4.4783473236616867E-4</v>
      </c>
      <c r="Z300" s="2">
        <f>IF(L300&gt;5,X295*$H$23,0)</f>
        <v>5.7614443238743841E-8</v>
      </c>
      <c r="AA300" s="2">
        <f t="shared" si="67"/>
        <v>2.2319610083865746E-4</v>
      </c>
      <c r="AB300" s="2">
        <f t="shared" si="70"/>
        <v>596.87506425357572</v>
      </c>
      <c r="AC300" s="2">
        <f>+N300+P300+R300</f>
        <v>10000020.000000006</v>
      </c>
    </row>
    <row r="301" spans="2:29" ht="0.2" customHeight="1" x14ac:dyDescent="0.25">
      <c r="H301" s="2"/>
      <c r="I301" s="2"/>
      <c r="J301" s="2"/>
      <c r="K301" s="16">
        <f t="shared" si="66"/>
        <v>44133</v>
      </c>
      <c r="L301" s="1">
        <f t="shared" si="76"/>
        <v>299</v>
      </c>
      <c r="M301" s="1" t="str">
        <f t="shared" si="64"/>
        <v xml:space="preserve">2.2 </v>
      </c>
      <c r="N301" s="14">
        <f>N300-O301+Z300</f>
        <v>1473830.2359023385</v>
      </c>
      <c r="O301" s="2">
        <f t="shared" si="65"/>
        <v>7.8522165776359021E-5</v>
      </c>
      <c r="P301" s="2">
        <f>+P300+O301-Q301</f>
        <v>1.5315481383758327E-3</v>
      </c>
      <c r="Q301" s="2">
        <f>P300*Q$2</f>
        <v>2.4217099543324562E-4</v>
      </c>
      <c r="R301" s="2">
        <f t="shared" si="68"/>
        <v>8526189.7625661194</v>
      </c>
      <c r="S301" s="14">
        <f t="shared" si="69"/>
        <v>7.9511189271744211E-8</v>
      </c>
      <c r="T301" s="14">
        <f t="shared" si="71"/>
        <v>3.5202844389482781E-7</v>
      </c>
      <c r="U301" s="14">
        <f t="shared" si="72"/>
        <v>5.8446502834427512E-7</v>
      </c>
      <c r="V301" s="14">
        <f t="shared" si="73"/>
        <v>4.3127748501246162E-7</v>
      </c>
      <c r="W301" s="14">
        <f t="shared" si="74"/>
        <v>1.1934007600363739E-7</v>
      </c>
      <c r="X301" s="2">
        <f t="shared" si="75"/>
        <v>1.5666222225269461E-6</v>
      </c>
      <c r="Y301" s="4">
        <f t="shared" si="63"/>
        <v>4.0460221650355001E-4</v>
      </c>
      <c r="Z301" s="2">
        <f>IF(L301&gt;5,X296*$H$23,0)</f>
        <v>5.2052531331702578E-8</v>
      </c>
      <c r="AA301" s="2">
        <f t="shared" si="67"/>
        <v>2.0164947153746666E-4</v>
      </c>
      <c r="AB301" s="2">
        <f t="shared" si="70"/>
        <v>596.87506430562826</v>
      </c>
      <c r="AC301" s="2">
        <f>+N301+P301+R301</f>
        <v>10000020.000000006</v>
      </c>
    </row>
    <row r="302" spans="2:29" ht="11.1" customHeight="1" x14ac:dyDescent="0.25">
      <c r="B302" s="1" t="str">
        <f>+_xlfn.CONCAT("R0:  ",A9:D30,CHAR(10), H42,TEXT(H47,"######"))</f>
        <v>R0:  0...: 2.2 
Deaths: 597</v>
      </c>
      <c r="H302" s="2"/>
      <c r="I302" s="2"/>
      <c r="J302" s="2"/>
      <c r="K302" s="16">
        <f t="shared" si="66"/>
        <v>44134</v>
      </c>
      <c r="L302" s="1">
        <f t="shared" si="76"/>
        <v>300</v>
      </c>
      <c r="M302" s="1" t="str">
        <f t="shared" si="64"/>
        <v xml:space="preserve">2.2 </v>
      </c>
      <c r="N302" s="14">
        <f>N301-O302+Z301</f>
        <v>1473830.2358314488</v>
      </c>
      <c r="O302" s="2">
        <f t="shared" si="65"/>
        <v>7.0941889985316167E-5</v>
      </c>
      <c r="P302" s="2">
        <f>+P301+O302-Q302</f>
        <v>1.3836974371646013E-3</v>
      </c>
      <c r="Q302" s="2">
        <f>P301*Q$2</f>
        <v>2.1879259119654752E-4</v>
      </c>
      <c r="R302" s="2">
        <f t="shared" si="68"/>
        <v>8526189.7627848592</v>
      </c>
      <c r="S302" s="14">
        <f t="shared" si="69"/>
        <v>7.183543635771926E-8</v>
      </c>
      <c r="T302" s="14">
        <f t="shared" si="71"/>
        <v>3.1804475708697679E-7</v>
      </c>
      <c r="U302" s="14">
        <f t="shared" si="72"/>
        <v>5.2804266584224185E-7</v>
      </c>
      <c r="V302" s="14">
        <f t="shared" si="73"/>
        <v>3.8964335222951673E-7</v>
      </c>
      <c r="W302" s="14">
        <f t="shared" si="74"/>
        <v>1.078193712531154E-7</v>
      </c>
      <c r="X302" s="2">
        <f t="shared" si="75"/>
        <v>1.4153855827695699E-6</v>
      </c>
      <c r="Y302" s="4">
        <f t="shared" si="63"/>
        <v>3.6554322781916676E-4</v>
      </c>
      <c r="Z302" s="2">
        <f>IF(L302&gt;5,X297*$H$23,0)</f>
        <v>4.7027548401100499E-8</v>
      </c>
      <c r="AA302" s="2">
        <f t="shared" si="67"/>
        <v>1.8218288410133253E-4</v>
      </c>
      <c r="AB302" s="2">
        <f t="shared" si="70"/>
        <v>596.87506435265584</v>
      </c>
      <c r="AC302" s="2">
        <f>+N302+P302+R302</f>
        <v>10000020.000000006</v>
      </c>
    </row>
    <row r="303" spans="2:29" ht="0.2" customHeight="1" x14ac:dyDescent="0.25">
      <c r="H303" s="2"/>
      <c r="I303" s="2"/>
      <c r="J303" s="2"/>
      <c r="K303" s="16">
        <f t="shared" si="66"/>
        <v>44135</v>
      </c>
      <c r="L303" s="1">
        <f t="shared" si="76"/>
        <v>301</v>
      </c>
      <c r="M303" s="1" t="str">
        <f t="shared" si="64"/>
        <v xml:space="preserve">2.2 </v>
      </c>
      <c r="N303" s="14">
        <f>N302-O303+Z302</f>
        <v>1473830.2357674025</v>
      </c>
      <c r="O303" s="2">
        <f t="shared" si="65"/>
        <v>6.409338948997838E-5</v>
      </c>
      <c r="P303" s="2">
        <f>+P302+O303-Q303</f>
        <v>1.2501197642024939E-3</v>
      </c>
      <c r="Q303" s="2">
        <f>P302*Q$2</f>
        <v>1.9767106245208589E-4</v>
      </c>
      <c r="R303" s="2">
        <f t="shared" si="68"/>
        <v>8526189.762982484</v>
      </c>
      <c r="S303" s="14">
        <f t="shared" si="69"/>
        <v>6.4900675791006117E-8</v>
      </c>
      <c r="T303" s="14">
        <f t="shared" si="71"/>
        <v>2.8734174543087699E-7</v>
      </c>
      <c r="U303" s="14">
        <f t="shared" si="72"/>
        <v>4.7706713563046532E-7</v>
      </c>
      <c r="V303" s="14">
        <f t="shared" si="73"/>
        <v>3.5202844389482792E-7</v>
      </c>
      <c r="W303" s="14">
        <f t="shared" si="74"/>
        <v>9.7410838057379182E-8</v>
      </c>
      <c r="X303" s="2">
        <f t="shared" si="75"/>
        <v>1.2787488388045556E-6</v>
      </c>
      <c r="Y303" s="4">
        <f t="shared" si="63"/>
        <v>3.3025486750540772E-4</v>
      </c>
      <c r="Z303" s="2">
        <f>IF(L303&gt;5,X298*$H$23,0)</f>
        <v>4.2487661061204818E-8</v>
      </c>
      <c r="AA303" s="2">
        <f t="shared" si="67"/>
        <v>1.6459553802020095E-4</v>
      </c>
      <c r="AB303" s="2">
        <f t="shared" si="70"/>
        <v>596.87506439514345</v>
      </c>
      <c r="AC303" s="2">
        <f>+N303+P303+R303</f>
        <v>10000020.000000006</v>
      </c>
    </row>
    <row r="304" spans="2:29" ht="0.2" customHeight="1" x14ac:dyDescent="0.25">
      <c r="H304" s="2"/>
      <c r="I304" s="2"/>
      <c r="J304" s="2"/>
      <c r="K304" s="16">
        <f t="shared" si="66"/>
        <v>44136</v>
      </c>
      <c r="L304" s="1">
        <f t="shared" si="76"/>
        <v>302</v>
      </c>
      <c r="M304" s="1" t="str">
        <f t="shared" si="64"/>
        <v xml:space="preserve">2.2 </v>
      </c>
      <c r="N304" s="14">
        <f>N303-O304+Z303</f>
        <v>1473830.2357095389</v>
      </c>
      <c r="O304" s="2">
        <f t="shared" si="65"/>
        <v>5.7906021071235899E-5</v>
      </c>
      <c r="P304" s="2">
        <f>+P303+O304-Q304</f>
        <v>1.1294372475305163E-3</v>
      </c>
      <c r="Q304" s="2">
        <f>P303*Q$2</f>
        <v>1.7858853774321341E-4</v>
      </c>
      <c r="R304" s="2">
        <f t="shared" si="68"/>
        <v>8526189.7631610297</v>
      </c>
      <c r="S304" s="14">
        <f t="shared" si="69"/>
        <v>5.8635374568321595E-8</v>
      </c>
      <c r="T304" s="14">
        <f t="shared" si="71"/>
        <v>2.5960270316402442E-7</v>
      </c>
      <c r="U304" s="14">
        <f t="shared" si="72"/>
        <v>4.3101261814631558E-7</v>
      </c>
      <c r="V304" s="14">
        <f t="shared" si="73"/>
        <v>3.1804475708697684E-7</v>
      </c>
      <c r="W304" s="14">
        <f t="shared" si="74"/>
        <v>8.800711097370698E-8</v>
      </c>
      <c r="X304" s="2">
        <f t="shared" si="75"/>
        <v>1.1553025639393452E-6</v>
      </c>
      <c r="Y304" s="4">
        <f t="shared" si="63"/>
        <v>2.9837313130163607E-4</v>
      </c>
      <c r="Z304" s="2">
        <f>IF(L304&gt;5,X299*$H$23,0)</f>
        <v>3.8386039753579107E-8</v>
      </c>
      <c r="AA304" s="2">
        <f t="shared" si="67"/>
        <v>1.4870601741535382E-4</v>
      </c>
      <c r="AB304" s="2">
        <f t="shared" si="70"/>
        <v>596.87506443352947</v>
      </c>
      <c r="AC304" s="2">
        <f>+N304+P304+R304</f>
        <v>10000020.000000006</v>
      </c>
    </row>
    <row r="305" spans="8:29" ht="0.2" customHeight="1" x14ac:dyDescent="0.25">
      <c r="H305" s="2"/>
      <c r="I305" s="2"/>
      <c r="J305" s="2"/>
      <c r="K305" s="16">
        <f t="shared" si="66"/>
        <v>44137</v>
      </c>
      <c r="L305" s="1">
        <f t="shared" si="76"/>
        <v>303</v>
      </c>
      <c r="M305" s="1" t="str">
        <f t="shared" si="64"/>
        <v xml:space="preserve">2.2 </v>
      </c>
      <c r="N305" s="14">
        <f>N304-O305+Z304</f>
        <v>1473830.2356572615</v>
      </c>
      <c r="O305" s="2">
        <f t="shared" si="65"/>
        <v>5.231596117776393E-5</v>
      </c>
      <c r="P305" s="2">
        <f>+P304+O305-Q305</f>
        <v>1.0204050304896352E-3</v>
      </c>
      <c r="Q305" s="2">
        <f>P304*Q$2</f>
        <v>1.6134817821864518E-4</v>
      </c>
      <c r="R305" s="2">
        <f t="shared" si="68"/>
        <v>8526189.7633223385</v>
      </c>
      <c r="S305" s="14">
        <f t="shared" si="69"/>
        <v>5.2974905251022485E-8</v>
      </c>
      <c r="T305" s="14">
        <f t="shared" si="71"/>
        <v>2.3454149827328633E-7</v>
      </c>
      <c r="U305" s="14">
        <f t="shared" si="72"/>
        <v>3.8940405474603668E-7</v>
      </c>
      <c r="V305" s="14">
        <f t="shared" si="73"/>
        <v>2.8734174543087704E-7</v>
      </c>
      <c r="W305" s="14">
        <f t="shared" si="74"/>
        <v>7.9511189271744211E-8</v>
      </c>
      <c r="X305" s="2">
        <f t="shared" si="75"/>
        <v>1.0437733929729667E-6</v>
      </c>
      <c r="Y305" s="4">
        <f t="shared" si="63"/>
        <v>2.6956915474051337E-4</v>
      </c>
      <c r="Z305" s="2">
        <f>IF(L305&gt;5,X300*$H$23,0)</f>
        <v>3.4680375693794126E-8</v>
      </c>
      <c r="AA305" s="2">
        <f t="shared" si="67"/>
        <v>1.343504197098506E-4</v>
      </c>
      <c r="AB305" s="2">
        <f t="shared" si="70"/>
        <v>596.87506446820987</v>
      </c>
      <c r="AC305" s="2">
        <f>+N305+P305+R305</f>
        <v>10000020.000000006</v>
      </c>
    </row>
    <row r="306" spans="8:29" ht="0.2" customHeight="1" x14ac:dyDescent="0.25">
      <c r="H306" s="2"/>
      <c r="I306" s="2"/>
      <c r="J306" s="2"/>
      <c r="K306" s="16">
        <f t="shared" si="66"/>
        <v>44138</v>
      </c>
      <c r="L306" s="1">
        <f t="shared" si="76"/>
        <v>304</v>
      </c>
      <c r="M306" s="1" t="str">
        <f t="shared" si="64"/>
        <v xml:space="preserve">2.2 </v>
      </c>
      <c r="N306" s="14">
        <f>N305-O306+Z305</f>
        <v>1473830.2356100306</v>
      </c>
      <c r="O306" s="2">
        <f t="shared" si="65"/>
        <v>4.7265547577360959E-5</v>
      </c>
      <c r="P306" s="2">
        <f>+P305+O306-Q306</f>
        <v>9.2189843085419107E-4</v>
      </c>
      <c r="Q306" s="2">
        <f>P305*Q$2</f>
        <v>1.4577214721280503E-4</v>
      </c>
      <c r="R306" s="2">
        <f t="shared" si="68"/>
        <v>8526189.7634680755</v>
      </c>
      <c r="S306" s="14">
        <f t="shared" si="69"/>
        <v>4.7860879324244773E-8</v>
      </c>
      <c r="T306" s="14">
        <f t="shared" si="71"/>
        <v>2.1189962100408989E-7</v>
      </c>
      <c r="U306" s="14">
        <f t="shared" si="72"/>
        <v>3.5181224740992956E-7</v>
      </c>
      <c r="V306" s="14">
        <f t="shared" si="73"/>
        <v>2.5960270316402447E-7</v>
      </c>
      <c r="W306" s="14">
        <f t="shared" si="74"/>
        <v>7.183543635771926E-8</v>
      </c>
      <c r="X306" s="2">
        <f t="shared" si="75"/>
        <v>9.4301088726000789E-7</v>
      </c>
      <c r="Y306" s="4">
        <f t="shared" si="63"/>
        <v>2.4354582086608687E-4</v>
      </c>
      <c r="Z306" s="2">
        <f>IF(L306&gt;5,X301*$H$23,0)</f>
        <v>3.1332444450538924E-8</v>
      </c>
      <c r="AA306" s="2">
        <f t="shared" si="67"/>
        <v>1.21380664951065E-4</v>
      </c>
      <c r="AB306" s="2">
        <f t="shared" si="70"/>
        <v>596.8750644995423</v>
      </c>
      <c r="AC306" s="2">
        <f>+N306+P306+R306</f>
        <v>10000020.000000004</v>
      </c>
    </row>
    <row r="307" spans="8:29" ht="0.2" customHeight="1" x14ac:dyDescent="0.25">
      <c r="H307" s="2"/>
      <c r="I307" s="2"/>
      <c r="J307" s="2"/>
      <c r="K307" s="16">
        <f t="shared" si="66"/>
        <v>44139</v>
      </c>
      <c r="L307" s="1">
        <f t="shared" si="76"/>
        <v>305</v>
      </c>
      <c r="M307" s="1" t="str">
        <f t="shared" si="64"/>
        <v xml:space="preserve">2.2 </v>
      </c>
      <c r="N307" s="14">
        <f>N306-O307+Z306</f>
        <v>1473830.2355673593</v>
      </c>
      <c r="O307" s="2">
        <f t="shared" si="65"/>
        <v>4.2702684563136712E-5</v>
      </c>
      <c r="P307" s="2">
        <f>+P306+O307-Q307</f>
        <v>8.3290133958101472E-4</v>
      </c>
      <c r="Q307" s="2">
        <f>P306*Q$2</f>
        <v>1.3169977583631301E-4</v>
      </c>
      <c r="R307" s="2">
        <f t="shared" si="68"/>
        <v>8526189.7635997441</v>
      </c>
      <c r="S307" s="14">
        <f t="shared" si="69"/>
        <v>4.324054491139379E-8</v>
      </c>
      <c r="T307" s="14">
        <f t="shared" si="71"/>
        <v>1.9144351729697904E-7</v>
      </c>
      <c r="U307" s="14">
        <f t="shared" si="72"/>
        <v>3.1784943150613491E-7</v>
      </c>
      <c r="V307" s="14">
        <f t="shared" si="73"/>
        <v>2.3454149827328638E-7</v>
      </c>
      <c r="W307" s="14">
        <f t="shared" si="74"/>
        <v>6.4900675791006117E-8</v>
      </c>
      <c r="X307" s="2">
        <f t="shared" si="75"/>
        <v>8.519756677788002E-7</v>
      </c>
      <c r="Y307" s="4">
        <f t="shared" si="63"/>
        <v>2.2003469543179267E-4</v>
      </c>
      <c r="Z307" s="2">
        <f>IF(L307&gt;5,X302*$H$23,0)</f>
        <v>2.83077116553914E-8</v>
      </c>
      <c r="AA307" s="2">
        <f t="shared" si="67"/>
        <v>1.0966296834575004E-4</v>
      </c>
      <c r="AB307" s="2">
        <f t="shared" si="70"/>
        <v>596.87506452784999</v>
      </c>
      <c r="AC307" s="2">
        <f>+N307+P307+R307</f>
        <v>10000020.000000004</v>
      </c>
    </row>
    <row r="308" spans="8:29" ht="0.2" customHeight="1" x14ac:dyDescent="0.25">
      <c r="H308" s="2"/>
      <c r="I308" s="2"/>
      <c r="J308" s="2"/>
      <c r="K308" s="16">
        <f t="shared" si="66"/>
        <v>44140</v>
      </c>
      <c r="L308" s="1">
        <f t="shared" si="76"/>
        <v>306</v>
      </c>
      <c r="M308" s="1" t="str">
        <f t="shared" si="64"/>
        <v xml:space="preserve">2.2 </v>
      </c>
      <c r="N308" s="14">
        <f>N307-O308+Z307</f>
        <v>1473830.2355288074</v>
      </c>
      <c r="O308" s="2">
        <f t="shared" si="65"/>
        <v>3.8580305579170339E-5</v>
      </c>
      <c r="P308" s="2">
        <f>+P307+O308-Q308</f>
        <v>7.5249573950575443E-4</v>
      </c>
      <c r="Q308" s="2">
        <f>P307*Q$2</f>
        <v>1.1898590565443067E-4</v>
      </c>
      <c r="R308" s="2">
        <f t="shared" si="68"/>
        <v>8526189.7637187019</v>
      </c>
      <c r="S308" s="14">
        <f t="shared" si="69"/>
        <v>3.9066242631327932E-8</v>
      </c>
      <c r="T308" s="14">
        <f t="shared" si="71"/>
        <v>1.7296217964557513E-7</v>
      </c>
      <c r="U308" s="14">
        <f t="shared" si="72"/>
        <v>2.8716527594546861E-7</v>
      </c>
      <c r="V308" s="14">
        <f t="shared" si="73"/>
        <v>2.1189962100408994E-7</v>
      </c>
      <c r="W308" s="14">
        <f t="shared" si="74"/>
        <v>5.8635374568321595E-8</v>
      </c>
      <c r="X308" s="2">
        <f t="shared" si="75"/>
        <v>7.6972869379478321E-7</v>
      </c>
      <c r="Y308" s="4">
        <f t="shared" si="63"/>
        <v>1.9879325796452177E-4</v>
      </c>
      <c r="Z308" s="2">
        <f>IF(L308&gt;5,X303*$H$23,0)</f>
        <v>2.5574976776091114E-8</v>
      </c>
      <c r="AA308" s="2">
        <f t="shared" si="67"/>
        <v>9.9076460251622321E-5</v>
      </c>
      <c r="AB308" s="2">
        <f t="shared" si="70"/>
        <v>596.87506455342498</v>
      </c>
      <c r="AC308" s="2">
        <f>+N308+P308+R308</f>
        <v>10000020.000000006</v>
      </c>
    </row>
    <row r="309" spans="8:29" ht="0.2" customHeight="1" x14ac:dyDescent="0.25">
      <c r="H309" s="2"/>
      <c r="I309" s="2"/>
      <c r="J309" s="2"/>
      <c r="K309" s="16">
        <f t="shared" si="66"/>
        <v>44141</v>
      </c>
      <c r="L309" s="1">
        <f t="shared" si="76"/>
        <v>307</v>
      </c>
      <c r="M309" s="1" t="str">
        <f t="shared" si="64"/>
        <v xml:space="preserve">2.2 </v>
      </c>
      <c r="N309" s="14">
        <f>N308-O309+Z308</f>
        <v>1473830.2354939771</v>
      </c>
      <c r="O309" s="2">
        <f t="shared" si="65"/>
        <v>3.4855887722548835E-5</v>
      </c>
      <c r="P309" s="2">
        <f>+P308+O309-Q309</f>
        <v>6.7985223587033834E-4</v>
      </c>
      <c r="Q309" s="2">
        <f>P308*Q$2</f>
        <v>1.0749939135796491E-4</v>
      </c>
      <c r="R309" s="2">
        <f t="shared" si="68"/>
        <v>8526189.7638261747</v>
      </c>
      <c r="S309" s="14">
        <f t="shared" si="69"/>
        <v>3.5294913985328633E-8</v>
      </c>
      <c r="T309" s="14">
        <f t="shared" si="71"/>
        <v>1.562649705253117E-7</v>
      </c>
      <c r="U309" s="14">
        <f t="shared" si="72"/>
        <v>2.5944326946836274E-7</v>
      </c>
      <c r="V309" s="14">
        <f t="shared" si="73"/>
        <v>1.9144351729697909E-7</v>
      </c>
      <c r="W309" s="14">
        <f t="shared" si="74"/>
        <v>5.2974905251022485E-8</v>
      </c>
      <c r="X309" s="2">
        <f t="shared" si="75"/>
        <v>6.954215765270047E-7</v>
      </c>
      <c r="Y309" s="4">
        <f t="shared" si="63"/>
        <v>1.7960240013279886E-4</v>
      </c>
      <c r="Z309" s="2">
        <f>IF(L309&gt;5,X304*$H$23,0)</f>
        <v>2.3106051278786904E-8</v>
      </c>
      <c r="AA309" s="2">
        <f t="shared" si="67"/>
        <v>8.9511939390490814E-5</v>
      </c>
      <c r="AB309" s="2">
        <f t="shared" si="70"/>
        <v>596.87506457653103</v>
      </c>
      <c r="AC309" s="2">
        <f>+N309+P309+R309</f>
        <v>10000020.000000004</v>
      </c>
    </row>
    <row r="310" spans="8:29" ht="0.2" customHeight="1" x14ac:dyDescent="0.25">
      <c r="H310" s="2"/>
      <c r="I310" s="2"/>
      <c r="J310" s="2"/>
      <c r="K310" s="16">
        <f t="shared" si="66"/>
        <v>44142</v>
      </c>
      <c r="L310" s="1">
        <f t="shared" si="76"/>
        <v>308</v>
      </c>
      <c r="M310" s="1" t="str">
        <f t="shared" si="64"/>
        <v xml:space="preserve">2.2 </v>
      </c>
      <c r="N310" s="14">
        <f>N309-O310+Z309</f>
        <v>1473830.2354625091</v>
      </c>
      <c r="O310" s="2">
        <f t="shared" si="65"/>
        <v>3.1491013113807898E-5</v>
      </c>
      <c r="P310" s="2">
        <f>+P309+O310-Q310</f>
        <v>6.1422150100266934E-4</v>
      </c>
      <c r="Q310" s="2">
        <f>P309*Q$2</f>
        <v>9.7121747981476894E-5</v>
      </c>
      <c r="R310" s="2">
        <f t="shared" si="68"/>
        <v>8526189.7639232744</v>
      </c>
      <c r="S310" s="14">
        <f t="shared" si="69"/>
        <v>3.1887657202801102E-8</v>
      </c>
      <c r="T310" s="14">
        <f t="shared" si="71"/>
        <v>1.4117965594131451E-7</v>
      </c>
      <c r="U310" s="14">
        <f t="shared" si="72"/>
        <v>2.3439745578796761E-7</v>
      </c>
      <c r="V310" s="14">
        <f t="shared" si="73"/>
        <v>1.7296217964557516E-7</v>
      </c>
      <c r="W310" s="14">
        <f t="shared" si="74"/>
        <v>4.7860879324244773E-8</v>
      </c>
      <c r="X310" s="2">
        <f t="shared" si="75"/>
        <v>6.2828782790190319E-7</v>
      </c>
      <c r="Y310" s="4">
        <f t="shared" si="63"/>
        <v>1.6226416561439949E-4</v>
      </c>
      <c r="Z310" s="2">
        <f>IF(L310&gt;5,X305*$H$23,0)</f>
        <v>2.0875467859459334E-8</v>
      </c>
      <c r="AA310" s="2">
        <f t="shared" si="67"/>
        <v>8.0870746422154001E-5</v>
      </c>
      <c r="AB310" s="2">
        <f t="shared" si="70"/>
        <v>596.87506459740655</v>
      </c>
      <c r="AC310" s="2">
        <f>+N310+P310+R310</f>
        <v>10000020.000000006</v>
      </c>
    </row>
    <row r="311" spans="8:29" ht="0.2" customHeight="1" x14ac:dyDescent="0.25">
      <c r="H311" s="2"/>
      <c r="I311" s="2"/>
      <c r="J311" s="2"/>
      <c r="K311" s="16">
        <f t="shared" si="66"/>
        <v>44143</v>
      </c>
      <c r="L311" s="1">
        <f t="shared" si="76"/>
        <v>309</v>
      </c>
      <c r="M311" s="1" t="str">
        <f t="shared" si="64"/>
        <v xml:space="preserve">2.2 </v>
      </c>
      <c r="N311" s="14">
        <f>N310-O311+Z310</f>
        <v>1473830.2354340791</v>
      </c>
      <c r="O311" s="2">
        <f t="shared" si="65"/>
        <v>2.8450972611251144E-5</v>
      </c>
      <c r="P311" s="2">
        <f>+P310+O311-Q311</f>
        <v>5.549265448992534E-4</v>
      </c>
      <c r="Q311" s="2">
        <f>P310*Q$2</f>
        <v>8.774592871466704E-5</v>
      </c>
      <c r="R311" s="2">
        <f t="shared" si="68"/>
        <v>8526189.7640109994</v>
      </c>
      <c r="S311" s="14">
        <f t="shared" si="69"/>
        <v>2.880932596419347E-8</v>
      </c>
      <c r="T311" s="14">
        <f t="shared" si="71"/>
        <v>1.2755062881120438E-7</v>
      </c>
      <c r="U311" s="14">
        <f t="shared" si="72"/>
        <v>2.1176948391197181E-7</v>
      </c>
      <c r="V311" s="14">
        <f t="shared" si="73"/>
        <v>1.5626497052531173E-7</v>
      </c>
      <c r="W311" s="14">
        <f t="shared" si="74"/>
        <v>4.324054491139379E-8</v>
      </c>
      <c r="X311" s="2">
        <f t="shared" si="75"/>
        <v>5.6763495412407511E-7</v>
      </c>
      <c r="Y311" s="4">
        <f t="shared" si="63"/>
        <v>1.4659970814983217E-4</v>
      </c>
      <c r="Z311" s="2">
        <f>IF(L311&gt;5,X306*$H$23,0)</f>
        <v>1.8860217745200159E-8</v>
      </c>
      <c r="AA311" s="2">
        <f t="shared" si="67"/>
        <v>7.3063746259826071E-5</v>
      </c>
      <c r="AB311" s="2">
        <f t="shared" si="70"/>
        <v>596.87506461626674</v>
      </c>
      <c r="AC311" s="2">
        <f>+N311+P311+R311</f>
        <v>10000020.000000006</v>
      </c>
    </row>
    <row r="312" spans="8:29" ht="0.2" customHeight="1" x14ac:dyDescent="0.25">
      <c r="H312" s="2"/>
      <c r="I312" s="2"/>
      <c r="J312" s="2"/>
      <c r="K312" s="16">
        <f t="shared" si="66"/>
        <v>44144</v>
      </c>
      <c r="L312" s="1">
        <f t="shared" si="76"/>
        <v>310</v>
      </c>
      <c r="M312" s="1" t="str">
        <f t="shared" si="64"/>
        <v xml:space="preserve">2.2 </v>
      </c>
      <c r="N312" s="14">
        <f>N311-O312+Z311</f>
        <v>1473830.2354083934</v>
      </c>
      <c r="O312" s="2">
        <f t="shared" si="65"/>
        <v>2.5704407781406728E-5</v>
      </c>
      <c r="P312" s="2">
        <f>+P311+O312-Q312</f>
        <v>5.0135573198076678E-4</v>
      </c>
      <c r="Q312" s="2">
        <f>P311*Q$2</f>
        <v>7.927522069989334E-5</v>
      </c>
      <c r="R312" s="2">
        <f t="shared" si="68"/>
        <v>8526189.7640902568</v>
      </c>
      <c r="S312" s="14">
        <f t="shared" si="69"/>
        <v>2.602816686190671E-8</v>
      </c>
      <c r="T312" s="14">
        <f t="shared" si="71"/>
        <v>1.1523730385677387E-7</v>
      </c>
      <c r="U312" s="14">
        <f t="shared" si="72"/>
        <v>1.9132594321680659E-7</v>
      </c>
      <c r="V312" s="14">
        <f t="shared" si="73"/>
        <v>1.4117965594131453E-7</v>
      </c>
      <c r="W312" s="14">
        <f t="shared" si="74"/>
        <v>3.9066242631327932E-8</v>
      </c>
      <c r="X312" s="2">
        <f t="shared" si="75"/>
        <v>5.1283731250812969E-7</v>
      </c>
      <c r="Y312" s="4">
        <f t="shared" si="63"/>
        <v>1.3244744671872806E-4</v>
      </c>
      <c r="Z312" s="2">
        <f>IF(L312&gt;5,X307*$H$23,0)</f>
        <v>1.7039513355576003E-8</v>
      </c>
      <c r="AA312" s="2">
        <f t="shared" si="67"/>
        <v>6.60104086295378E-5</v>
      </c>
      <c r="AB312" s="2">
        <f t="shared" si="70"/>
        <v>596.87506463330624</v>
      </c>
      <c r="AC312" s="2">
        <f>+N312+P312+R312</f>
        <v>10000020.000000006</v>
      </c>
    </row>
    <row r="313" spans="8:29" ht="0.2" customHeight="1" x14ac:dyDescent="0.25">
      <c r="H313" s="2"/>
      <c r="I313" s="2"/>
      <c r="J313" s="2"/>
      <c r="K313" s="16">
        <f t="shared" si="66"/>
        <v>44145</v>
      </c>
      <c r="L313" s="1">
        <f t="shared" si="76"/>
        <v>311</v>
      </c>
      <c r="M313" s="1" t="str">
        <f t="shared" si="64"/>
        <v xml:space="preserve">2.2 </v>
      </c>
      <c r="N313" s="14">
        <f>N312-O313+Z312</f>
        <v>1473830.2353851874</v>
      </c>
      <c r="O313" s="2">
        <f t="shared" si="65"/>
        <v>2.3222987432497631E-5</v>
      </c>
      <c r="P313" s="2">
        <f>+P312+O313-Q313</f>
        <v>4.5295647198744063E-4</v>
      </c>
      <c r="Q313" s="2">
        <f>P312*Q$2</f>
        <v>7.1622247425823821E-5</v>
      </c>
      <c r="R313" s="2">
        <f t="shared" si="68"/>
        <v>8526189.7641618624</v>
      </c>
      <c r="S313" s="14">
        <f t="shared" si="69"/>
        <v>2.3515491859554827E-8</v>
      </c>
      <c r="T313" s="14">
        <f t="shared" si="71"/>
        <v>1.0411266744762681E-7</v>
      </c>
      <c r="U313" s="14">
        <f t="shared" si="72"/>
        <v>1.7285595578516084E-7</v>
      </c>
      <c r="V313" s="14">
        <f t="shared" si="73"/>
        <v>1.2755062881120441E-7</v>
      </c>
      <c r="W313" s="14">
        <f t="shared" si="74"/>
        <v>3.5294913985328633E-8</v>
      </c>
      <c r="X313" s="2">
        <f t="shared" si="75"/>
        <v>4.6332965788887551E-7</v>
      </c>
      <c r="Y313" s="4">
        <f t="shared" si="63"/>
        <v>1.1966139880953091E-4</v>
      </c>
      <c r="Z313" s="2">
        <f>IF(L313&gt;5,X308*$H$23,0)</f>
        <v>1.5394573875895664E-8</v>
      </c>
      <c r="AA313" s="2">
        <f t="shared" si="67"/>
        <v>5.9637977389356527E-5</v>
      </c>
      <c r="AB313" s="2">
        <f t="shared" si="70"/>
        <v>596.8750646487008</v>
      </c>
      <c r="AC313" s="2">
        <f>+N313+P313+R313</f>
        <v>10000020.000000006</v>
      </c>
    </row>
    <row r="314" spans="8:29" ht="0.2" customHeight="1" x14ac:dyDescent="0.25">
      <c r="H314" s="2"/>
      <c r="I314" s="2"/>
      <c r="J314" s="2"/>
      <c r="K314" s="16">
        <f t="shared" si="66"/>
        <v>44146</v>
      </c>
      <c r="L314" s="1">
        <f t="shared" si="76"/>
        <v>312</v>
      </c>
      <c r="M314" s="1" t="str">
        <f t="shared" si="64"/>
        <v xml:space="preserve">2.2 </v>
      </c>
      <c r="N314" s="14">
        <f>N313-O314+Z313</f>
        <v>1473830.2353642217</v>
      </c>
      <c r="O314" s="2">
        <f t="shared" si="65"/>
        <v>2.0981115374324089E-5</v>
      </c>
      <c r="P314" s="2">
        <f>+P313+O314-Q314</f>
        <v>4.0922951993498747E-4</v>
      </c>
      <c r="Q314" s="2">
        <f>P313*Q$2</f>
        <v>6.4708067426777233E-5</v>
      </c>
      <c r="R314" s="2">
        <f t="shared" si="68"/>
        <v>8526189.7642265558</v>
      </c>
      <c r="S314" s="14">
        <f t="shared" si="69"/>
        <v>2.1245382370948072E-8</v>
      </c>
      <c r="T314" s="14">
        <f t="shared" si="71"/>
        <v>9.4061967438219283E-8</v>
      </c>
      <c r="U314" s="14">
        <f t="shared" si="72"/>
        <v>1.5616900117144027E-7</v>
      </c>
      <c r="V314" s="14">
        <f t="shared" si="73"/>
        <v>1.1523730385677388E-7</v>
      </c>
      <c r="W314" s="14">
        <f t="shared" si="74"/>
        <v>3.1887657202801102E-8</v>
      </c>
      <c r="X314" s="2">
        <f t="shared" si="75"/>
        <v>4.1860131204018266E-7</v>
      </c>
      <c r="Y314" s="4">
        <f t="shared" si="63"/>
        <v>1.0810967458993704E-4</v>
      </c>
      <c r="Z314" s="2">
        <f>IF(L314&gt;5,X309*$H$23,0)</f>
        <v>1.3908431530540094E-8</v>
      </c>
      <c r="AA314" s="2">
        <f t="shared" si="67"/>
        <v>5.3880720039839655E-5</v>
      </c>
      <c r="AB314" s="2">
        <f t="shared" si="70"/>
        <v>596.87506466260925</v>
      </c>
      <c r="AC314" s="2">
        <f>+N314+P314+R314</f>
        <v>10000020.000000007</v>
      </c>
    </row>
    <row r="315" spans="8:29" ht="0.2" customHeight="1" x14ac:dyDescent="0.25">
      <c r="H315" s="2"/>
      <c r="I315" s="2"/>
      <c r="J315" s="2"/>
      <c r="K315" s="16">
        <f t="shared" si="66"/>
        <v>44147</v>
      </c>
      <c r="L315" s="1">
        <f t="shared" si="76"/>
        <v>313</v>
      </c>
      <c r="M315" s="1" t="str">
        <f t="shared" si="64"/>
        <v xml:space="preserve">2.2 </v>
      </c>
      <c r="N315" s="14">
        <f>N314-O315+Z314</f>
        <v>1473830.23534528</v>
      </c>
      <c r="O315" s="2">
        <f t="shared" si="65"/>
        <v>1.8955666390061348E-5</v>
      </c>
      <c r="P315" s="2">
        <f>+P314+O315-Q315</f>
        <v>3.6972382633433632E-4</v>
      </c>
      <c r="Q315" s="2">
        <f>P314*Q$2</f>
        <v>5.8461359990712493E-5</v>
      </c>
      <c r="R315" s="2">
        <f t="shared" si="68"/>
        <v>8526189.7642850038</v>
      </c>
      <c r="S315" s="14">
        <f t="shared" si="69"/>
        <v>1.9194421906333418E-8</v>
      </c>
      <c r="T315" s="14">
        <f t="shared" si="71"/>
        <v>8.4981529483792276E-8</v>
      </c>
      <c r="U315" s="14">
        <f t="shared" si="72"/>
        <v>1.4109295115732897E-7</v>
      </c>
      <c r="V315" s="14">
        <f t="shared" si="73"/>
        <v>1.0411266744762684E-7</v>
      </c>
      <c r="W315" s="14">
        <f t="shared" si="74"/>
        <v>2.880932596419347E-8</v>
      </c>
      <c r="X315" s="2">
        <f t="shared" si="75"/>
        <v>3.7819089595927497E-7</v>
      </c>
      <c r="Y315" s="4">
        <f t="shared" si="63"/>
        <v>9.7673116445247038E-5</v>
      </c>
      <c r="Z315" s="2">
        <f>IF(L315&gt;5,X310*$H$23,0)</f>
        <v>1.2565756558038064E-8</v>
      </c>
      <c r="AA315" s="2">
        <f t="shared" si="67"/>
        <v>4.867924968431985E-5</v>
      </c>
      <c r="AB315" s="2">
        <f t="shared" si="70"/>
        <v>596.87506467517505</v>
      </c>
      <c r="AC315" s="2">
        <f>+N315+P315+R315</f>
        <v>10000020.000000007</v>
      </c>
    </row>
    <row r="316" spans="8:29" ht="0.2" customHeight="1" x14ac:dyDescent="0.25">
      <c r="H316" s="2"/>
      <c r="I316" s="2"/>
      <c r="J316" s="2"/>
      <c r="K316" s="16">
        <f t="shared" si="66"/>
        <v>44148</v>
      </c>
      <c r="L316" s="1">
        <f t="shared" si="76"/>
        <v>314</v>
      </c>
      <c r="M316" s="1" t="str">
        <f t="shared" si="64"/>
        <v xml:space="preserve">2.2 </v>
      </c>
      <c r="N316" s="14">
        <f>N315-O316+Z315</f>
        <v>1473830.2353281667</v>
      </c>
      <c r="O316" s="2">
        <f t="shared" si="65"/>
        <v>1.7125747696485763E-5</v>
      </c>
      <c r="P316" s="2">
        <f>+P315+O316-Q316</f>
        <v>3.3403188455448835E-4</v>
      </c>
      <c r="Q316" s="2">
        <f>P315*Q$2</f>
        <v>5.2817689476333759E-5</v>
      </c>
      <c r="R316" s="2">
        <f t="shared" si="68"/>
        <v>8526189.7643378079</v>
      </c>
      <c r="S316" s="14">
        <f t="shared" si="69"/>
        <v>1.7341454528101669E-8</v>
      </c>
      <c r="T316" s="14">
        <f t="shared" si="71"/>
        <v>7.6777687625333658E-8</v>
      </c>
      <c r="U316" s="14">
        <f t="shared" si="72"/>
        <v>1.2747229422568843E-7</v>
      </c>
      <c r="V316" s="14">
        <f t="shared" si="73"/>
        <v>9.4061967438219309E-8</v>
      </c>
      <c r="W316" s="14">
        <f t="shared" si="74"/>
        <v>2.602816686190671E-8</v>
      </c>
      <c r="X316" s="2">
        <f t="shared" si="75"/>
        <v>3.4168157067924981E-7</v>
      </c>
      <c r="Y316" s="4">
        <f t="shared" si="63"/>
        <v>8.8244069851282233E-5</v>
      </c>
      <c r="Z316" s="2">
        <f>IF(L316&gt;5,X311*$H$23,0)</f>
        <v>1.1352699082481503E-8</v>
      </c>
      <c r="AA316" s="2">
        <f t="shared" si="67"/>
        <v>4.3979912444949655E-5</v>
      </c>
      <c r="AB316" s="2">
        <f t="shared" si="70"/>
        <v>596.87506468652771</v>
      </c>
      <c r="AC316" s="2">
        <f>+N316+P316+R316</f>
        <v>10000020.000000007</v>
      </c>
    </row>
    <row r="317" spans="8:29" ht="0.2" customHeight="1" x14ac:dyDescent="0.25">
      <c r="H317" s="2"/>
      <c r="I317" s="2"/>
      <c r="J317" s="2"/>
      <c r="K317" s="16">
        <f t="shared" si="66"/>
        <v>44149</v>
      </c>
      <c r="L317" s="1">
        <f t="shared" si="76"/>
        <v>315</v>
      </c>
      <c r="M317" s="1" t="str">
        <f t="shared" si="64"/>
        <v xml:space="preserve">2.2 </v>
      </c>
      <c r="N317" s="14">
        <f>N316-O317+Z316</f>
        <v>1473830.2353127056</v>
      </c>
      <c r="O317" s="2">
        <f t="shared" si="65"/>
        <v>1.5472483432058799E-5</v>
      </c>
      <c r="P317" s="2">
        <f>+P316+O317-Q317</f>
        <v>3.0178552733590595E-4</v>
      </c>
      <c r="Q317" s="2">
        <f>P316*Q$2</f>
        <v>4.7718840650641186E-5</v>
      </c>
      <c r="R317" s="2">
        <f t="shared" si="68"/>
        <v>8526189.7643855158</v>
      </c>
      <c r="S317" s="14">
        <f t="shared" si="69"/>
        <v>1.5667366624398961E-8</v>
      </c>
      <c r="T317" s="14">
        <f t="shared" si="71"/>
        <v>6.9365818112406661E-8</v>
      </c>
      <c r="U317" s="14">
        <f t="shared" si="72"/>
        <v>1.1516653143800051E-7</v>
      </c>
      <c r="V317" s="14">
        <f t="shared" si="73"/>
        <v>8.4981529483792289E-8</v>
      </c>
      <c r="W317" s="14">
        <f t="shared" si="74"/>
        <v>2.3515491859554827E-8</v>
      </c>
      <c r="X317" s="2">
        <f t="shared" si="75"/>
        <v>3.0869673751815327E-7</v>
      </c>
      <c r="Y317" s="4">
        <f t="shared" si="63"/>
        <v>7.9725272903251646E-5</v>
      </c>
      <c r="Z317" s="2">
        <f>IF(L317&gt;5,X312*$H$23,0)</f>
        <v>1.0256746250162594E-8</v>
      </c>
      <c r="AA317" s="2">
        <f t="shared" si="67"/>
        <v>3.9734234015618416E-5</v>
      </c>
      <c r="AB317" s="2">
        <f t="shared" si="70"/>
        <v>596.87506469678442</v>
      </c>
      <c r="AC317" s="2">
        <f>+N317+P317+R317</f>
        <v>10000020.000000007</v>
      </c>
    </row>
    <row r="318" spans="8:29" ht="0.2" customHeight="1" x14ac:dyDescent="0.25">
      <c r="H318" s="2"/>
      <c r="I318" s="2"/>
      <c r="J318" s="2"/>
      <c r="K318" s="16">
        <f t="shared" si="66"/>
        <v>44150</v>
      </c>
      <c r="L318" s="1">
        <f t="shared" si="76"/>
        <v>316</v>
      </c>
      <c r="M318" s="1" t="str">
        <f t="shared" si="64"/>
        <v xml:space="preserve">2.2 </v>
      </c>
      <c r="N318" s="14">
        <f>N317-O318+Z317</f>
        <v>1473830.235298737</v>
      </c>
      <c r="O318" s="2">
        <f t="shared" si="65"/>
        <v>1.3978819949834057E-5</v>
      </c>
      <c r="P318" s="2">
        <f>+P317+O318-Q318</f>
        <v>2.726521290948963E-4</v>
      </c>
      <c r="Q318" s="2">
        <f>P317*Q$2</f>
        <v>4.3112218190843705E-5</v>
      </c>
      <c r="R318" s="2">
        <f t="shared" si="68"/>
        <v>8526189.7644286174</v>
      </c>
      <c r="S318" s="14">
        <f t="shared" si="69"/>
        <v>1.415488974960752E-8</v>
      </c>
      <c r="T318" s="14">
        <f t="shared" si="71"/>
        <v>6.2669466497595831E-8</v>
      </c>
      <c r="U318" s="14">
        <f t="shared" si="72"/>
        <v>1.0404872716861002E-7</v>
      </c>
      <c r="V318" s="14">
        <f t="shared" si="73"/>
        <v>7.6777687625333671E-8</v>
      </c>
      <c r="W318" s="14">
        <f t="shared" si="74"/>
        <v>2.1245382370948072E-8</v>
      </c>
      <c r="X318" s="2">
        <f t="shared" si="75"/>
        <v>2.7889615341209509E-7</v>
      </c>
      <c r="Y318" s="4">
        <f t="shared" si="63"/>
        <v>7.2028853045908388E-5</v>
      </c>
      <c r="Z318" s="2">
        <f>IF(L318&gt;5,X313*$H$23,0)</f>
        <v>9.2665931577775108E-9</v>
      </c>
      <c r="AA318" s="2">
        <f t="shared" si="67"/>
        <v>3.5898419642859274E-5</v>
      </c>
      <c r="AB318" s="2">
        <f t="shared" si="70"/>
        <v>596.87506470605103</v>
      </c>
      <c r="AC318" s="2">
        <f>+N318+P318+R318</f>
        <v>10000020.000000007</v>
      </c>
    </row>
    <row r="319" spans="8:29" ht="0.2" customHeight="1" x14ac:dyDescent="0.25">
      <c r="H319" s="2"/>
      <c r="I319" s="2"/>
      <c r="J319" s="2"/>
      <c r="K319" s="16">
        <f t="shared" si="66"/>
        <v>44151</v>
      </c>
      <c r="L319" s="1">
        <f t="shared" si="76"/>
        <v>317</v>
      </c>
      <c r="M319" s="1" t="str">
        <f t="shared" si="64"/>
        <v xml:space="preserve">2.2 </v>
      </c>
      <c r="N319" s="14">
        <f>N318-O319+Z318</f>
        <v>1473830.2352861168</v>
      </c>
      <c r="O319" s="2">
        <f t="shared" si="65"/>
        <v>1.2629349906757027E-5</v>
      </c>
      <c r="P319" s="2">
        <f>+P318+O319-Q319</f>
        <v>2.4633117484523955E-4</v>
      </c>
      <c r="Q319" s="2">
        <f>P318*Q$2</f>
        <v>3.8950304156413758E-5</v>
      </c>
      <c r="R319" s="2">
        <f t="shared" si="68"/>
        <v>8526189.7644675579</v>
      </c>
      <c r="S319" s="14">
        <f t="shared" si="69"/>
        <v>1.2788422497968359E-8</v>
      </c>
      <c r="T319" s="14">
        <f t="shared" si="71"/>
        <v>5.6619558998430066E-8</v>
      </c>
      <c r="U319" s="14">
        <f t="shared" si="72"/>
        <v>9.400419974639378E-8</v>
      </c>
      <c r="V319" s="14">
        <f t="shared" si="73"/>
        <v>6.9365818112406674E-8</v>
      </c>
      <c r="W319" s="14">
        <f t="shared" si="74"/>
        <v>1.9194421906333418E-8</v>
      </c>
      <c r="X319" s="2">
        <f t="shared" si="75"/>
        <v>2.5197242126153227E-7</v>
      </c>
      <c r="Y319" s="4">
        <f t="shared" si="63"/>
        <v>6.507542065612992E-5</v>
      </c>
      <c r="Z319" s="2">
        <f>IF(L319&gt;5,X314*$H$23,0)</f>
        <v>8.3720262408036538E-9</v>
      </c>
      <c r="AA319" s="2">
        <f t="shared" si="67"/>
        <v>3.2432902376981112E-5</v>
      </c>
      <c r="AB319" s="2">
        <f t="shared" si="70"/>
        <v>596.87506471442305</v>
      </c>
      <c r="AC319" s="2">
        <f>+N319+P319+R319</f>
        <v>10000020.000000006</v>
      </c>
    </row>
    <row r="320" spans="8:29" ht="0.2" customHeight="1" x14ac:dyDescent="0.25">
      <c r="H320" s="2"/>
      <c r="I320" s="2"/>
      <c r="J320" s="2"/>
      <c r="K320" s="16">
        <f t="shared" si="66"/>
        <v>44152</v>
      </c>
      <c r="L320" s="1">
        <f t="shared" si="76"/>
        <v>318</v>
      </c>
      <c r="M320" s="1" t="str">
        <f t="shared" si="64"/>
        <v xml:space="preserve">2.2 </v>
      </c>
      <c r="N320" s="14">
        <f>N319-O320+Z319</f>
        <v>1473830.2352747151</v>
      </c>
      <c r="O320" s="2">
        <f t="shared" si="65"/>
        <v>1.1410153334814615E-5</v>
      </c>
      <c r="P320" s="2">
        <f>+P319+O320-Q320</f>
        <v>2.2255116034501995E-4</v>
      </c>
      <c r="Q320" s="2">
        <f>P319*Q$2</f>
        <v>3.5190167835034221E-5</v>
      </c>
      <c r="R320" s="2">
        <f t="shared" si="68"/>
        <v>8526189.7645027414</v>
      </c>
      <c r="S320" s="14">
        <f t="shared" si="69"/>
        <v>1.155386957294801E-8</v>
      </c>
      <c r="T320" s="14">
        <f t="shared" si="71"/>
        <v>5.1153689991873423E-8</v>
      </c>
      <c r="U320" s="14">
        <f t="shared" si="72"/>
        <v>8.4929338497645119E-8</v>
      </c>
      <c r="V320" s="14">
        <f t="shared" si="73"/>
        <v>6.2669466497595844E-8</v>
      </c>
      <c r="W320" s="14">
        <f t="shared" si="74"/>
        <v>1.7341454528101669E-8</v>
      </c>
      <c r="X320" s="2">
        <f t="shared" si="75"/>
        <v>2.2764781908816407E-7</v>
      </c>
      <c r="Y320" s="4">
        <f t="shared" si="63"/>
        <v>5.8793250128102337E-5</v>
      </c>
      <c r="Z320" s="2">
        <f>IF(L320&gt;5,X315*$H$23,0)</f>
        <v>7.5638179191854987E-9</v>
      </c>
      <c r="AA320" s="2">
        <f t="shared" si="67"/>
        <v>2.9301934933574108E-5</v>
      </c>
      <c r="AB320" s="2">
        <f t="shared" si="70"/>
        <v>596.87506472198686</v>
      </c>
      <c r="AC320" s="2">
        <f>+N320+P320+R320</f>
        <v>10000020.000000007</v>
      </c>
    </row>
    <row r="321" spans="8:29" ht="0.2" customHeight="1" x14ac:dyDescent="0.25">
      <c r="H321" s="2"/>
      <c r="I321" s="2"/>
      <c r="J321" s="2"/>
      <c r="K321" s="16">
        <f t="shared" si="66"/>
        <v>44153</v>
      </c>
      <c r="L321" s="1">
        <f t="shared" si="76"/>
        <v>319</v>
      </c>
      <c r="M321" s="1" t="str">
        <f t="shared" si="64"/>
        <v xml:space="preserve">2.2 </v>
      </c>
      <c r="N321" s="14">
        <f>N320-O321+Z320</f>
        <v>1473830.235264414</v>
      </c>
      <c r="O321" s="2">
        <f t="shared" si="65"/>
        <v>1.0308654054661651E-5</v>
      </c>
      <c r="P321" s="2">
        <f>+P320+O321-Q321</f>
        <v>2.0106679149325019E-4</v>
      </c>
      <c r="Q321" s="2">
        <f>P320*Q$2</f>
        <v>3.1793022906431423E-5</v>
      </c>
      <c r="R321" s="2">
        <f t="shared" si="68"/>
        <v>8526189.7645345274</v>
      </c>
      <c r="S321" s="14">
        <f t="shared" si="69"/>
        <v>1.0438496392327761E-8</v>
      </c>
      <c r="T321" s="14">
        <f t="shared" si="71"/>
        <v>4.6215478291792032E-8</v>
      </c>
      <c r="U321" s="14">
        <f t="shared" si="72"/>
        <v>7.6730534987810158E-8</v>
      </c>
      <c r="V321" s="14">
        <f t="shared" si="73"/>
        <v>5.6619558998430079E-8</v>
      </c>
      <c r="W321" s="14">
        <f t="shared" si="74"/>
        <v>1.5667366624398961E-8</v>
      </c>
      <c r="X321" s="2">
        <f t="shared" si="75"/>
        <v>2.0567143529475897E-7</v>
      </c>
      <c r="Y321" s="4">
        <f t="shared" si="63"/>
        <v>5.3117540013891026E-5</v>
      </c>
      <c r="Z321" s="2">
        <f>IF(L321&gt;5,X316*$H$23,0)</f>
        <v>6.8336314135849966E-9</v>
      </c>
      <c r="AA321" s="2">
        <f t="shared" si="67"/>
        <v>2.6473220955384674E-5</v>
      </c>
      <c r="AB321" s="2">
        <f t="shared" si="70"/>
        <v>596.87506472882046</v>
      </c>
      <c r="AC321" s="2">
        <f>+N321+P321+R321</f>
        <v>10000020.000000007</v>
      </c>
    </row>
    <row r="322" spans="8:29" ht="0.2" customHeight="1" x14ac:dyDescent="0.25">
      <c r="H322" s="2"/>
      <c r="I322" s="2"/>
      <c r="J322" s="2"/>
      <c r="K322" s="16">
        <f t="shared" si="66"/>
        <v>44154</v>
      </c>
      <c r="L322" s="1">
        <f t="shared" si="76"/>
        <v>320</v>
      </c>
      <c r="M322" s="1" t="str">
        <f t="shared" si="64"/>
        <v xml:space="preserve">2.2 </v>
      </c>
      <c r="N322" s="14">
        <f>N321-O322+Z321</f>
        <v>1473830.2352551073</v>
      </c>
      <c r="O322" s="2">
        <f t="shared" si="65"/>
        <v>9.3134899506112461E-6</v>
      </c>
      <c r="P322" s="2">
        <f>+P321+O322-Q322</f>
        <v>1.8165645408768283E-4</v>
      </c>
      <c r="Q322" s="2">
        <f>P321*Q$2</f>
        <v>2.8723827356178596E-5</v>
      </c>
      <c r="R322" s="2">
        <f t="shared" si="68"/>
        <v>8526189.7645632438</v>
      </c>
      <c r="S322" s="14">
        <f t="shared" si="69"/>
        <v>9.4307977292470619E-9</v>
      </c>
      <c r="T322" s="14">
        <f t="shared" si="71"/>
        <v>4.1753985569311037E-8</v>
      </c>
      <c r="U322" s="14">
        <f t="shared" si="72"/>
        <v>6.9323217437688061E-8</v>
      </c>
      <c r="V322" s="14">
        <f t="shared" si="73"/>
        <v>5.1153689991873437E-8</v>
      </c>
      <c r="W322" s="14">
        <f t="shared" si="74"/>
        <v>1.415488974960752E-8</v>
      </c>
      <c r="X322" s="2">
        <f t="shared" si="75"/>
        <v>1.858165804777271E-7</v>
      </c>
      <c r="Y322" s="4">
        <f t="shared" ref="Y322:Y362" si="77">+X322*$Y$1</f>
        <v>4.7989744587646128E-5</v>
      </c>
      <c r="Z322" s="2">
        <f>IF(L322&gt;5,X317*$H$23,0)</f>
        <v>6.1739347503630656E-9</v>
      </c>
      <c r="AA322" s="2">
        <f t="shared" si="67"/>
        <v>2.3917581870975493E-5</v>
      </c>
      <c r="AB322" s="2">
        <f t="shared" si="70"/>
        <v>596.87506473499445</v>
      </c>
      <c r="AC322" s="2">
        <f>+N322+P322+R322</f>
        <v>10000020.000000007</v>
      </c>
    </row>
    <row r="323" spans="8:29" ht="0.2" customHeight="1" x14ac:dyDescent="0.25">
      <c r="H323" s="2"/>
      <c r="I323" s="2"/>
      <c r="J323" s="2"/>
      <c r="K323" s="16">
        <f t="shared" si="66"/>
        <v>44155</v>
      </c>
      <c r="L323" s="1">
        <f t="shared" si="76"/>
        <v>321</v>
      </c>
      <c r="M323" s="1" t="str">
        <f t="shared" ref="M323:M362" si="78">+VLOOKUP(L323,B$9:E$37,3)</f>
        <v xml:space="preserve">2.2 </v>
      </c>
      <c r="N323" s="14">
        <f>N322-O323+Z322</f>
        <v>1473830.2352466991</v>
      </c>
      <c r="O323" s="2">
        <f t="shared" ref="O323:O362" si="79">(N322/N$2)*(M323/7*P322)</f>
        <v>8.4143957688578286E-6</v>
      </c>
      <c r="P323" s="2">
        <f>+P322+O323-Q323</f>
        <v>1.6411992784401454E-4</v>
      </c>
      <c r="Q323" s="2">
        <f>P322*Q$2</f>
        <v>2.5950922012526116E-5</v>
      </c>
      <c r="R323" s="2">
        <f t="shared" si="68"/>
        <v>8526189.7645891886</v>
      </c>
      <c r="S323" s="14">
        <f t="shared" si="69"/>
        <v>8.52037903421551E-9</v>
      </c>
      <c r="T323" s="14">
        <f t="shared" si="71"/>
        <v>3.7723190916988234E-8</v>
      </c>
      <c r="U323" s="14">
        <f t="shared" si="72"/>
        <v>6.2630978353966572E-8</v>
      </c>
      <c r="V323" s="14">
        <f t="shared" si="73"/>
        <v>4.6215478291792038E-8</v>
      </c>
      <c r="W323" s="14">
        <f t="shared" si="74"/>
        <v>1.2788422497968359E-8</v>
      </c>
      <c r="X323" s="2">
        <f t="shared" si="75"/>
        <v>1.6787844909493072E-7</v>
      </c>
      <c r="Y323" s="4">
        <f t="shared" si="77"/>
        <v>4.3356969938436483E-5</v>
      </c>
      <c r="Z323" s="2">
        <f>IF(L323&gt;5,X318*$H$23,0)</f>
        <v>5.5779230682419016E-9</v>
      </c>
      <c r="AA323" s="2">
        <f t="shared" si="67"/>
        <v>2.1608655913772515E-5</v>
      </c>
      <c r="AB323" s="2">
        <f t="shared" si="70"/>
        <v>596.87506474057238</v>
      </c>
      <c r="AC323" s="2">
        <f>+N323+P323+R323</f>
        <v>10000020.000000007</v>
      </c>
    </row>
    <row r="324" spans="8:29" ht="0.2" customHeight="1" x14ac:dyDescent="0.25">
      <c r="H324" s="2"/>
      <c r="I324" s="2"/>
      <c r="J324" s="2"/>
      <c r="K324" s="16">
        <f t="shared" ref="K324:K362" si="80">+K323+1</f>
        <v>44156</v>
      </c>
      <c r="L324" s="1">
        <f t="shared" si="76"/>
        <v>322</v>
      </c>
      <c r="M324" s="1" t="str">
        <f t="shared" si="78"/>
        <v xml:space="preserve">2.2 </v>
      </c>
      <c r="N324" s="14">
        <f>N323-O324+Z323</f>
        <v>1473830.2352391025</v>
      </c>
      <c r="O324" s="2">
        <f t="shared" si="79"/>
        <v>7.6020972299804801E-6</v>
      </c>
      <c r="P324" s="2">
        <f>+P323+O324-Q324</f>
        <v>1.4827632109627866E-4</v>
      </c>
      <c r="Q324" s="2">
        <f>P323*Q$2</f>
        <v>2.3445703977716361E-5</v>
      </c>
      <c r="R324" s="2">
        <f t="shared" si="68"/>
        <v>8526189.7646126281</v>
      </c>
      <c r="S324" s="14">
        <f t="shared" si="69"/>
        <v>7.6978492139137358E-9</v>
      </c>
      <c r="T324" s="14">
        <f t="shared" si="71"/>
        <v>3.4081516136862033E-8</v>
      </c>
      <c r="U324" s="14">
        <f t="shared" si="72"/>
        <v>5.6584786375482365E-8</v>
      </c>
      <c r="V324" s="14">
        <f t="shared" si="73"/>
        <v>4.1753985569311043E-8</v>
      </c>
      <c r="W324" s="14">
        <f t="shared" si="74"/>
        <v>1.155386957294801E-8</v>
      </c>
      <c r="X324" s="2">
        <f t="shared" si="75"/>
        <v>1.5167200686851718E-7</v>
      </c>
      <c r="Y324" s="4">
        <f t="shared" si="77"/>
        <v>3.9171428362326955E-5</v>
      </c>
      <c r="Z324" s="2">
        <f>IF(L324&gt;5,X319*$H$23,0)</f>
        <v>5.0394484252306452E-9</v>
      </c>
      <c r="AA324" s="2">
        <f t="shared" ref="AA324:AA362" si="81">+Z324*AA$1</f>
        <v>1.9522626196838974E-5</v>
      </c>
      <c r="AB324" s="2">
        <f t="shared" si="70"/>
        <v>596.87506474561178</v>
      </c>
      <c r="AC324" s="2">
        <f>+N324+P324+R324</f>
        <v>10000020.000000007</v>
      </c>
    </row>
    <row r="325" spans="8:29" ht="0.2" customHeight="1" x14ac:dyDescent="0.25">
      <c r="H325" s="2"/>
      <c r="I325" s="2"/>
      <c r="J325" s="2"/>
      <c r="K325" s="16">
        <f t="shared" si="80"/>
        <v>44157</v>
      </c>
      <c r="L325" s="1">
        <f t="shared" si="76"/>
        <v>323</v>
      </c>
      <c r="M325" s="1" t="str">
        <f t="shared" si="78"/>
        <v xml:space="preserve">2.2 </v>
      </c>
      <c r="N325" s="14">
        <f>N324-O325+Z324</f>
        <v>1473830.2352322394</v>
      </c>
      <c r="O325" s="2">
        <f t="shared" si="79"/>
        <v>6.8682153634825374E-6</v>
      </c>
      <c r="P325" s="2">
        <f>+P324+O325-Q325</f>
        <v>1.3396220487457854E-4</v>
      </c>
      <c r="Q325" s="2">
        <f>P324*Q$2</f>
        <v>2.1182331585182666E-5</v>
      </c>
      <c r="R325" s="2">
        <f t="shared" si="68"/>
        <v>8526189.7646338046</v>
      </c>
      <c r="S325" s="14">
        <f t="shared" si="69"/>
        <v>6.9547237607818738E-9</v>
      </c>
      <c r="T325" s="14">
        <f t="shared" si="71"/>
        <v>3.0791396855654937E-8</v>
      </c>
      <c r="U325" s="14">
        <f t="shared" si="72"/>
        <v>5.112227420529306E-8</v>
      </c>
      <c r="V325" s="14">
        <f t="shared" si="73"/>
        <v>3.7723190916988248E-8</v>
      </c>
      <c r="W325" s="14">
        <f t="shared" si="74"/>
        <v>1.0438496392327761E-8</v>
      </c>
      <c r="X325" s="2">
        <f t="shared" si="75"/>
        <v>1.3703008213104591E-7</v>
      </c>
      <c r="Y325" s="4">
        <f t="shared" si="77"/>
        <v>3.5389945425679072E-5</v>
      </c>
      <c r="Z325" s="2">
        <f>IF(L325&gt;5,X320*$H$23,0)</f>
        <v>4.552956381763281E-9</v>
      </c>
      <c r="AA325" s="2">
        <f t="shared" si="81"/>
        <v>1.7637975038430699E-5</v>
      </c>
      <c r="AB325" s="2">
        <f t="shared" si="70"/>
        <v>596.87506475016471</v>
      </c>
      <c r="AC325" s="2">
        <f>+N325+P325+R325</f>
        <v>10000020.000000006</v>
      </c>
    </row>
    <row r="326" spans="8:29" ht="0.2" customHeight="1" x14ac:dyDescent="0.25">
      <c r="H326" s="2"/>
      <c r="I326" s="2"/>
      <c r="J326" s="2"/>
      <c r="K326" s="16">
        <f t="shared" si="80"/>
        <v>44158</v>
      </c>
      <c r="L326" s="1">
        <f t="shared" si="76"/>
        <v>324</v>
      </c>
      <c r="M326" s="1" t="str">
        <f t="shared" si="78"/>
        <v xml:space="preserve">2.2 </v>
      </c>
      <c r="N326" s="14">
        <f>N325-O326+Z325</f>
        <v>1473830.2352260388</v>
      </c>
      <c r="O326" s="2">
        <f t="shared" si="79"/>
        <v>6.2051800775652149E-6</v>
      </c>
      <c r="P326" s="2">
        <f>+P325+O326-Q326</f>
        <v>1.2102992711291824E-4</v>
      </c>
      <c r="Q326" s="2">
        <f>P325*Q$2</f>
        <v>1.9137457839225506E-5</v>
      </c>
      <c r="R326" s="2">
        <f t="shared" si="68"/>
        <v>8526189.7646529377</v>
      </c>
      <c r="S326" s="14">
        <f t="shared" si="69"/>
        <v>6.2833372341640688E-9</v>
      </c>
      <c r="T326" s="14">
        <f t="shared" si="71"/>
        <v>2.7818895043127489E-8</v>
      </c>
      <c r="U326" s="14">
        <f t="shared" si="72"/>
        <v>4.6187095283482415E-8</v>
      </c>
      <c r="V326" s="14">
        <f t="shared" si="73"/>
        <v>3.408151613686204E-8</v>
      </c>
      <c r="W326" s="14">
        <f t="shared" si="74"/>
        <v>9.4307977292470619E-9</v>
      </c>
      <c r="X326" s="2">
        <f t="shared" si="75"/>
        <v>1.2380164142688307E-7</v>
      </c>
      <c r="Y326" s="4">
        <f t="shared" si="77"/>
        <v>3.1973514614965218E-5</v>
      </c>
      <c r="Z326" s="2">
        <f>IF(L326&gt;5,X321*$H$23,0)</f>
        <v>4.1134287058951793E-9</v>
      </c>
      <c r="AA326" s="2">
        <f t="shared" si="81"/>
        <v>1.5935262004167306E-5</v>
      </c>
      <c r="AB326" s="2">
        <f t="shared" si="70"/>
        <v>596.87506475427813</v>
      </c>
      <c r="AC326" s="2">
        <f>+N326+P326+R326</f>
        <v>10000020.000000007</v>
      </c>
    </row>
    <row r="327" spans="8:29" ht="0.2" customHeight="1" x14ac:dyDescent="0.25">
      <c r="H327" s="2"/>
      <c r="I327" s="2"/>
      <c r="J327" s="2"/>
      <c r="K327" s="16">
        <f t="shared" si="80"/>
        <v>44159</v>
      </c>
      <c r="L327" s="1">
        <f t="shared" si="76"/>
        <v>325</v>
      </c>
      <c r="M327" s="1" t="str">
        <f t="shared" si="78"/>
        <v xml:space="preserve">2.2 </v>
      </c>
      <c r="N327" s="14">
        <f>N326-O327+Z326</f>
        <v>1473830.2352204369</v>
      </c>
      <c r="O327" s="2">
        <f t="shared" si="79"/>
        <v>5.6061520725955688E-6</v>
      </c>
      <c r="P327" s="2">
        <f>+P326+O327-Q327</f>
        <v>1.0934608959795408E-4</v>
      </c>
      <c r="Q327" s="2">
        <f>P326*Q$2</f>
        <v>1.7289989587559747E-5</v>
      </c>
      <c r="R327" s="2">
        <f t="shared" ref="R327:R362" si="82">+R326+Q327-Z326</f>
        <v>8526189.764670223</v>
      </c>
      <c r="S327" s="14">
        <f t="shared" si="69"/>
        <v>5.6767641902400888E-9</v>
      </c>
      <c r="T327" s="14">
        <f t="shared" si="71"/>
        <v>2.5133348936656268E-8</v>
      </c>
      <c r="U327" s="14">
        <f t="shared" si="72"/>
        <v>4.1728342564691241E-8</v>
      </c>
      <c r="V327" s="14">
        <f t="shared" si="73"/>
        <v>3.0791396855654943E-8</v>
      </c>
      <c r="W327" s="14">
        <f t="shared" si="74"/>
        <v>8.52037903421551E-9</v>
      </c>
      <c r="X327" s="2">
        <f t="shared" si="75"/>
        <v>1.1185023158145805E-7</v>
      </c>
      <c r="Y327" s="4">
        <f t="shared" si="77"/>
        <v>2.8886894979248841E-5</v>
      </c>
      <c r="Z327" s="2">
        <f>IF(L327&gt;5,X322*$H$23,0)</f>
        <v>3.7163316095545422E-9</v>
      </c>
      <c r="AA327" s="2">
        <f t="shared" si="81"/>
        <v>1.439692337629384E-5</v>
      </c>
      <c r="AB327" s="2">
        <f t="shared" si="70"/>
        <v>596.87506475799444</v>
      </c>
      <c r="AC327" s="2">
        <f>+N327+P327+R327</f>
        <v>10000020.000000006</v>
      </c>
    </row>
    <row r="328" spans="8:29" ht="0.2" customHeight="1" x14ac:dyDescent="0.25">
      <c r="H328" s="2"/>
      <c r="I328" s="2"/>
      <c r="J328" s="2"/>
      <c r="K328" s="16">
        <f t="shared" si="80"/>
        <v>44160</v>
      </c>
      <c r="L328" s="1">
        <f t="shared" si="76"/>
        <v>326</v>
      </c>
      <c r="M328" s="1" t="str">
        <f t="shared" si="78"/>
        <v xml:space="preserve">2.2 </v>
      </c>
      <c r="N328" s="14">
        <f>N327-O328+Z327</f>
        <v>1473830.2352153757</v>
      </c>
      <c r="O328" s="2">
        <f t="shared" si="79"/>
        <v>5.0649522927956121E-6</v>
      </c>
      <c r="P328" s="2">
        <f>+P327+O328-Q328</f>
        <v>9.8790171948184824E-5</v>
      </c>
      <c r="Q328" s="2">
        <f>P327*Q$2</f>
        <v>1.5620869942564867E-5</v>
      </c>
      <c r="R328" s="2">
        <f t="shared" si="82"/>
        <v>8526189.7646858394</v>
      </c>
      <c r="S328" s="14">
        <f t="shared" ref="S328:S371" si="83">+$P323*S$1</f>
        <v>5.1287477451254542E-9</v>
      </c>
      <c r="T328" s="14">
        <f t="shared" si="71"/>
        <v>2.2707056760960348E-8</v>
      </c>
      <c r="U328" s="14">
        <f t="shared" si="72"/>
        <v>3.7700023404984409E-8</v>
      </c>
      <c r="V328" s="14">
        <f t="shared" si="73"/>
        <v>2.7818895043127495E-8</v>
      </c>
      <c r="W328" s="14">
        <f t="shared" si="74"/>
        <v>7.6978492139137358E-9</v>
      </c>
      <c r="X328" s="2">
        <f t="shared" si="75"/>
        <v>1.0105257216811146E-7</v>
      </c>
      <c r="Y328" s="4">
        <f t="shared" si="77"/>
        <v>2.6098247614957215E-5</v>
      </c>
      <c r="Z328" s="2">
        <f>IF(L328&gt;5,X323*$H$23,0)</f>
        <v>3.3575689818986144E-9</v>
      </c>
      <c r="AA328" s="2">
        <f t="shared" si="81"/>
        <v>1.3007090981530946E-5</v>
      </c>
      <c r="AB328" s="2">
        <f t="shared" ref="AB328:AB362" si="84">+AB327+Z328</f>
        <v>596.87506476135195</v>
      </c>
      <c r="AC328" s="2">
        <f>+N328+P328+R328</f>
        <v>10000020.000000006</v>
      </c>
    </row>
    <row r="329" spans="8:29" ht="0.2" customHeight="1" x14ac:dyDescent="0.25">
      <c r="H329" s="2"/>
      <c r="I329" s="2"/>
      <c r="J329" s="2"/>
      <c r="K329" s="16">
        <f t="shared" si="80"/>
        <v>44161</v>
      </c>
      <c r="L329" s="1">
        <f t="shared" si="76"/>
        <v>327</v>
      </c>
      <c r="M329" s="1" t="str">
        <f t="shared" si="78"/>
        <v xml:space="preserve">2.2 </v>
      </c>
      <c r="N329" s="14">
        <f>N328-O329+Z328</f>
        <v>1473830.2352108029</v>
      </c>
      <c r="O329" s="2">
        <f t="shared" si="79"/>
        <v>4.57599818843705E-6</v>
      </c>
      <c r="P329" s="2">
        <f>+P328+O329-Q329</f>
        <v>8.9253288429738326E-5</v>
      </c>
      <c r="Q329" s="2">
        <f>P328*Q$2</f>
        <v>1.4112881706883546E-5</v>
      </c>
      <c r="R329" s="2">
        <f t="shared" si="82"/>
        <v>8526189.764699949</v>
      </c>
      <c r="S329" s="14">
        <f t="shared" si="83"/>
        <v>4.6336350342587081E-9</v>
      </c>
      <c r="T329" s="14">
        <f t="shared" ref="T329:T371" si="85">+$P323*T$1</f>
        <v>2.0514990980501814E-8</v>
      </c>
      <c r="U329" s="14">
        <f t="shared" si="72"/>
        <v>3.4060585141440533E-8</v>
      </c>
      <c r="V329" s="14">
        <f t="shared" si="73"/>
        <v>2.5133348936656275E-8</v>
      </c>
      <c r="W329" s="14">
        <f t="shared" si="74"/>
        <v>6.9547237607818738E-9</v>
      </c>
      <c r="X329" s="2">
        <f t="shared" si="75"/>
        <v>9.1297283853639203E-8</v>
      </c>
      <c r="Y329" s="4">
        <f t="shared" si="77"/>
        <v>2.357880724323814E-5</v>
      </c>
      <c r="Z329" s="2">
        <f>IF(L329&gt;5,X324*$H$23,0)</f>
        <v>3.0334401373703436E-9</v>
      </c>
      <c r="AA329" s="2">
        <f t="shared" si="81"/>
        <v>1.1751428508698087E-5</v>
      </c>
      <c r="AB329" s="2">
        <f t="shared" si="84"/>
        <v>596.87506476438534</v>
      </c>
      <c r="AC329" s="2">
        <f>+N329+P329+R329</f>
        <v>10000020.000000006</v>
      </c>
    </row>
    <row r="330" spans="8:29" ht="0.2" customHeight="1" x14ac:dyDescent="0.25">
      <c r="H330" s="2"/>
      <c r="I330" s="2"/>
      <c r="J330" s="2"/>
      <c r="K330" s="16">
        <f t="shared" si="80"/>
        <v>44162</v>
      </c>
      <c r="L330" s="1">
        <f t="shared" si="76"/>
        <v>328</v>
      </c>
      <c r="M330" s="1" t="str">
        <f t="shared" si="78"/>
        <v xml:space="preserve">2.2 </v>
      </c>
      <c r="N330" s="14">
        <f>N329-O330+Z329</f>
        <v>1473830.2352066718</v>
      </c>
      <c r="O330" s="2">
        <f t="shared" si="79"/>
        <v>4.1342461310775076E-6</v>
      </c>
      <c r="P330" s="2">
        <f>+P329+O330-Q330</f>
        <v>8.0637064785138931E-5</v>
      </c>
      <c r="Q330" s="2">
        <f>P329*Q$2</f>
        <v>1.2750469775676902E-5</v>
      </c>
      <c r="R330" s="2">
        <f t="shared" si="82"/>
        <v>8526189.764712695</v>
      </c>
      <c r="S330" s="14">
        <f t="shared" si="83"/>
        <v>4.1863189023305799E-9</v>
      </c>
      <c r="T330" s="14">
        <f t="shared" si="85"/>
        <v>1.8534540137034829E-8</v>
      </c>
      <c r="U330" s="14">
        <f t="shared" ref="U330:U371" si="86">+$P323*U$1</f>
        <v>3.077248647075273E-8</v>
      </c>
      <c r="V330" s="14">
        <f t="shared" si="73"/>
        <v>2.2707056760960355E-8</v>
      </c>
      <c r="W330" s="14">
        <f t="shared" si="74"/>
        <v>6.2833372341640688E-9</v>
      </c>
      <c r="X330" s="2">
        <f t="shared" si="75"/>
        <v>8.2483739505242559E-8</v>
      </c>
      <c r="Y330" s="4">
        <f t="shared" si="77"/>
        <v>2.1302585492175698E-5</v>
      </c>
      <c r="Z330" s="2">
        <f>IF(L330&gt;5,X325*$H$23,0)</f>
        <v>2.7406016426209181E-9</v>
      </c>
      <c r="AA330" s="2">
        <f t="shared" si="81"/>
        <v>1.0616983627703722E-5</v>
      </c>
      <c r="AB330" s="2">
        <f t="shared" si="84"/>
        <v>596.87506476712599</v>
      </c>
      <c r="AC330" s="2">
        <f>+N330+P330+R330</f>
        <v>10000020.000000004</v>
      </c>
    </row>
    <row r="331" spans="8:29" ht="0.2" customHeight="1" x14ac:dyDescent="0.25">
      <c r="H331" s="2"/>
      <c r="I331" s="2"/>
      <c r="J331" s="2"/>
      <c r="K331" s="16">
        <f t="shared" si="80"/>
        <v>44163</v>
      </c>
      <c r="L331" s="1">
        <f t="shared" si="76"/>
        <v>329</v>
      </c>
      <c r="M331" s="1" t="str">
        <f t="shared" si="78"/>
        <v xml:space="preserve">2.2 </v>
      </c>
      <c r="N331" s="14">
        <f>N330-O331+Z330</f>
        <v>1473830.2352029395</v>
      </c>
      <c r="O331" s="2">
        <f t="shared" si="79"/>
        <v>3.7351393878435045E-6</v>
      </c>
      <c r="P331" s="2">
        <f>+P330+O331-Q331</f>
        <v>7.2852623489391152E-5</v>
      </c>
      <c r="Q331" s="2">
        <f>P330*Q$2</f>
        <v>1.1519580683591275E-5</v>
      </c>
      <c r="R331" s="2">
        <f t="shared" si="82"/>
        <v>8526189.7647242136</v>
      </c>
      <c r="S331" s="14">
        <f t="shared" si="83"/>
        <v>3.7821852222786952E-9</v>
      </c>
      <c r="T331" s="14">
        <f t="shared" si="85"/>
        <v>1.6745275609322313E-8</v>
      </c>
      <c r="U331" s="14">
        <f t="shared" si="86"/>
        <v>2.780181020555225E-8</v>
      </c>
      <c r="V331" s="14">
        <f t="shared" ref="V331:V371" si="87">+$P323*V$1</f>
        <v>2.0514990980501817E-8</v>
      </c>
      <c r="W331" s="14">
        <f t="shared" si="74"/>
        <v>5.6767641902400888E-9</v>
      </c>
      <c r="X331" s="2">
        <f t="shared" si="75"/>
        <v>7.4521026207895169E-8</v>
      </c>
      <c r="Y331" s="4">
        <f t="shared" si="77"/>
        <v>1.9246102823180727E-5</v>
      </c>
      <c r="Z331" s="2">
        <f>IF(L331&gt;5,X326*$H$23,0)</f>
        <v>2.4760328285376615E-9</v>
      </c>
      <c r="AA331" s="2">
        <f t="shared" si="81"/>
        <v>9.5920543844895661E-6</v>
      </c>
      <c r="AB331" s="2">
        <f t="shared" si="84"/>
        <v>596.87506476960198</v>
      </c>
      <c r="AC331" s="2">
        <f>+N331+P331+R331</f>
        <v>10000020.000000006</v>
      </c>
    </row>
    <row r="332" spans="8:29" ht="11.1" customHeight="1" x14ac:dyDescent="0.25">
      <c r="H332" s="2"/>
      <c r="I332" s="2"/>
      <c r="J332" s="2"/>
      <c r="K332" s="16">
        <f t="shared" si="80"/>
        <v>44164</v>
      </c>
      <c r="L332" s="1">
        <f t="shared" si="76"/>
        <v>330</v>
      </c>
      <c r="M332" s="1" t="str">
        <f t="shared" si="78"/>
        <v xml:space="preserve">2.2 </v>
      </c>
      <c r="N332" s="14">
        <f>N331-O332+Z331</f>
        <v>1473830.2351995674</v>
      </c>
      <c r="O332" s="2">
        <f t="shared" si="79"/>
        <v>3.3745611181077896E-6</v>
      </c>
      <c r="P332" s="2">
        <f>+P331+O332-Q332</f>
        <v>6.5819666966157353E-5</v>
      </c>
      <c r="Q332" s="2">
        <f>P331*Q$2</f>
        <v>1.0407517641341592E-5</v>
      </c>
      <c r="R332" s="2">
        <f t="shared" si="82"/>
        <v>8526189.7647346184</v>
      </c>
      <c r="S332" s="14">
        <f t="shared" si="83"/>
        <v>3.417065299936065E-9</v>
      </c>
      <c r="T332" s="14">
        <f t="shared" si="85"/>
        <v>1.5128740889114777E-8</v>
      </c>
      <c r="U332" s="14">
        <f t="shared" si="86"/>
        <v>2.5117913413983478E-8</v>
      </c>
      <c r="V332" s="14">
        <f t="shared" si="87"/>
        <v>1.8534540137034832E-8</v>
      </c>
      <c r="W332" s="14">
        <f t="shared" ref="W332:W371" si="88">+$P323*W$1</f>
        <v>5.1287477451254542E-9</v>
      </c>
      <c r="X332" s="2">
        <f t="shared" ref="X332:X362" si="89">+SUM(S332:W332)</f>
        <v>6.7327007485194597E-8</v>
      </c>
      <c r="Y332" s="4">
        <f t="shared" si="77"/>
        <v>1.7388146336340059E-5</v>
      </c>
      <c r="Z332" s="2">
        <f>IF(L332&gt;5,X327*$H$23,0)</f>
        <v>2.2370046316291609E-9</v>
      </c>
      <c r="AA332" s="2">
        <f t="shared" si="81"/>
        <v>8.6660684937746522E-6</v>
      </c>
      <c r="AB332" s="2">
        <f t="shared" si="84"/>
        <v>596.87506477183899</v>
      </c>
      <c r="AC332" s="2">
        <f>+N332+P332+R332</f>
        <v>10000020.000000006</v>
      </c>
    </row>
    <row r="333" spans="8:29" ht="0.2" customHeight="1" x14ac:dyDescent="0.25">
      <c r="H333" s="2"/>
      <c r="I333" s="2"/>
      <c r="J333" s="2"/>
      <c r="K333" s="16">
        <f t="shared" si="80"/>
        <v>44165</v>
      </c>
      <c r="L333" s="1">
        <f t="shared" si="76"/>
        <v>331</v>
      </c>
      <c r="M333" s="1" t="str">
        <f t="shared" si="78"/>
        <v xml:space="preserve">2.2 </v>
      </c>
      <c r="N333" s="14">
        <f>N332-O333+Z332</f>
        <v>1473830.235196521</v>
      </c>
      <c r="O333" s="2">
        <f t="shared" si="79"/>
        <v>3.0487919077153658E-6</v>
      </c>
      <c r="P333" s="2">
        <f>+P332+O333-Q333</f>
        <v>5.9465649307278809E-5</v>
      </c>
      <c r="Q333" s="2">
        <f>P332*Q$2</f>
        <v>9.4028095665939066E-6</v>
      </c>
      <c r="R333" s="2">
        <f t="shared" si="82"/>
        <v>8526189.7647440191</v>
      </c>
      <c r="S333" s="14">
        <f t="shared" si="83"/>
        <v>3.0871928733807758E-9</v>
      </c>
      <c r="T333" s="14">
        <f t="shared" si="85"/>
        <v>1.3668261199744257E-8</v>
      </c>
      <c r="U333" s="14">
        <f t="shared" si="86"/>
        <v>2.2693111333672171E-8</v>
      </c>
      <c r="V333" s="14">
        <f t="shared" si="87"/>
        <v>1.6745275609322319E-8</v>
      </c>
      <c r="W333" s="14">
        <f t="shared" si="88"/>
        <v>4.6336350342587081E-9</v>
      </c>
      <c r="X333" s="2">
        <f t="shared" si="89"/>
        <v>6.0827476050378236E-8</v>
      </c>
      <c r="Y333" s="4">
        <f t="shared" si="77"/>
        <v>1.5709550956453591E-5</v>
      </c>
      <c r="Z333" s="2">
        <f>IF(L333&gt;5,X328*$H$23,0)</f>
        <v>2.021051443362229E-9</v>
      </c>
      <c r="AA333" s="2">
        <f t="shared" si="81"/>
        <v>7.8294742844871647E-6</v>
      </c>
      <c r="AB333" s="2">
        <f t="shared" si="84"/>
        <v>596.87506477386</v>
      </c>
      <c r="AC333" s="2">
        <f>+N333+P333+R333</f>
        <v>10000020.000000006</v>
      </c>
    </row>
    <row r="334" spans="8:29" ht="0.2" customHeight="1" x14ac:dyDescent="0.25">
      <c r="H334" s="2"/>
      <c r="I334" s="2"/>
      <c r="J334" s="2"/>
      <c r="K334" s="16">
        <f t="shared" si="80"/>
        <v>44166</v>
      </c>
      <c r="L334" s="1">
        <f t="shared" si="76"/>
        <v>332</v>
      </c>
      <c r="M334" s="1" t="str">
        <f t="shared" si="78"/>
        <v xml:space="preserve">2.2 </v>
      </c>
      <c r="N334" s="14">
        <f>N333-O334+Z333</f>
        <v>1473830.2351937687</v>
      </c>
      <c r="O334" s="2">
        <f t="shared" si="79"/>
        <v>2.7544714027179039E-6</v>
      </c>
      <c r="P334" s="2">
        <f>+P333+O334-Q334</f>
        <v>5.3725027951814025E-5</v>
      </c>
      <c r="Q334" s="2">
        <f>P333*Q$2</f>
        <v>8.4950927581826868E-6</v>
      </c>
      <c r="R334" s="2">
        <f t="shared" si="82"/>
        <v>8526189.7647525128</v>
      </c>
      <c r="S334" s="14">
        <f t="shared" si="83"/>
        <v>2.7891652634293227E-9</v>
      </c>
      <c r="T334" s="14">
        <f t="shared" si="85"/>
        <v>1.23487714935231E-8</v>
      </c>
      <c r="U334" s="14">
        <f t="shared" si="86"/>
        <v>2.050239179961639E-8</v>
      </c>
      <c r="V334" s="14">
        <f t="shared" si="87"/>
        <v>1.5128740889114781E-8</v>
      </c>
      <c r="W334" s="14">
        <f t="shared" si="88"/>
        <v>4.1863189023305799E-9</v>
      </c>
      <c r="X334" s="2">
        <f t="shared" si="89"/>
        <v>5.495538834801417E-8</v>
      </c>
      <c r="Y334" s="4">
        <f t="shared" si="77"/>
        <v>1.4193001742663237E-5</v>
      </c>
      <c r="Z334" s="2">
        <f>IF(L334&gt;5,X329*$H$23,0)</f>
        <v>1.8259456770727841E-9</v>
      </c>
      <c r="AA334" s="2">
        <f t="shared" si="81"/>
        <v>7.0736421729714422E-6</v>
      </c>
      <c r="AB334" s="2">
        <f t="shared" si="84"/>
        <v>596.87506477568593</v>
      </c>
      <c r="AC334" s="2">
        <f>+N334+P334+R334</f>
        <v>10000020.000000007</v>
      </c>
    </row>
    <row r="335" spans="8:29" ht="0.2" customHeight="1" x14ac:dyDescent="0.25">
      <c r="H335" s="2"/>
      <c r="I335" s="2"/>
      <c r="J335" s="2"/>
      <c r="K335" s="16">
        <f t="shared" si="80"/>
        <v>44167</v>
      </c>
      <c r="L335" s="1">
        <f t="shared" si="76"/>
        <v>333</v>
      </c>
      <c r="M335" s="1" t="str">
        <f t="shared" si="78"/>
        <v xml:space="preserve">2.2 </v>
      </c>
      <c r="N335" s="14">
        <f>N334-O335+Z334</f>
        <v>1473830.2351912821</v>
      </c>
      <c r="O335" s="2">
        <f t="shared" si="79"/>
        <v>2.4885636468632933E-6</v>
      </c>
      <c r="P335" s="2">
        <f>+P334+O335-Q335</f>
        <v>4.8538587605561033E-5</v>
      </c>
      <c r="Q335" s="2">
        <f>P334*Q$2</f>
        <v>7.6750039931162881E-6</v>
      </c>
      <c r="R335" s="2">
        <f t="shared" si="82"/>
        <v>8526189.764760185</v>
      </c>
      <c r="S335" s="14">
        <f t="shared" si="83"/>
        <v>2.5199082745355915E-9</v>
      </c>
      <c r="T335" s="14">
        <f t="shared" si="85"/>
        <v>1.1156661053717289E-8</v>
      </c>
      <c r="U335" s="14">
        <f t="shared" si="86"/>
        <v>1.8523157240284656E-8</v>
      </c>
      <c r="V335" s="14">
        <f t="shared" si="87"/>
        <v>1.366826119974426E-8</v>
      </c>
      <c r="W335" s="14">
        <f t="shared" si="88"/>
        <v>3.7821852222786952E-9</v>
      </c>
      <c r="X335" s="2">
        <f t="shared" si="89"/>
        <v>4.965017299056049E-8</v>
      </c>
      <c r="Y335" s="4">
        <f t="shared" si="77"/>
        <v>1.2822855282470589E-5</v>
      </c>
      <c r="Z335" s="2">
        <f>IF(L335&gt;5,X330*$H$23,0)</f>
        <v>1.6496747901048511E-9</v>
      </c>
      <c r="AA335" s="2">
        <f t="shared" si="81"/>
        <v>6.3907756476527093E-6</v>
      </c>
      <c r="AB335" s="2">
        <f t="shared" si="84"/>
        <v>596.87506477733564</v>
      </c>
      <c r="AC335" s="2">
        <f>+N335+P335+R335</f>
        <v>10000020.000000006</v>
      </c>
    </row>
    <row r="336" spans="8:29" ht="0.2" customHeight="1" x14ac:dyDescent="0.25">
      <c r="H336" s="2"/>
      <c r="I336" s="2"/>
      <c r="J336" s="2"/>
      <c r="K336" s="16">
        <f t="shared" si="80"/>
        <v>44168</v>
      </c>
      <c r="L336" s="1">
        <f t="shared" si="76"/>
        <v>334</v>
      </c>
      <c r="M336" s="1" t="str">
        <f t="shared" si="78"/>
        <v xml:space="preserve">2.2 </v>
      </c>
      <c r="N336" s="14">
        <f>N335-O336+Z335</f>
        <v>1473830.2351890355</v>
      </c>
      <c r="O336" s="2">
        <f t="shared" si="79"/>
        <v>2.2483257652917816E-6</v>
      </c>
      <c r="P336" s="2">
        <f>+P335+O336-Q336</f>
        <v>4.3852829427201237E-5</v>
      </c>
      <c r="Q336" s="2">
        <f>P335*Q$2</f>
        <v>6.934083943651576E-6</v>
      </c>
      <c r="R336" s="2">
        <f t="shared" si="82"/>
        <v>8526189.7647671178</v>
      </c>
      <c r="S336" s="14">
        <f t="shared" si="83"/>
        <v>2.2766444840434737E-9</v>
      </c>
      <c r="T336" s="14">
        <f t="shared" si="85"/>
        <v>1.0079633098142365E-8</v>
      </c>
      <c r="U336" s="14">
        <f t="shared" si="86"/>
        <v>1.6734991580575938E-8</v>
      </c>
      <c r="V336" s="14">
        <f t="shared" si="87"/>
        <v>1.2348771493523103E-8</v>
      </c>
      <c r="W336" s="14">
        <f t="shared" si="88"/>
        <v>3.417065299936065E-9</v>
      </c>
      <c r="X336" s="2">
        <f t="shared" si="89"/>
        <v>4.4857105956220947E-8</v>
      </c>
      <c r="Y336" s="4">
        <f t="shared" si="77"/>
        <v>1.1584978327798117E-5</v>
      </c>
      <c r="Z336" s="2">
        <f>IF(L336&gt;5,X331*$H$23,0)</f>
        <v>1.4904205241579033E-9</v>
      </c>
      <c r="AA336" s="2">
        <f t="shared" si="81"/>
        <v>5.7738308469542182E-6</v>
      </c>
      <c r="AB336" s="2">
        <f t="shared" si="84"/>
        <v>596.87506477882607</v>
      </c>
      <c r="AC336" s="2">
        <f>+N336+P336+R336</f>
        <v>10000020.000000006</v>
      </c>
    </row>
    <row r="337" spans="8:29" ht="0.2" customHeight="1" x14ac:dyDescent="0.25">
      <c r="H337" s="2"/>
      <c r="I337" s="2"/>
      <c r="J337" s="2"/>
      <c r="K337" s="16">
        <f t="shared" si="80"/>
        <v>44169</v>
      </c>
      <c r="L337" s="1">
        <f t="shared" si="76"/>
        <v>335</v>
      </c>
      <c r="M337" s="1" t="str">
        <f t="shared" si="78"/>
        <v xml:space="preserve">2.2 </v>
      </c>
      <c r="N337" s="14">
        <f>N336-O337+Z336</f>
        <v>1473830.2351870057</v>
      </c>
      <c r="O337" s="2">
        <f t="shared" si="79"/>
        <v>2.0312796714067524E-6</v>
      </c>
      <c r="P337" s="2">
        <f>+P336+O337-Q337</f>
        <v>3.9619419180436389E-5</v>
      </c>
      <c r="Q337" s="2">
        <f>P336*Q$2</f>
        <v>6.264689918171605E-6</v>
      </c>
      <c r="R337" s="2">
        <f t="shared" si="82"/>
        <v>8526189.76477338</v>
      </c>
      <c r="S337" s="14">
        <f t="shared" si="83"/>
        <v>2.0568645926924173E-9</v>
      </c>
      <c r="T337" s="14">
        <f t="shared" si="85"/>
        <v>9.1065779361738915E-9</v>
      </c>
      <c r="U337" s="14">
        <f t="shared" si="86"/>
        <v>1.5119449647213549E-8</v>
      </c>
      <c r="V337" s="14">
        <f t="shared" si="87"/>
        <v>1.1156661053717291E-8</v>
      </c>
      <c r="W337" s="14">
        <f t="shared" si="88"/>
        <v>3.0871928733807758E-9</v>
      </c>
      <c r="X337" s="2">
        <f t="shared" si="89"/>
        <v>4.0526746103177925E-8</v>
      </c>
      <c r="Y337" s="4">
        <f t="shared" si="77"/>
        <v>1.0466602008602851E-5</v>
      </c>
      <c r="Z337" s="2">
        <f>IF(L337&gt;5,X332*$H$23,0)</f>
        <v>1.3465401497038919E-9</v>
      </c>
      <c r="AA337" s="2">
        <f t="shared" si="81"/>
        <v>5.2164439009020174E-6</v>
      </c>
      <c r="AB337" s="2">
        <f t="shared" si="84"/>
        <v>596.87506478017258</v>
      </c>
      <c r="AC337" s="2">
        <f>+N337+P337+R337</f>
        <v>10000020.000000006</v>
      </c>
    </row>
    <row r="338" spans="8:29" ht="0.2" customHeight="1" x14ac:dyDescent="0.25">
      <c r="H338" s="2"/>
      <c r="I338" s="2"/>
      <c r="J338" s="2"/>
      <c r="K338" s="16">
        <f t="shared" si="80"/>
        <v>44170</v>
      </c>
      <c r="L338" s="1">
        <f t="shared" si="76"/>
        <v>336</v>
      </c>
      <c r="M338" s="1" t="str">
        <f t="shared" si="78"/>
        <v xml:space="preserve">2.2 </v>
      </c>
      <c r="N338" s="14">
        <f>N337-O338+Z337</f>
        <v>1473830.2351851719</v>
      </c>
      <c r="O338" s="2">
        <f t="shared" si="79"/>
        <v>1.8351865050726474E-6</v>
      </c>
      <c r="P338" s="2">
        <f>+P337+O338-Q338</f>
        <v>3.5794688659732413E-5</v>
      </c>
      <c r="Q338" s="2">
        <f>P337*Q$2</f>
        <v>5.6599170257766268E-6</v>
      </c>
      <c r="R338" s="2">
        <f t="shared" si="82"/>
        <v>8526189.7647790387</v>
      </c>
      <c r="S338" s="14">
        <f t="shared" si="83"/>
        <v>1.8583015408524629E-9</v>
      </c>
      <c r="T338" s="14">
        <f t="shared" si="85"/>
        <v>8.2274583707696676E-9</v>
      </c>
      <c r="U338" s="14">
        <f t="shared" si="86"/>
        <v>1.3659866904260841E-8</v>
      </c>
      <c r="V338" s="14">
        <f t="shared" si="87"/>
        <v>1.0079633098142366E-8</v>
      </c>
      <c r="W338" s="14">
        <f t="shared" si="88"/>
        <v>2.7891652634293227E-9</v>
      </c>
      <c r="X338" s="2">
        <f t="shared" si="89"/>
        <v>3.6614425177454659E-8</v>
      </c>
      <c r="Y338" s="4">
        <f t="shared" si="77"/>
        <v>9.4561901202360443E-6</v>
      </c>
      <c r="Z338" s="2">
        <f>IF(L338&gt;5,X333*$H$23,0)</f>
        <v>1.2165495210075648E-9</v>
      </c>
      <c r="AA338" s="2">
        <f t="shared" si="81"/>
        <v>4.712865286936078E-6</v>
      </c>
      <c r="AB338" s="2">
        <f t="shared" si="84"/>
        <v>596.87506478138914</v>
      </c>
      <c r="AC338" s="2">
        <f>+N338+P338+R338</f>
        <v>10000020.000000006</v>
      </c>
    </row>
    <row r="339" spans="8:29" ht="0.2" customHeight="1" x14ac:dyDescent="0.25">
      <c r="H339" s="2"/>
      <c r="I339" s="2"/>
      <c r="J339" s="2"/>
      <c r="K339" s="16">
        <f t="shared" si="80"/>
        <v>44171</v>
      </c>
      <c r="L339" s="1">
        <f t="shared" si="76"/>
        <v>337</v>
      </c>
      <c r="M339" s="1" t="str">
        <f t="shared" si="78"/>
        <v xml:space="preserve">2.2 </v>
      </c>
      <c r="N339" s="14">
        <f>N338-O339+Z338</f>
        <v>1473830.2351835151</v>
      </c>
      <c r="O339" s="2">
        <f t="shared" si="79"/>
        <v>1.6580235384665365E-6</v>
      </c>
      <c r="P339" s="2">
        <f>+P338+O339-Q339</f>
        <v>3.2339185246808605E-5</v>
      </c>
      <c r="Q339" s="2">
        <f>P338*Q$2</f>
        <v>5.1135269513903444E-6</v>
      </c>
      <c r="R339" s="2">
        <f t="shared" si="82"/>
        <v>8526189.7647841498</v>
      </c>
      <c r="S339" s="14">
        <f t="shared" si="83"/>
        <v>1.6789071234941883E-9</v>
      </c>
      <c r="T339" s="14">
        <f t="shared" si="85"/>
        <v>7.4332061634098499E-9</v>
      </c>
      <c r="U339" s="14">
        <f t="shared" si="86"/>
        <v>1.2341187556154504E-8</v>
      </c>
      <c r="V339" s="14">
        <f t="shared" si="87"/>
        <v>9.1065779361738948E-9</v>
      </c>
      <c r="W339" s="14">
        <f t="shared" si="88"/>
        <v>2.5199082745355915E-9</v>
      </c>
      <c r="X339" s="2">
        <f t="shared" si="89"/>
        <v>3.3079787053768021E-8</v>
      </c>
      <c r="Y339" s="4">
        <f t="shared" si="77"/>
        <v>8.5433201259148931E-6</v>
      </c>
      <c r="Z339" s="2">
        <f>IF(L339&gt;5,X334*$H$23,0)</f>
        <v>1.0991077669602834E-9</v>
      </c>
      <c r="AA339" s="2">
        <f t="shared" si="81"/>
        <v>4.2579005227989709E-6</v>
      </c>
      <c r="AB339" s="2">
        <f t="shared" si="84"/>
        <v>596.87506478248827</v>
      </c>
      <c r="AC339" s="2">
        <f>+N339+P339+R339</f>
        <v>10000020.000000004</v>
      </c>
    </row>
    <row r="340" spans="8:29" ht="0.2" customHeight="1" x14ac:dyDescent="0.25">
      <c r="H340" s="2"/>
      <c r="I340" s="2"/>
      <c r="J340" s="2"/>
      <c r="K340" s="16">
        <f t="shared" si="80"/>
        <v>44172</v>
      </c>
      <c r="L340" s="1">
        <f t="shared" si="76"/>
        <v>338</v>
      </c>
      <c r="M340" s="1" t="str">
        <f t="shared" si="78"/>
        <v xml:space="preserve">2.2 </v>
      </c>
      <c r="N340" s="14">
        <f>N339-O340+Z339</f>
        <v>1473830.2351820183</v>
      </c>
      <c r="O340" s="2">
        <f t="shared" si="79"/>
        <v>1.4979633113640546E-6</v>
      </c>
      <c r="P340" s="2">
        <f>+P339+O340-Q340</f>
        <v>2.921726495148572E-5</v>
      </c>
      <c r="Q340" s="2">
        <f>P339*Q$2</f>
        <v>4.6198836066869433E-6</v>
      </c>
      <c r="R340" s="2">
        <f t="shared" si="82"/>
        <v>8526189.7647887673</v>
      </c>
      <c r="S340" s="14">
        <f t="shared" si="83"/>
        <v>1.5168308626737823E-9</v>
      </c>
      <c r="T340" s="14">
        <f t="shared" si="85"/>
        <v>6.7156284939767514E-9</v>
      </c>
      <c r="U340" s="14">
        <f t="shared" si="86"/>
        <v>1.1149809245114777E-8</v>
      </c>
      <c r="V340" s="14">
        <f t="shared" si="87"/>
        <v>8.2274583707696692E-9</v>
      </c>
      <c r="W340" s="14">
        <f t="shared" si="88"/>
        <v>2.2766444840434737E-9</v>
      </c>
      <c r="X340" s="2">
        <f t="shared" si="89"/>
        <v>2.9886371456578455E-8</v>
      </c>
      <c r="Y340" s="4">
        <f t="shared" si="77"/>
        <v>7.7185756468305735E-6</v>
      </c>
      <c r="Z340" s="2">
        <f>IF(L340&gt;5,X335*$H$23,0)</f>
        <v>9.9300345981120977E-10</v>
      </c>
      <c r="AA340" s="2">
        <f t="shared" si="81"/>
        <v>3.8468565847411763E-6</v>
      </c>
      <c r="AB340" s="2">
        <f t="shared" si="84"/>
        <v>596.87506478348132</v>
      </c>
      <c r="AC340" s="2">
        <f>+N340+P340+R340</f>
        <v>10000020.000000004</v>
      </c>
    </row>
    <row r="341" spans="8:29" ht="0.2" customHeight="1" x14ac:dyDescent="0.25">
      <c r="H341" s="2"/>
      <c r="I341" s="2"/>
      <c r="J341" s="2"/>
      <c r="K341" s="16">
        <f t="shared" si="80"/>
        <v>44173</v>
      </c>
      <c r="L341" s="1">
        <f t="shared" si="76"/>
        <v>339</v>
      </c>
      <c r="M341" s="1" t="str">
        <f t="shared" si="78"/>
        <v xml:space="preserve">2.2 </v>
      </c>
      <c r="N341" s="14">
        <f>N340-O341+Z340</f>
        <v>1473830.2351806657</v>
      </c>
      <c r="O341" s="2">
        <f t="shared" si="79"/>
        <v>1.3533547806373113E-6</v>
      </c>
      <c r="P341" s="2">
        <f>+P340+O341-Q341</f>
        <v>2.6396724739053641E-5</v>
      </c>
      <c r="Q341" s="2">
        <f>P340*Q$2</f>
        <v>4.173894993069388E-6</v>
      </c>
      <c r="R341" s="2">
        <f t="shared" si="82"/>
        <v>8526189.7647929396</v>
      </c>
      <c r="S341" s="14">
        <f t="shared" si="83"/>
        <v>1.3704009196000386E-9</v>
      </c>
      <c r="T341" s="14">
        <f t="shared" si="85"/>
        <v>6.0673234506951282E-9</v>
      </c>
      <c r="U341" s="14">
        <f t="shared" si="86"/>
        <v>1.007344274096513E-8</v>
      </c>
      <c r="V341" s="14">
        <f t="shared" si="87"/>
        <v>7.4332061634098516E-9</v>
      </c>
      <c r="W341" s="14">
        <f t="shared" si="88"/>
        <v>2.0568645926924173E-9</v>
      </c>
      <c r="X341" s="2">
        <f t="shared" si="89"/>
        <v>2.7001237867362566E-8</v>
      </c>
      <c r="Y341" s="4">
        <f t="shared" si="77"/>
        <v>6.9734493309133269E-6</v>
      </c>
      <c r="Z341" s="2">
        <f>IF(L341&gt;5,X336*$H$23,0)</f>
        <v>8.9714211912441898E-10</v>
      </c>
      <c r="AA341" s="2">
        <f t="shared" si="81"/>
        <v>3.4754934983394353E-6</v>
      </c>
      <c r="AB341" s="2">
        <f t="shared" si="84"/>
        <v>596.87506478437842</v>
      </c>
      <c r="AC341" s="2">
        <f>+N341+P341+R341</f>
        <v>10000020.000000002</v>
      </c>
    </row>
    <row r="342" spans="8:29" ht="0.2" customHeight="1" x14ac:dyDescent="0.25">
      <c r="H342" s="2"/>
      <c r="I342" s="2"/>
      <c r="J342" s="2"/>
      <c r="K342" s="16">
        <f t="shared" si="80"/>
        <v>44174</v>
      </c>
      <c r="L342" s="1">
        <f t="shared" si="76"/>
        <v>340</v>
      </c>
      <c r="M342" s="1" t="str">
        <f t="shared" si="78"/>
        <v xml:space="preserve">2.2 </v>
      </c>
      <c r="N342" s="14">
        <f>N341-O342+Z341</f>
        <v>1473830.2351794441</v>
      </c>
      <c r="O342" s="2">
        <f t="shared" si="79"/>
        <v>1.2227062895192744E-6</v>
      </c>
      <c r="P342" s="2">
        <f>+P341+O342-Q342</f>
        <v>2.3848470351565251E-5</v>
      </c>
      <c r="Q342" s="2">
        <f>P341*Q$2</f>
        <v>3.7709606770076626E-6</v>
      </c>
      <c r="R342" s="2">
        <f t="shared" si="82"/>
        <v>8526189.7647967115</v>
      </c>
      <c r="S342" s="14">
        <f t="shared" si="83"/>
        <v>1.2381068493886372E-9</v>
      </c>
      <c r="T342" s="14">
        <f t="shared" si="85"/>
        <v>5.4816036784001537E-9</v>
      </c>
      <c r="U342" s="14">
        <f t="shared" si="86"/>
        <v>9.100985176042694E-9</v>
      </c>
      <c r="V342" s="14">
        <f t="shared" si="87"/>
        <v>6.7156284939767531E-9</v>
      </c>
      <c r="W342" s="14">
        <f t="shared" si="88"/>
        <v>1.8583015408524629E-9</v>
      </c>
      <c r="X342" s="2">
        <f t="shared" si="89"/>
        <v>2.43946257386607E-8</v>
      </c>
      <c r="Y342" s="4">
        <f t="shared" si="77"/>
        <v>6.3002550983326824E-6</v>
      </c>
      <c r="Z342" s="2">
        <f>IF(L342&gt;5,X337*$H$23,0)</f>
        <v>8.1053492206355847E-10</v>
      </c>
      <c r="AA342" s="2">
        <f t="shared" si="81"/>
        <v>3.1399806025808551E-6</v>
      </c>
      <c r="AB342" s="2">
        <f t="shared" si="84"/>
        <v>596.87506478518901</v>
      </c>
      <c r="AC342" s="2">
        <f>+N342+P342+R342</f>
        <v>10000020.000000004</v>
      </c>
    </row>
    <row r="343" spans="8:29" ht="0.2" customHeight="1" x14ac:dyDescent="0.25">
      <c r="H343" s="2"/>
      <c r="I343" s="2"/>
      <c r="J343" s="2"/>
      <c r="K343" s="16">
        <f t="shared" si="80"/>
        <v>44175</v>
      </c>
      <c r="L343" s="1">
        <f t="shared" si="76"/>
        <v>341</v>
      </c>
      <c r="M343" s="1" t="str">
        <f t="shared" si="78"/>
        <v xml:space="preserve">2.2 </v>
      </c>
      <c r="N343" s="14">
        <f>N342-O343+Z342</f>
        <v>1473830.23517834</v>
      </c>
      <c r="O343" s="2">
        <f t="shared" si="79"/>
        <v>1.1046701809602618E-6</v>
      </c>
      <c r="P343" s="2">
        <f>+P342+O343-Q343</f>
        <v>2.154621619658762E-5</v>
      </c>
      <c r="Q343" s="2">
        <f>P342*Q$2</f>
        <v>3.4069243359378927E-6</v>
      </c>
      <c r="R343" s="2">
        <f t="shared" si="82"/>
        <v>8526189.7648001183</v>
      </c>
      <c r="S343" s="14">
        <f t="shared" si="83"/>
        <v>1.1185840206166379E-9</v>
      </c>
      <c r="T343" s="14">
        <f t="shared" si="85"/>
        <v>4.9524273975545473E-9</v>
      </c>
      <c r="U343" s="14">
        <f t="shared" si="86"/>
        <v>8.2224055176002322E-9</v>
      </c>
      <c r="V343" s="14">
        <f t="shared" si="87"/>
        <v>6.067323450695129E-9</v>
      </c>
      <c r="W343" s="14">
        <f t="shared" si="88"/>
        <v>1.6789071234941883E-9</v>
      </c>
      <c r="X343" s="2">
        <f t="shared" si="89"/>
        <v>2.2039647509960736E-8</v>
      </c>
      <c r="Y343" s="4">
        <f t="shared" si="77"/>
        <v>5.6920488585330801E-6</v>
      </c>
      <c r="Z343" s="2">
        <f>IF(L343&gt;5,X338*$H$23,0)</f>
        <v>7.3228850354909317E-10</v>
      </c>
      <c r="AA343" s="2">
        <f t="shared" si="81"/>
        <v>2.8368570360708135E-6</v>
      </c>
      <c r="AB343" s="2">
        <f t="shared" si="84"/>
        <v>596.87506478592127</v>
      </c>
      <c r="AC343" s="2">
        <f>+N343+P343+R343</f>
        <v>10000020.000000004</v>
      </c>
    </row>
    <row r="344" spans="8:29" ht="0.2" customHeight="1" x14ac:dyDescent="0.25">
      <c r="H344" s="2"/>
      <c r="I344" s="2"/>
      <c r="J344" s="2"/>
      <c r="K344" s="16">
        <f t="shared" si="80"/>
        <v>44176</v>
      </c>
      <c r="L344" s="1">
        <f t="shared" si="76"/>
        <v>342</v>
      </c>
      <c r="M344" s="1" t="str">
        <f t="shared" si="78"/>
        <v xml:space="preserve">2.2 </v>
      </c>
      <c r="N344" s="14">
        <f>N343-O344+Z343</f>
        <v>1473830.2351773425</v>
      </c>
      <c r="O344" s="2">
        <f t="shared" si="79"/>
        <v>9.9802889636120303E-7</v>
      </c>
      <c r="P344" s="2">
        <f>+P343+O344-Q344</f>
        <v>1.9466214207722022E-5</v>
      </c>
      <c r="Q344" s="2">
        <f>P343*Q$2</f>
        <v>3.0780308852268025E-6</v>
      </c>
      <c r="R344" s="2">
        <f t="shared" si="82"/>
        <v>8526189.7648031972</v>
      </c>
      <c r="S344" s="14">
        <f t="shared" si="83"/>
        <v>1.0105995389627689E-9</v>
      </c>
      <c r="T344" s="14">
        <f t="shared" si="85"/>
        <v>4.4743360824665508E-9</v>
      </c>
      <c r="U344" s="14">
        <f t="shared" si="86"/>
        <v>7.4286410963318234E-9</v>
      </c>
      <c r="V344" s="14">
        <f t="shared" si="87"/>
        <v>5.4816036784001546E-9</v>
      </c>
      <c r="W344" s="14">
        <f t="shared" si="88"/>
        <v>1.5168308626737823E-9</v>
      </c>
      <c r="X344" s="2">
        <f t="shared" si="89"/>
        <v>1.9912011258835081E-8</v>
      </c>
      <c r="Y344" s="4">
        <f t="shared" si="77"/>
        <v>5.142556880990334E-6</v>
      </c>
      <c r="Z344" s="2">
        <f>IF(L344&gt;5,X339*$H$23,0)</f>
        <v>6.6159574107536046E-10</v>
      </c>
      <c r="AA344" s="2">
        <f t="shared" si="81"/>
        <v>2.5629960377744683E-6</v>
      </c>
      <c r="AB344" s="2">
        <f t="shared" si="84"/>
        <v>596.87506478658281</v>
      </c>
      <c r="AC344" s="2">
        <f>+N344+P344+R344</f>
        <v>10000020.000000006</v>
      </c>
    </row>
    <row r="345" spans="8:29" ht="0.2" customHeight="1" x14ac:dyDescent="0.25">
      <c r="H345" s="2"/>
      <c r="I345" s="2"/>
      <c r="J345" s="2"/>
      <c r="K345" s="16">
        <f t="shared" si="80"/>
        <v>44177</v>
      </c>
      <c r="L345" s="1">
        <f t="shared" si="76"/>
        <v>343</v>
      </c>
      <c r="M345" s="1" t="str">
        <f t="shared" si="78"/>
        <v xml:space="preserve">2.2 </v>
      </c>
      <c r="N345" s="14">
        <f>N344-O345+Z344</f>
        <v>1473830.2351764415</v>
      </c>
      <c r="O345" s="2">
        <f t="shared" si="79"/>
        <v>9.0168241629021206E-7</v>
      </c>
      <c r="P345" s="2">
        <f>+P344+O345-Q345</f>
        <v>1.7587008880051943E-5</v>
      </c>
      <c r="Q345" s="2">
        <f>P344*Q$2</f>
        <v>2.7808877439602885E-6</v>
      </c>
      <c r="R345" s="2">
        <f t="shared" si="82"/>
        <v>8526189.7648059782</v>
      </c>
      <c r="S345" s="14">
        <f t="shared" si="83"/>
        <v>9.1303952973392873E-10</v>
      </c>
      <c r="T345" s="14">
        <f t="shared" si="85"/>
        <v>4.0423981558510747E-9</v>
      </c>
      <c r="U345" s="14">
        <f t="shared" si="86"/>
        <v>6.7115041236998279E-9</v>
      </c>
      <c r="V345" s="14">
        <f t="shared" si="87"/>
        <v>4.9524273975545489E-9</v>
      </c>
      <c r="W345" s="14">
        <f t="shared" si="88"/>
        <v>1.3704009196000386E-9</v>
      </c>
      <c r="X345" s="2">
        <f t="shared" si="89"/>
        <v>1.7989770126439418E-8</v>
      </c>
      <c r="Y345" s="4">
        <f t="shared" si="77"/>
        <v>4.6461110808234709E-6</v>
      </c>
      <c r="Z345" s="2">
        <f>IF(L345&gt;5,X340*$H$23,0)</f>
        <v>5.9772742913156912E-10</v>
      </c>
      <c r="AA345" s="2">
        <f t="shared" si="81"/>
        <v>2.3155726940491721E-6</v>
      </c>
      <c r="AB345" s="2">
        <f t="shared" si="84"/>
        <v>596.87506478718058</v>
      </c>
      <c r="AC345" s="2">
        <f>+N345+P345+R345</f>
        <v>10000020.000000007</v>
      </c>
    </row>
    <row r="346" spans="8:29" ht="0.2" customHeight="1" x14ac:dyDescent="0.25">
      <c r="H346" s="2"/>
      <c r="I346" s="2"/>
      <c r="J346" s="2"/>
      <c r="K346" s="16">
        <f t="shared" si="80"/>
        <v>44178</v>
      </c>
      <c r="L346" s="1">
        <f t="shared" si="76"/>
        <v>344</v>
      </c>
      <c r="M346" s="1" t="str">
        <f t="shared" si="78"/>
        <v xml:space="preserve">2.2 </v>
      </c>
      <c r="N346" s="14">
        <f>N345-O346+Z345</f>
        <v>1473830.2351756275</v>
      </c>
      <c r="O346" s="2">
        <f t="shared" si="79"/>
        <v>8.1463691363173821E-7</v>
      </c>
      <c r="P346" s="2">
        <f>+P345+O346-Q346</f>
        <v>1.588921595367626E-5</v>
      </c>
      <c r="Q346" s="2">
        <f>P345*Q$2</f>
        <v>2.5124298400074201E-6</v>
      </c>
      <c r="R346" s="2">
        <f t="shared" si="82"/>
        <v>8526189.7648084909</v>
      </c>
      <c r="S346" s="14">
        <f t="shared" si="83"/>
        <v>8.2489764809542635E-10</v>
      </c>
      <c r="T346" s="14">
        <f t="shared" si="85"/>
        <v>3.6521581189357145E-9</v>
      </c>
      <c r="U346" s="14">
        <f t="shared" si="86"/>
        <v>6.0635972337766137E-9</v>
      </c>
      <c r="V346" s="14">
        <f t="shared" si="87"/>
        <v>4.4743360824665517E-9</v>
      </c>
      <c r="W346" s="14">
        <f t="shared" si="88"/>
        <v>1.2381068493886372E-9</v>
      </c>
      <c r="X346" s="2">
        <f t="shared" si="89"/>
        <v>1.6253095932662943E-8</v>
      </c>
      <c r="Y346" s="4">
        <f t="shared" si="77"/>
        <v>4.1975905517241899E-6</v>
      </c>
      <c r="Z346" s="2">
        <f>IF(L346&gt;5,X341*$H$23,0)</f>
        <v>5.4002475734725129E-10</v>
      </c>
      <c r="AA346" s="2">
        <f t="shared" si="81"/>
        <v>2.092034799273998E-6</v>
      </c>
      <c r="AB346" s="2">
        <f t="shared" si="84"/>
        <v>596.87506478772059</v>
      </c>
      <c r="AC346" s="2">
        <f>+N346+P346+R346</f>
        <v>10000020.000000007</v>
      </c>
    </row>
    <row r="347" spans="8:29" ht="0.2" customHeight="1" x14ac:dyDescent="0.25">
      <c r="H347" s="2"/>
      <c r="I347" s="2"/>
      <c r="J347" s="2"/>
      <c r="K347" s="16">
        <f t="shared" si="80"/>
        <v>44179</v>
      </c>
      <c r="L347" s="1">
        <f t="shared" si="76"/>
        <v>345</v>
      </c>
      <c r="M347" s="1" t="str">
        <f t="shared" si="78"/>
        <v xml:space="preserve">2.2 </v>
      </c>
      <c r="N347" s="14">
        <f>N346-O347+Z346</f>
        <v>1473830.235174892</v>
      </c>
      <c r="O347" s="2">
        <f t="shared" si="79"/>
        <v>7.3599450212398052E-7</v>
      </c>
      <c r="P347" s="2">
        <f>+P346+O347-Q347</f>
        <v>1.435532246241792E-5</v>
      </c>
      <c r="Q347" s="2">
        <f>P346*Q$2</f>
        <v>2.2698879933823228E-6</v>
      </c>
      <c r="R347" s="2">
        <f t="shared" si="82"/>
        <v>8526189.7648107614</v>
      </c>
      <c r="S347" s="14">
        <f t="shared" si="83"/>
        <v>7.4526469848641408E-10</v>
      </c>
      <c r="T347" s="14">
        <f t="shared" si="85"/>
        <v>3.2995905923817046E-9</v>
      </c>
      <c r="U347" s="14">
        <f t="shared" si="86"/>
        <v>5.478237178403573E-9</v>
      </c>
      <c r="V347" s="14">
        <f t="shared" si="87"/>
        <v>4.0423981558510756E-9</v>
      </c>
      <c r="W347" s="14">
        <f t="shared" si="88"/>
        <v>1.1185840206166379E-9</v>
      </c>
      <c r="X347" s="2">
        <f t="shared" si="89"/>
        <v>1.4684074645739407E-8</v>
      </c>
      <c r="Y347" s="4">
        <f t="shared" si="77"/>
        <v>3.7923687431081078E-6</v>
      </c>
      <c r="Z347" s="2">
        <f>IF(L347&gt;5,X342*$H$23,0)</f>
        <v>4.8789251477321406E-10</v>
      </c>
      <c r="AA347" s="2">
        <f t="shared" si="81"/>
        <v>1.8900765294998049E-6</v>
      </c>
      <c r="AB347" s="2">
        <f t="shared" si="84"/>
        <v>596.87506478820853</v>
      </c>
      <c r="AC347" s="2">
        <f>+N347+P347+R347</f>
        <v>10000020.000000009</v>
      </c>
    </row>
    <row r="348" spans="8:29" ht="0.2" customHeight="1" x14ac:dyDescent="0.25">
      <c r="H348" s="2"/>
      <c r="I348" s="2"/>
      <c r="J348" s="2"/>
      <c r="K348" s="16">
        <f t="shared" si="80"/>
        <v>44180</v>
      </c>
      <c r="L348" s="1">
        <f t="shared" si="76"/>
        <v>346</v>
      </c>
      <c r="M348" s="1" t="str">
        <f t="shared" si="78"/>
        <v xml:space="preserve">2.2 </v>
      </c>
      <c r="N348" s="14">
        <f>N347-O348+Z347</f>
        <v>1473830.2351742275</v>
      </c>
      <c r="O348" s="2">
        <f t="shared" si="79"/>
        <v>6.6494397453932858E-7</v>
      </c>
      <c r="P348" s="2">
        <f>+P347+O348-Q348</f>
        <v>1.2969506085183261E-5</v>
      </c>
      <c r="Q348" s="2">
        <f>P347*Q$2</f>
        <v>2.0507603517739884E-6</v>
      </c>
      <c r="R348" s="2">
        <f t="shared" si="82"/>
        <v>8526189.7648128122</v>
      </c>
      <c r="S348" s="14">
        <f t="shared" si="83"/>
        <v>6.7331925614336316E-10</v>
      </c>
      <c r="T348" s="14">
        <f t="shared" si="85"/>
        <v>2.9810587939456559E-9</v>
      </c>
      <c r="U348" s="14">
        <f t="shared" si="86"/>
        <v>4.9493858885725577E-9</v>
      </c>
      <c r="V348" s="14">
        <f t="shared" si="87"/>
        <v>3.6521581189357149E-9</v>
      </c>
      <c r="W348" s="14">
        <f t="shared" si="88"/>
        <v>1.0105995389627689E-9</v>
      </c>
      <c r="X348" s="2">
        <f t="shared" si="89"/>
        <v>1.3266521596560061E-8</v>
      </c>
      <c r="Y348" s="4">
        <f t="shared" si="77"/>
        <v>3.4262657366128935E-6</v>
      </c>
      <c r="Z348" s="2">
        <f>IF(L348&gt;5,X343*$H$23,0)</f>
        <v>4.4079295019921471E-10</v>
      </c>
      <c r="AA348" s="2">
        <f t="shared" si="81"/>
        <v>1.707614657559924E-6</v>
      </c>
      <c r="AB348" s="2">
        <f t="shared" si="84"/>
        <v>596.8750647886493</v>
      </c>
      <c r="AC348" s="2">
        <f>+N348+P348+R348</f>
        <v>10000020.000000009</v>
      </c>
    </row>
    <row r="349" spans="8:29" ht="0.2" customHeight="1" x14ac:dyDescent="0.25">
      <c r="H349" s="2"/>
      <c r="I349" s="2"/>
      <c r="J349" s="2"/>
      <c r="K349" s="16">
        <f t="shared" si="80"/>
        <v>44181</v>
      </c>
      <c r="L349" s="1">
        <f t="shared" si="76"/>
        <v>347</v>
      </c>
      <c r="M349" s="1" t="str">
        <f t="shared" si="78"/>
        <v xml:space="preserve">2.2 </v>
      </c>
      <c r="N349" s="14">
        <f>N348-O349+Z348</f>
        <v>1473830.2351736273</v>
      </c>
      <c r="O349" s="2">
        <f t="shared" si="79"/>
        <v>6.0075243497088988E-7</v>
      </c>
      <c r="P349" s="2">
        <f>+P348+O349-Q349</f>
        <v>1.1717471936556542E-5</v>
      </c>
      <c r="Q349" s="2">
        <f>P348*Q$2</f>
        <v>1.8527865835976086E-6</v>
      </c>
      <c r="R349" s="2">
        <f t="shared" si="82"/>
        <v>8526189.7648146655</v>
      </c>
      <c r="S349" s="14">
        <f t="shared" si="83"/>
        <v>6.0831919399131317E-10</v>
      </c>
      <c r="T349" s="14">
        <f t="shared" si="85"/>
        <v>2.6932770245734518E-9</v>
      </c>
      <c r="U349" s="14">
        <f t="shared" si="86"/>
        <v>4.4715881909184847E-9</v>
      </c>
      <c r="V349" s="14">
        <f t="shared" si="87"/>
        <v>3.2995905923817054E-9</v>
      </c>
      <c r="W349" s="14">
        <f t="shared" si="88"/>
        <v>9.1303952973392873E-10</v>
      </c>
      <c r="X349" s="2">
        <f t="shared" si="89"/>
        <v>1.1985814531598884E-8</v>
      </c>
      <c r="Y349" s="4">
        <f t="shared" si="77"/>
        <v>3.0955051296688444E-6</v>
      </c>
      <c r="Z349" s="2">
        <f>IF(L349&gt;5,X344*$H$23,0)</f>
        <v>3.9824022517670163E-10</v>
      </c>
      <c r="AA349" s="2">
        <f t="shared" si="81"/>
        <v>1.5427670642971002E-6</v>
      </c>
      <c r="AB349" s="2">
        <f t="shared" si="84"/>
        <v>596.87506478904754</v>
      </c>
      <c r="AC349" s="2">
        <f>+N349+P349+R349</f>
        <v>10000020.000000011</v>
      </c>
    </row>
    <row r="350" spans="8:29" ht="0.2" customHeight="1" x14ac:dyDescent="0.25">
      <c r="H350" s="2"/>
      <c r="I350" s="2"/>
      <c r="J350" s="2"/>
      <c r="K350" s="16">
        <f t="shared" si="80"/>
        <v>44182</v>
      </c>
      <c r="L350" s="1">
        <f t="shared" si="76"/>
        <v>348</v>
      </c>
      <c r="M350" s="1" t="str">
        <f t="shared" si="78"/>
        <v xml:space="preserve">2.2 </v>
      </c>
      <c r="N350" s="14">
        <f>N349-O350+Z349</f>
        <v>1473830.235173085</v>
      </c>
      <c r="O350" s="2">
        <f t="shared" si="79"/>
        <v>5.4275773891100175E-7</v>
      </c>
      <c r="P350" s="2">
        <f>+P349+O350-Q350</f>
        <v>1.0586305113102325E-5</v>
      </c>
      <c r="Q350" s="2">
        <f>P349*Q$2</f>
        <v>1.6739245623652202E-6</v>
      </c>
      <c r="R350" s="2">
        <f t="shared" si="82"/>
        <v>8526189.7648163401</v>
      </c>
      <c r="S350" s="14">
        <f t="shared" si="83"/>
        <v>5.495940275016232E-10</v>
      </c>
      <c r="T350" s="14">
        <f t="shared" si="85"/>
        <v>2.4332767759652523E-9</v>
      </c>
      <c r="U350" s="14">
        <f t="shared" si="86"/>
        <v>4.0399155368601786E-9</v>
      </c>
      <c r="V350" s="14">
        <f t="shared" si="87"/>
        <v>2.9810587939456563E-9</v>
      </c>
      <c r="W350" s="14">
        <f t="shared" si="88"/>
        <v>8.2489764809542635E-10</v>
      </c>
      <c r="X350" s="2">
        <f t="shared" si="89"/>
        <v>1.0828742782368137E-8</v>
      </c>
      <c r="Y350" s="4">
        <f t="shared" si="77"/>
        <v>2.7966750813900243E-6</v>
      </c>
      <c r="Z350" s="2">
        <f>IF(L350&gt;5,X345*$H$23,0)</f>
        <v>3.5979540252878835E-10</v>
      </c>
      <c r="AA350" s="2">
        <f t="shared" si="81"/>
        <v>1.3938333242470413E-6</v>
      </c>
      <c r="AB350" s="2">
        <f t="shared" si="84"/>
        <v>596.87506478940736</v>
      </c>
      <c r="AC350" s="2">
        <f>+N350+P350+R350</f>
        <v>10000020.000000011</v>
      </c>
    </row>
    <row r="351" spans="8:29" ht="0.2" customHeight="1" x14ac:dyDescent="0.25">
      <c r="H351" s="2"/>
      <c r="I351" s="2"/>
      <c r="J351" s="2"/>
      <c r="K351" s="16">
        <f t="shared" si="80"/>
        <v>44183</v>
      </c>
      <c r="L351" s="1">
        <f t="shared" si="76"/>
        <v>349</v>
      </c>
      <c r="M351" s="1" t="str">
        <f t="shared" si="78"/>
        <v xml:space="preserve">2.2 </v>
      </c>
      <c r="N351" s="14">
        <f>N350-O351+Z350</f>
        <v>1473830.2351725951</v>
      </c>
      <c r="O351" s="2">
        <f t="shared" si="79"/>
        <v>4.9036166314009708E-7</v>
      </c>
      <c r="P351" s="2">
        <f>+P350+O351-Q351</f>
        <v>9.5643374743706619E-6</v>
      </c>
      <c r="Q351" s="2">
        <f>P350*Q$2</f>
        <v>1.5123293018717606E-6</v>
      </c>
      <c r="R351" s="2">
        <f t="shared" si="82"/>
        <v>8526189.7648178525</v>
      </c>
      <c r="S351" s="14">
        <f t="shared" si="83"/>
        <v>4.9653799855238317E-10</v>
      </c>
      <c r="T351" s="14">
        <f t="shared" si="85"/>
        <v>2.1983761100064924E-9</v>
      </c>
      <c r="U351" s="14">
        <f t="shared" si="86"/>
        <v>3.6499151639478792E-9</v>
      </c>
      <c r="V351" s="14">
        <f t="shared" si="87"/>
        <v>2.6932770245734526E-9</v>
      </c>
      <c r="W351" s="14">
        <f t="shared" si="88"/>
        <v>7.4526469848641408E-10</v>
      </c>
      <c r="X351" s="2">
        <f t="shared" si="89"/>
        <v>9.7833709955666227E-9</v>
      </c>
      <c r="Y351" s="4">
        <f t="shared" si="77"/>
        <v>2.526693118969027E-6</v>
      </c>
      <c r="Z351" s="2">
        <f>IF(L351&gt;5,X346*$H$23,0)</f>
        <v>3.2506191865325885E-10</v>
      </c>
      <c r="AA351" s="2">
        <f t="shared" si="81"/>
        <v>1.259277165517257E-6</v>
      </c>
      <c r="AB351" s="2">
        <f t="shared" si="84"/>
        <v>596.87506478973239</v>
      </c>
      <c r="AC351" s="2">
        <f>+N351+P351+R351</f>
        <v>10000020.000000011</v>
      </c>
    </row>
    <row r="352" spans="8:29" ht="0.2" customHeight="1" x14ac:dyDescent="0.25">
      <c r="H352" s="2"/>
      <c r="I352" s="2"/>
      <c r="J352" s="2"/>
      <c r="K352" s="16">
        <f t="shared" si="80"/>
        <v>44184</v>
      </c>
      <c r="L352" s="1">
        <f t="shared" si="76"/>
        <v>350</v>
      </c>
      <c r="M352" s="1" t="str">
        <f t="shared" si="78"/>
        <v xml:space="preserve">2.2 </v>
      </c>
      <c r="N352" s="14">
        <f>N351-O352+Z351</f>
        <v>1473830.2351721523</v>
      </c>
      <c r="O352" s="2">
        <f t="shared" si="79"/>
        <v>4.4302373497239875E-7</v>
      </c>
      <c r="P352" s="2">
        <f>+P351+O352-Q352</f>
        <v>8.6410272844329671E-6</v>
      </c>
      <c r="Q352" s="2">
        <f>P351*Q$2</f>
        <v>1.3663339249100945E-6</v>
      </c>
      <c r="R352" s="2">
        <f t="shared" si="82"/>
        <v>8526189.7648192197</v>
      </c>
      <c r="S352" s="14">
        <f t="shared" si="83"/>
        <v>4.4860382695056003E-10</v>
      </c>
      <c r="T352" s="14">
        <f t="shared" si="85"/>
        <v>1.9861519942095323E-9</v>
      </c>
      <c r="U352" s="14">
        <f t="shared" si="86"/>
        <v>3.2975641650097394E-9</v>
      </c>
      <c r="V352" s="14">
        <f t="shared" si="87"/>
        <v>2.4332767759652527E-9</v>
      </c>
      <c r="W352" s="14">
        <f t="shared" si="88"/>
        <v>6.7331925614336316E-10</v>
      </c>
      <c r="X352" s="2">
        <f t="shared" si="89"/>
        <v>8.8389160182784485E-9</v>
      </c>
      <c r="Y352" s="4">
        <f t="shared" si="77"/>
        <v>2.2827743415484974E-6</v>
      </c>
      <c r="Z352" s="2">
        <f>IF(L352&gt;5,X347*$H$23,0)</f>
        <v>2.9368149291478816E-10</v>
      </c>
      <c r="AA352" s="2">
        <f t="shared" si="81"/>
        <v>1.1377106229324324E-6</v>
      </c>
      <c r="AB352" s="2">
        <f t="shared" si="84"/>
        <v>596.87506479002604</v>
      </c>
      <c r="AC352" s="2">
        <f>+N352+P352+R352</f>
        <v>10000020.000000013</v>
      </c>
    </row>
    <row r="353" spans="2:29" ht="0.2" customHeight="1" x14ac:dyDescent="0.25">
      <c r="H353" s="2"/>
      <c r="I353" s="2"/>
      <c r="J353" s="2"/>
      <c r="K353" s="16">
        <f t="shared" si="80"/>
        <v>44185</v>
      </c>
      <c r="L353" s="1">
        <f t="shared" si="76"/>
        <v>351</v>
      </c>
      <c r="M353" s="1" t="str">
        <f t="shared" si="78"/>
        <v xml:space="preserve">2.2 </v>
      </c>
      <c r="N353" s="14">
        <f>N352-O353+Z352</f>
        <v>1473830.2351717523</v>
      </c>
      <c r="O353" s="2">
        <f t="shared" si="79"/>
        <v>4.0025565720626595E-7</v>
      </c>
      <c r="P353" s="2">
        <f>+P352+O353-Q353</f>
        <v>7.8068504724345233E-6</v>
      </c>
      <c r="Q353" s="2">
        <f>P352*Q$2</f>
        <v>1.2344324692047096E-6</v>
      </c>
      <c r="R353" s="2">
        <f t="shared" si="82"/>
        <v>8526189.7648204546</v>
      </c>
      <c r="S353" s="14">
        <f t="shared" si="83"/>
        <v>4.052970651619769E-10</v>
      </c>
      <c r="T353" s="14">
        <f t="shared" si="85"/>
        <v>1.7944153078022397E-9</v>
      </c>
      <c r="U353" s="14">
        <f t="shared" si="86"/>
        <v>2.9792279913142988E-9</v>
      </c>
      <c r="V353" s="14">
        <f t="shared" si="87"/>
        <v>2.1983761100064928E-9</v>
      </c>
      <c r="W353" s="14">
        <f t="shared" si="88"/>
        <v>6.0831919399131317E-10</v>
      </c>
      <c r="X353" s="2">
        <f t="shared" si="89"/>
        <v>7.9856356682763207E-9</v>
      </c>
      <c r="Y353" s="4">
        <f t="shared" si="77"/>
        <v>2.0624026935880093E-6</v>
      </c>
      <c r="Z353" s="2">
        <f>IF(L353&gt;5,X348*$H$23,0)</f>
        <v>2.6533043193120121E-10</v>
      </c>
      <c r="AA353" s="2">
        <f t="shared" si="81"/>
        <v>1.027879720983868E-6</v>
      </c>
      <c r="AB353" s="2">
        <f t="shared" si="84"/>
        <v>596.87506479029139</v>
      </c>
      <c r="AC353" s="2">
        <f>+N353+P353+R353</f>
        <v>10000020.000000013</v>
      </c>
    </row>
    <row r="354" spans="2:29" ht="0.2" customHeight="1" x14ac:dyDescent="0.25">
      <c r="H354" s="2"/>
      <c r="I354" s="2"/>
      <c r="J354" s="2"/>
      <c r="K354" s="16">
        <f t="shared" si="80"/>
        <v>44186</v>
      </c>
      <c r="L354" s="1">
        <f t="shared" si="76"/>
        <v>352</v>
      </c>
      <c r="M354" s="1" t="str">
        <f t="shared" si="78"/>
        <v xml:space="preserve">2.2 </v>
      </c>
      <c r="N354" s="14">
        <f>N353-O354+Z353</f>
        <v>1473830.2351713909</v>
      </c>
      <c r="O354" s="2">
        <f t="shared" si="79"/>
        <v>3.6161627127179334E-7</v>
      </c>
      <c r="P354" s="2">
        <f>+P353+O354-Q354</f>
        <v>7.0532023905013851E-6</v>
      </c>
      <c r="Q354" s="2">
        <f>P353*Q$2</f>
        <v>1.1152643532049319E-6</v>
      </c>
      <c r="R354" s="2">
        <f t="shared" si="82"/>
        <v>8526189.7648215704</v>
      </c>
      <c r="S354" s="14">
        <f t="shared" si="83"/>
        <v>3.6617099801739195E-10</v>
      </c>
      <c r="T354" s="14">
        <f t="shared" si="85"/>
        <v>1.6211882606479072E-9</v>
      </c>
      <c r="U354" s="14">
        <f t="shared" si="86"/>
        <v>2.6916229617033599E-9</v>
      </c>
      <c r="V354" s="14">
        <f t="shared" si="87"/>
        <v>1.9861519942095327E-9</v>
      </c>
      <c r="W354" s="14">
        <f t="shared" si="88"/>
        <v>5.495940275016232E-10</v>
      </c>
      <c r="X354" s="2">
        <f t="shared" si="89"/>
        <v>7.2147282420798149E-9</v>
      </c>
      <c r="Y354" s="4">
        <f t="shared" si="77"/>
        <v>1.8633050114071424E-6</v>
      </c>
      <c r="Z354" s="2">
        <f>IF(L354&gt;5,X349*$H$23,0)</f>
        <v>2.3971629063197771E-10</v>
      </c>
      <c r="AA354" s="2">
        <f t="shared" si="81"/>
        <v>9.2865153890065348E-7</v>
      </c>
      <c r="AB354" s="2">
        <f t="shared" si="84"/>
        <v>596.87506479053116</v>
      </c>
      <c r="AC354" s="2">
        <f>+N354+P354+R354</f>
        <v>10000020.000000015</v>
      </c>
    </row>
    <row r="355" spans="2:29" ht="0.2" customHeight="1" x14ac:dyDescent="0.25">
      <c r="H355" s="2"/>
      <c r="I355" s="2"/>
      <c r="J355" s="2"/>
      <c r="K355" s="16">
        <f t="shared" si="80"/>
        <v>44187</v>
      </c>
      <c r="L355" s="1">
        <f t="shared" si="76"/>
        <v>353</v>
      </c>
      <c r="M355" s="1" t="str">
        <f t="shared" si="78"/>
        <v xml:space="preserve">2.2 </v>
      </c>
      <c r="N355" s="14">
        <f>N354-O355+Z354</f>
        <v>1473830.2351710645</v>
      </c>
      <c r="O355" s="2">
        <f t="shared" si="79"/>
        <v>3.2670700661984234E-7</v>
      </c>
      <c r="P355" s="2">
        <f>+P354+O355-Q355</f>
        <v>6.3723090556210296E-6</v>
      </c>
      <c r="Q355" s="2">
        <f>P354*Q$2</f>
        <v>1.0076003415001979E-6</v>
      </c>
      <c r="R355" s="2">
        <f t="shared" si="82"/>
        <v>8526189.7648225781</v>
      </c>
      <c r="S355" s="14">
        <f t="shared" si="83"/>
        <v>3.3082203478444766E-10</v>
      </c>
      <c r="T355" s="14">
        <f t="shared" si="85"/>
        <v>1.4646839920695674E-9</v>
      </c>
      <c r="U355" s="14">
        <f t="shared" si="86"/>
        <v>2.4317823909718613E-9</v>
      </c>
      <c r="V355" s="14">
        <f t="shared" si="87"/>
        <v>1.7944153078022401E-9</v>
      </c>
      <c r="W355" s="14">
        <f t="shared" si="88"/>
        <v>4.9653799855238317E-10</v>
      </c>
      <c r="X355" s="2">
        <f t="shared" si="89"/>
        <v>6.5182417241804987E-9</v>
      </c>
      <c r="Y355" s="4">
        <f t="shared" si="77"/>
        <v>1.6834275751913058E-6</v>
      </c>
      <c r="Z355" s="2">
        <f>IF(L355&gt;5,X350*$H$23,0)</f>
        <v>2.1657485564736274E-10</v>
      </c>
      <c r="AA355" s="2">
        <f t="shared" si="81"/>
        <v>8.3900252441700722E-7</v>
      </c>
      <c r="AB355" s="2">
        <f t="shared" si="84"/>
        <v>596.87506479074773</v>
      </c>
      <c r="AC355" s="2">
        <f>+N355+P355+R355</f>
        <v>10000020.000000015</v>
      </c>
    </row>
    <row r="356" spans="2:29" ht="0.2" customHeight="1" x14ac:dyDescent="0.25">
      <c r="H356" s="2"/>
      <c r="I356" s="2"/>
      <c r="J356" s="2"/>
      <c r="K356" s="16">
        <f t="shared" si="80"/>
        <v>44188</v>
      </c>
      <c r="L356" s="1">
        <f t="shared" ref="L356:L362" si="90">+L355+1</f>
        <v>354</v>
      </c>
      <c r="M356" s="1" t="str">
        <f t="shared" si="78"/>
        <v xml:space="preserve">2.2 </v>
      </c>
      <c r="N356" s="14">
        <f>N355-O356+Z355</f>
        <v>1473830.2351707695</v>
      </c>
      <c r="O356" s="2">
        <f t="shared" si="79"/>
        <v>2.9516776941232888E-7</v>
      </c>
      <c r="P356" s="2">
        <f>+P355+O356-Q356</f>
        <v>5.75714695994464E-6</v>
      </c>
      <c r="Q356" s="2">
        <f>P355*Q$2</f>
        <v>9.1032986508871846E-7</v>
      </c>
      <c r="R356" s="2">
        <f t="shared" si="82"/>
        <v>8526189.7648234889</v>
      </c>
      <c r="S356" s="14">
        <f t="shared" si="83"/>
        <v>2.9888554607408322E-10</v>
      </c>
      <c r="T356" s="14">
        <f t="shared" si="85"/>
        <v>1.3232881391377904E-9</v>
      </c>
      <c r="U356" s="14">
        <f t="shared" si="86"/>
        <v>2.1970259881043518E-9</v>
      </c>
      <c r="V356" s="14">
        <f t="shared" si="87"/>
        <v>1.6211882606479076E-9</v>
      </c>
      <c r="W356" s="14">
        <f t="shared" si="88"/>
        <v>4.4860382695056003E-10</v>
      </c>
      <c r="X356" s="2">
        <f t="shared" si="89"/>
        <v>5.8889917609146934E-9</v>
      </c>
      <c r="Y356" s="4">
        <f t="shared" si="77"/>
        <v>1.5209149245910471E-6</v>
      </c>
      <c r="Z356" s="2">
        <f>IF(L356&gt;5,X351*$H$23,0)</f>
        <v>1.9566741991133246E-10</v>
      </c>
      <c r="AA356" s="2">
        <f t="shared" si="81"/>
        <v>7.5800793569070812E-7</v>
      </c>
      <c r="AB356" s="2">
        <f t="shared" si="84"/>
        <v>596.87506479094338</v>
      </c>
      <c r="AC356" s="2">
        <f>+N356+P356+R356</f>
        <v>10000020.000000015</v>
      </c>
    </row>
    <row r="357" spans="2:29" ht="0.2" customHeight="1" x14ac:dyDescent="0.25">
      <c r="H357" s="2"/>
      <c r="I357" s="2"/>
      <c r="J357" s="2"/>
      <c r="K357" s="16">
        <f t="shared" si="80"/>
        <v>44189</v>
      </c>
      <c r="L357" s="1">
        <f t="shared" si="90"/>
        <v>355</v>
      </c>
      <c r="M357" s="1" t="str">
        <f t="shared" si="78"/>
        <v xml:space="preserve">2.2 </v>
      </c>
      <c r="N357" s="14">
        <f>N356-O357+Z356</f>
        <v>1473830.2351705031</v>
      </c>
      <c r="O357" s="2">
        <f t="shared" si="79"/>
        <v>2.6667322810504797E-7</v>
      </c>
      <c r="P357" s="2">
        <f>+P356+O357-Q357</f>
        <v>5.2013706223433103E-6</v>
      </c>
      <c r="Q357" s="2">
        <f>P356*Q$2</f>
        <v>8.2244956570637706E-7</v>
      </c>
      <c r="R357" s="2">
        <f t="shared" si="82"/>
        <v>8526189.7648243122</v>
      </c>
      <c r="S357" s="14">
        <f t="shared" si="83"/>
        <v>2.7003210263853022E-10</v>
      </c>
      <c r="T357" s="14">
        <f t="shared" si="85"/>
        <v>1.1955421842963324E-9</v>
      </c>
      <c r="U357" s="14">
        <f t="shared" si="86"/>
        <v>1.984932208706686E-9</v>
      </c>
      <c r="V357" s="14">
        <f t="shared" si="87"/>
        <v>1.4646839920695678E-9</v>
      </c>
      <c r="W357" s="14">
        <f t="shared" si="88"/>
        <v>4.052970651619769E-10</v>
      </c>
      <c r="X357" s="2">
        <f t="shared" si="89"/>
        <v>5.3204875528730933E-9</v>
      </c>
      <c r="Y357" s="4">
        <f t="shared" si="77"/>
        <v>1.374090719394845E-6</v>
      </c>
      <c r="Z357" s="2">
        <f>IF(L357&gt;5,X352*$H$23,0)</f>
        <v>1.7677832036556898E-10</v>
      </c>
      <c r="AA357" s="2">
        <f t="shared" si="81"/>
        <v>6.8483230246454925E-7</v>
      </c>
      <c r="AB357" s="2">
        <f t="shared" si="84"/>
        <v>596.87506479112017</v>
      </c>
      <c r="AC357" s="2">
        <f>+N357+P357+R357</f>
        <v>10000020.000000017</v>
      </c>
    </row>
    <row r="358" spans="2:29" ht="0.2" customHeight="1" x14ac:dyDescent="0.25">
      <c r="H358" s="2"/>
      <c r="I358" s="2"/>
      <c r="J358" s="2"/>
      <c r="K358" s="16">
        <f t="shared" si="80"/>
        <v>44190</v>
      </c>
      <c r="L358" s="1">
        <f t="shared" si="90"/>
        <v>356</v>
      </c>
      <c r="M358" s="1" t="str">
        <f t="shared" si="78"/>
        <v xml:space="preserve">2.2 </v>
      </c>
      <c r="N358" s="14">
        <f>N357-O358+Z357</f>
        <v>1473830.2351702624</v>
      </c>
      <c r="O358" s="2">
        <f t="shared" si="79"/>
        <v>2.4092945760831166E-7</v>
      </c>
      <c r="P358" s="2">
        <f>+P357+O358-Q358</f>
        <v>4.6992471339025776E-6</v>
      </c>
      <c r="Q358" s="2">
        <f>P357*Q$2</f>
        <v>7.4305294604904429E-7</v>
      </c>
      <c r="R358" s="2">
        <f t="shared" si="82"/>
        <v>8526189.7648250554</v>
      </c>
      <c r="S358" s="14">
        <f t="shared" si="83"/>
        <v>2.4396407726357888E-10</v>
      </c>
      <c r="T358" s="14">
        <f t="shared" si="85"/>
        <v>1.0801284105541207E-9</v>
      </c>
      <c r="U358" s="14">
        <f t="shared" si="86"/>
        <v>1.7933132764444992E-9</v>
      </c>
      <c r="V358" s="14">
        <f t="shared" si="87"/>
        <v>1.3232881391377906E-9</v>
      </c>
      <c r="W358" s="14">
        <f t="shared" si="88"/>
        <v>3.6617099801739195E-10</v>
      </c>
      <c r="X358" s="2">
        <f t="shared" si="89"/>
        <v>4.806864901417381E-9</v>
      </c>
      <c r="Y358" s="4">
        <f t="shared" si="77"/>
        <v>1.2414404478506233E-6</v>
      </c>
      <c r="Z358" s="2">
        <f>IF(L358&gt;5,X353*$H$23,0)</f>
        <v>1.5971271336552643E-10</v>
      </c>
      <c r="AA358" s="2">
        <f t="shared" si="81"/>
        <v>6.1872080807640279E-7</v>
      </c>
      <c r="AB358" s="2">
        <f t="shared" si="84"/>
        <v>596.8750647912799</v>
      </c>
      <c r="AC358" s="2">
        <f>+N358+P358+R358</f>
        <v>10000020.000000017</v>
      </c>
    </row>
    <row r="359" spans="2:29" ht="0.2" customHeight="1" x14ac:dyDescent="0.25">
      <c r="H359" s="2"/>
      <c r="I359" s="2"/>
      <c r="J359" s="2"/>
      <c r="K359" s="16">
        <f t="shared" si="80"/>
        <v>44191</v>
      </c>
      <c r="L359" s="1">
        <f t="shared" si="90"/>
        <v>357</v>
      </c>
      <c r="M359" s="1" t="str">
        <f t="shared" si="78"/>
        <v xml:space="preserve">2.2 </v>
      </c>
      <c r="N359" s="14">
        <f>N358-O359+Z358</f>
        <v>1473830.2351700449</v>
      </c>
      <c r="O359" s="2">
        <f t="shared" si="79"/>
        <v>2.1767090740946001E-7</v>
      </c>
      <c r="P359" s="2">
        <f>+P358+O359-Q359</f>
        <v>4.2455970221830981E-6</v>
      </c>
      <c r="Q359" s="2">
        <f>P358*Q$2</f>
        <v>6.7132101912893964E-7</v>
      </c>
      <c r="R359" s="2">
        <f t="shared" si="82"/>
        <v>8526189.7648257259</v>
      </c>
      <c r="S359" s="14">
        <f t="shared" si="83"/>
        <v>2.2041257470316829E-10</v>
      </c>
      <c r="T359" s="14">
        <f t="shared" si="85"/>
        <v>9.758563090543153E-10</v>
      </c>
      <c r="U359" s="14">
        <f t="shared" si="86"/>
        <v>1.6201926158311814E-9</v>
      </c>
      <c r="V359" s="14">
        <f t="shared" si="87"/>
        <v>1.1955421842963329E-9</v>
      </c>
      <c r="W359" s="14">
        <f t="shared" si="88"/>
        <v>3.3082203478444766E-10</v>
      </c>
      <c r="X359" s="2">
        <f t="shared" si="89"/>
        <v>4.342825718669446E-9</v>
      </c>
      <c r="Y359" s="4">
        <f t="shared" si="77"/>
        <v>1.121595804269946E-6</v>
      </c>
      <c r="Z359" s="2">
        <f>IF(L359&gt;5,X354*$H$23,0)</f>
        <v>1.442945648415963E-10</v>
      </c>
      <c r="AA359" s="2">
        <f t="shared" si="81"/>
        <v>5.5899150342214275E-7</v>
      </c>
      <c r="AB359" s="2">
        <f t="shared" si="84"/>
        <v>596.87506479142417</v>
      </c>
      <c r="AC359" s="2">
        <f>+N359+P359+R359</f>
        <v>10000020.000000017</v>
      </c>
    </row>
    <row r="360" spans="2:29" ht="0.2" customHeight="1" x14ac:dyDescent="0.25">
      <c r="H360" s="2"/>
      <c r="I360" s="2"/>
      <c r="J360" s="2"/>
      <c r="K360" s="16">
        <f t="shared" si="80"/>
        <v>44192</v>
      </c>
      <c r="L360" s="1">
        <f t="shared" si="90"/>
        <v>358</v>
      </c>
      <c r="M360" s="1" t="str">
        <f t="shared" si="78"/>
        <v xml:space="preserve">2.2 </v>
      </c>
      <c r="N360" s="14">
        <f>N359-O360+Z359</f>
        <v>1473830.2351698484</v>
      </c>
      <c r="O360" s="2">
        <f t="shared" si="79"/>
        <v>1.9665766238301414E-7</v>
      </c>
      <c r="P360" s="2">
        <f>+P359+O360-Q360</f>
        <v>3.8357408242542414E-6</v>
      </c>
      <c r="Q360" s="2">
        <f>P359*Q$2</f>
        <v>6.0651386031187109E-7</v>
      </c>
      <c r="R360" s="2">
        <f t="shared" si="82"/>
        <v>8526189.7648263332</v>
      </c>
      <c r="S360" s="14">
        <f t="shared" si="83"/>
        <v>1.9913465798815718E-10</v>
      </c>
      <c r="T360" s="14">
        <f t="shared" si="85"/>
        <v>8.8165029881267295E-10</v>
      </c>
      <c r="U360" s="14">
        <f t="shared" si="86"/>
        <v>1.4637844635814732E-9</v>
      </c>
      <c r="V360" s="14">
        <f t="shared" si="87"/>
        <v>1.0801284105541209E-9</v>
      </c>
      <c r="W360" s="14">
        <f t="shared" si="88"/>
        <v>2.9888554607408322E-10</v>
      </c>
      <c r="X360" s="2">
        <f t="shared" si="89"/>
        <v>3.9235833770105072E-9</v>
      </c>
      <c r="Y360" s="4">
        <f t="shared" si="77"/>
        <v>1.01332057476775E-6</v>
      </c>
      <c r="Z360" s="2">
        <f>IF(L360&gt;5,X355*$H$23,0)</f>
        <v>1.3036483448360997E-10</v>
      </c>
      <c r="AA360" s="2">
        <f t="shared" si="81"/>
        <v>5.0502827255739172E-7</v>
      </c>
      <c r="AB360" s="2">
        <f t="shared" si="84"/>
        <v>596.87506479155456</v>
      </c>
      <c r="AC360" s="2">
        <f>+N360+P360+R360</f>
        <v>10000020.000000017</v>
      </c>
    </row>
    <row r="361" spans="2:29" ht="0.2" customHeight="1" x14ac:dyDescent="0.25">
      <c r="H361" s="2"/>
      <c r="I361" s="2"/>
      <c r="J361" s="2"/>
      <c r="K361" s="16">
        <f t="shared" si="80"/>
        <v>44193</v>
      </c>
      <c r="L361" s="1">
        <f t="shared" si="90"/>
        <v>359</v>
      </c>
      <c r="M361" s="1" t="str">
        <f t="shared" si="78"/>
        <v xml:space="preserve">2.2 </v>
      </c>
      <c r="N361" s="14">
        <f>N360-O361+Z360</f>
        <v>1473830.235169671</v>
      </c>
      <c r="O361" s="2">
        <f t="shared" si="79"/>
        <v>1.7767296803335258E-7</v>
      </c>
      <c r="P361" s="2">
        <f>+P360+O361-Q361</f>
        <v>3.4654508173941315E-6</v>
      </c>
      <c r="Q361" s="2">
        <f>P360*Q$2</f>
        <v>5.4796297489346299E-7</v>
      </c>
      <c r="R361" s="2">
        <f t="shared" si="82"/>
        <v>8526189.7648268808</v>
      </c>
      <c r="S361" s="14">
        <f t="shared" si="83"/>
        <v>1.7991084249827001E-10</v>
      </c>
      <c r="T361" s="14">
        <f t="shared" si="85"/>
        <v>7.9653863195262851E-10</v>
      </c>
      <c r="U361" s="14">
        <f t="shared" si="86"/>
        <v>1.3224754482190098E-9</v>
      </c>
      <c r="V361" s="14">
        <f t="shared" si="87"/>
        <v>9.7585630905431551E-10</v>
      </c>
      <c r="W361" s="14">
        <f t="shared" si="88"/>
        <v>2.7003210263853022E-10</v>
      </c>
      <c r="X361" s="2">
        <f t="shared" si="89"/>
        <v>3.5448133343627541E-9</v>
      </c>
      <c r="Y361" s="4">
        <f t="shared" si="77"/>
        <v>9.1549788554709521E-7</v>
      </c>
      <c r="Z361" s="2">
        <f>IF(L361&gt;5,X356*$H$23,0)</f>
        <v>1.1777983521829386E-10</v>
      </c>
      <c r="AA361" s="2">
        <f t="shared" si="81"/>
        <v>4.5627447737731414E-7</v>
      </c>
      <c r="AB361" s="2">
        <f t="shared" si="84"/>
        <v>596.87506479167234</v>
      </c>
      <c r="AC361" s="2">
        <f>+N361+P361+R361</f>
        <v>10000020.000000017</v>
      </c>
    </row>
    <row r="362" spans="2:29" ht="11.1" customHeight="1" x14ac:dyDescent="0.25">
      <c r="B362" s="1" t="s">
        <v>26</v>
      </c>
      <c r="H362" s="2"/>
      <c r="I362" s="2"/>
      <c r="J362" s="2"/>
      <c r="K362" s="16">
        <f t="shared" si="80"/>
        <v>44194</v>
      </c>
      <c r="L362" s="1">
        <f t="shared" si="90"/>
        <v>360</v>
      </c>
      <c r="M362" s="1" t="str">
        <f t="shared" si="78"/>
        <v xml:space="preserve">2.2 </v>
      </c>
      <c r="N362" s="14">
        <f>N361-O362+Z361</f>
        <v>1473830.2351695108</v>
      </c>
      <c r="O362" s="2">
        <f t="shared" si="79"/>
        <v>1.6052099464245185E-7</v>
      </c>
      <c r="P362" s="2">
        <f>+P361+O362-Q362</f>
        <v>3.1309074095517073E-6</v>
      </c>
      <c r="Q362" s="2">
        <f>P361*Q$2</f>
        <v>4.9506440248487593E-7</v>
      </c>
      <c r="R362" s="2">
        <f t="shared" si="82"/>
        <v>8526189.7648273762</v>
      </c>
      <c r="S362" s="14">
        <f t="shared" si="83"/>
        <v>1.6254283194822844E-10</v>
      </c>
      <c r="T362" s="14">
        <f t="shared" si="85"/>
        <v>7.1964336999307984E-10</v>
      </c>
      <c r="U362" s="14">
        <f t="shared" si="86"/>
        <v>1.1948079479289431E-9</v>
      </c>
      <c r="V362" s="14">
        <f t="shared" si="87"/>
        <v>8.8165029881267316E-10</v>
      </c>
      <c r="W362" s="14">
        <f t="shared" si="88"/>
        <v>2.4396407726357888E-10</v>
      </c>
      <c r="X362" s="2">
        <f t="shared" si="89"/>
        <v>3.2026085259465034E-9</v>
      </c>
      <c r="Y362" s="4">
        <f t="shared" si="77"/>
        <v>8.2711868219323351E-7</v>
      </c>
      <c r="Z362" s="2">
        <f>IF(L362&gt;5,X357*$H$23,0)</f>
        <v>1.0640975105746187E-10</v>
      </c>
      <c r="AA362" s="2">
        <f t="shared" si="81"/>
        <v>4.1222721581845351E-7</v>
      </c>
      <c r="AB362" s="2">
        <f t="shared" si="84"/>
        <v>596.87506479177875</v>
      </c>
      <c r="AC362" s="2">
        <f>+N362+P362+R362</f>
        <v>10000020.000000019</v>
      </c>
    </row>
    <row r="363" spans="2:29" ht="11.1" hidden="1" customHeight="1" x14ac:dyDescent="0.25">
      <c r="S363" s="2">
        <f t="shared" si="83"/>
        <v>1.4685147293445556E-10</v>
      </c>
      <c r="T363" s="2">
        <f t="shared" si="85"/>
        <v>6.5017132779291366E-10</v>
      </c>
      <c r="U363" s="2">
        <f t="shared" si="86"/>
        <v>1.0794650549896201E-9</v>
      </c>
      <c r="V363" s="2">
        <f t="shared" si="87"/>
        <v>7.9653863195262872E-10</v>
      </c>
      <c r="W363" s="2">
        <f t="shared" si="88"/>
        <v>2.2041257470316829E-10</v>
      </c>
      <c r="X363" s="2">
        <f t="shared" ref="X363:X366" si="91">+SUM(S363:W363)</f>
        <v>2.8934390623727864E-9</v>
      </c>
    </row>
    <row r="364" spans="2:29" ht="11.1" hidden="1" customHeight="1" x14ac:dyDescent="0.25">
      <c r="S364" s="2">
        <f t="shared" si="83"/>
        <v>1.3267490694322182E-10</v>
      </c>
      <c r="T364" s="2">
        <f t="shared" si="85"/>
        <v>5.8740589173782213E-10</v>
      </c>
      <c r="U364" s="2">
        <f t="shared" si="86"/>
        <v>9.7525699168937064E-10</v>
      </c>
      <c r="V364" s="2">
        <f t="shared" si="87"/>
        <v>7.1964336999308004E-10</v>
      </c>
      <c r="W364" s="2">
        <f t="shared" si="88"/>
        <v>1.9913465798815718E-10</v>
      </c>
      <c r="X364" s="2">
        <f t="shared" si="91"/>
        <v>2.614115818351652E-9</v>
      </c>
    </row>
    <row r="365" spans="2:29" ht="11.1" hidden="1" customHeight="1" x14ac:dyDescent="0.25">
      <c r="S365" s="2">
        <f t="shared" si="83"/>
        <v>1.1986690075794504E-10</v>
      </c>
      <c r="T365" s="2">
        <f t="shared" si="85"/>
        <v>5.3069962777288718E-10</v>
      </c>
      <c r="U365" s="2">
        <f t="shared" si="86"/>
        <v>8.811088376067333E-10</v>
      </c>
      <c r="V365" s="2">
        <f t="shared" si="87"/>
        <v>6.5017132779291376E-10</v>
      </c>
      <c r="W365" s="2">
        <f t="shared" si="88"/>
        <v>1.7991084249827001E-10</v>
      </c>
      <c r="X365" s="2">
        <f t="shared" si="91"/>
        <v>2.3617575364287492E-9</v>
      </c>
    </row>
    <row r="366" spans="2:29" ht="11.1" hidden="1" customHeight="1" x14ac:dyDescent="0.25">
      <c r="S366" s="2">
        <f t="shared" si="83"/>
        <v>1.0829533804356661E-10</v>
      </c>
      <c r="T366" s="2">
        <f t="shared" si="85"/>
        <v>4.7946760303178006E-10</v>
      </c>
      <c r="U366" s="2">
        <f t="shared" si="86"/>
        <v>7.9604944165933087E-10</v>
      </c>
      <c r="V366" s="2">
        <f t="shared" si="87"/>
        <v>5.8740589173782223E-10</v>
      </c>
      <c r="W366" s="2">
        <f t="shared" si="88"/>
        <v>1.6254283194822844E-10</v>
      </c>
      <c r="X366" s="2">
        <f t="shared" si="91"/>
        <v>2.1337611064207283E-9</v>
      </c>
    </row>
    <row r="367" spans="2:29" ht="11.1" hidden="1" customHeight="1" x14ac:dyDescent="0.25">
      <c r="S367" s="2">
        <f t="shared" si="83"/>
        <v>9.7840856548490861E-11</v>
      </c>
      <c r="T367" s="2">
        <f t="shared" si="85"/>
        <v>4.3318135217426638E-10</v>
      </c>
      <c r="U367" s="2">
        <f t="shared" si="86"/>
        <v>7.1920140454767025E-10</v>
      </c>
      <c r="V367" s="2">
        <f t="shared" si="87"/>
        <v>5.3069962777288728E-10</v>
      </c>
      <c r="W367" s="2">
        <f t="shared" si="88"/>
        <v>1.4685147293445556E-10</v>
      </c>
      <c r="X367" s="2">
        <f t="shared" ref="X367:X370" si="92">+SUM(S367:W367)</f>
        <v>1.9277747139777701E-9</v>
      </c>
    </row>
    <row r="368" spans="2:29" ht="11.1" hidden="1" customHeight="1" x14ac:dyDescent="0.25">
      <c r="S368" s="2">
        <f t="shared" si="83"/>
        <v>0</v>
      </c>
      <c r="T368" s="2">
        <f t="shared" si="85"/>
        <v>3.9136342619396334E-10</v>
      </c>
      <c r="U368" s="2">
        <f t="shared" si="86"/>
        <v>6.497720282613997E-10</v>
      </c>
      <c r="V368" s="2">
        <f t="shared" si="87"/>
        <v>4.7946760303178017E-10</v>
      </c>
      <c r="W368" s="2">
        <f t="shared" si="88"/>
        <v>1.3267490694322182E-10</v>
      </c>
      <c r="X368" s="2">
        <f t="shared" si="92"/>
        <v>1.653277964430365E-9</v>
      </c>
    </row>
    <row r="369" spans="11:28" ht="11.1" hidden="1" customHeight="1" x14ac:dyDescent="0.25">
      <c r="S369" s="2">
        <f t="shared" si="83"/>
        <v>0</v>
      </c>
      <c r="T369" s="2">
        <f t="shared" si="85"/>
        <v>0</v>
      </c>
      <c r="U369" s="2">
        <f t="shared" si="86"/>
        <v>5.8704513929094514E-10</v>
      </c>
      <c r="V369" s="2">
        <f t="shared" si="87"/>
        <v>4.3318135217426643E-10</v>
      </c>
      <c r="W369" s="2">
        <f t="shared" si="88"/>
        <v>1.1986690075794504E-10</v>
      </c>
      <c r="X369" s="2">
        <f t="shared" si="92"/>
        <v>1.1400933922231566E-9</v>
      </c>
    </row>
    <row r="370" spans="11:28" ht="11.1" hidden="1" customHeight="1" x14ac:dyDescent="0.25">
      <c r="S370" s="2">
        <f t="shared" si="83"/>
        <v>0</v>
      </c>
      <c r="T370" s="2">
        <f t="shared" si="85"/>
        <v>0</v>
      </c>
      <c r="U370" s="2">
        <f t="shared" si="86"/>
        <v>0</v>
      </c>
      <c r="V370" s="2">
        <f t="shared" si="87"/>
        <v>3.9136342619396344E-10</v>
      </c>
      <c r="W370" s="2">
        <f t="shared" si="88"/>
        <v>1.0829533804356661E-10</v>
      </c>
      <c r="X370" s="2">
        <f t="shared" si="92"/>
        <v>4.9965876423753003E-10</v>
      </c>
    </row>
    <row r="371" spans="11:28" ht="11.1" hidden="1" customHeight="1" x14ac:dyDescent="0.25">
      <c r="S371" s="2">
        <f t="shared" si="83"/>
        <v>0</v>
      </c>
      <c r="T371" s="2">
        <f t="shared" si="85"/>
        <v>0</v>
      </c>
      <c r="U371" s="2">
        <f t="shared" si="86"/>
        <v>0</v>
      </c>
      <c r="V371" s="2">
        <f t="shared" si="87"/>
        <v>0</v>
      </c>
      <c r="W371" s="2">
        <f t="shared" si="88"/>
        <v>9.7840856548490861E-11</v>
      </c>
      <c r="X371" s="2">
        <f t="shared" ref="X371" si="93">+SUM(S371:W371)</f>
        <v>9.7840856548490861E-11</v>
      </c>
    </row>
    <row r="373" spans="11:28" ht="11.1" customHeight="1" x14ac:dyDescent="0.25">
      <c r="N373" s="18"/>
      <c r="O373" s="18">
        <f>+SUM(O1:O363)</f>
        <v>8526766.9541809894</v>
      </c>
      <c r="P373" s="18"/>
      <c r="Q373" s="18">
        <f>+SUM(Q1:Q363)</f>
        <v>8526786.7827493045</v>
      </c>
      <c r="R373" s="18"/>
      <c r="S373" s="19"/>
      <c r="T373" s="18"/>
      <c r="U373" s="18"/>
      <c r="V373" s="18"/>
      <c r="W373" s="18"/>
      <c r="X373" s="18">
        <f>+SUM(X1:X372)</f>
        <v>29843.753239624119</v>
      </c>
      <c r="Z373" s="18">
        <f>+SUM(Z1:Z372)</f>
        <v>596.87506479177875</v>
      </c>
      <c r="AA373" s="18"/>
      <c r="AB373" s="18"/>
    </row>
    <row r="376" spans="11:28" ht="11.1" customHeight="1" x14ac:dyDescent="0.25">
      <c r="N376" s="24"/>
    </row>
    <row r="377" spans="11:28" ht="11.1" customHeight="1" x14ac:dyDescent="0.25">
      <c r="N377" s="25"/>
    </row>
    <row r="378" spans="11:28" ht="11.1" customHeight="1" x14ac:dyDescent="0.25">
      <c r="N378" s="25"/>
    </row>
    <row r="379" spans="11:28" ht="11.1" customHeight="1" x14ac:dyDescent="0.25">
      <c r="K379"/>
      <c r="L379"/>
      <c r="M379"/>
      <c r="O379"/>
      <c r="Q379"/>
    </row>
    <row r="380" spans="11:28" ht="11.1" customHeight="1" x14ac:dyDescent="0.25">
      <c r="K380"/>
      <c r="L380"/>
      <c r="M380"/>
      <c r="O380"/>
      <c r="Q380"/>
    </row>
    <row r="381" spans="11:28" ht="11.1" customHeight="1" x14ac:dyDescent="0.25">
      <c r="K381"/>
      <c r="L381"/>
      <c r="M381"/>
      <c r="O381"/>
      <c r="Q381"/>
    </row>
    <row r="382" spans="11:28" ht="11.1" customHeight="1" x14ac:dyDescent="0.25">
      <c r="K382"/>
      <c r="L382"/>
      <c r="M382"/>
      <c r="O382"/>
      <c r="Q382"/>
    </row>
    <row r="383" spans="11:28" ht="11.1" customHeight="1" x14ac:dyDescent="0.25">
      <c r="K383"/>
      <c r="L383"/>
      <c r="M383"/>
      <c r="O383"/>
      <c r="P383" s="10"/>
      <c r="Q383"/>
    </row>
    <row r="384" spans="11:28" ht="11.1" customHeight="1" x14ac:dyDescent="0.25">
      <c r="K384"/>
      <c r="L384"/>
      <c r="M384"/>
      <c r="O384"/>
      <c r="P384" s="6"/>
      <c r="Q384"/>
    </row>
    <row r="385" spans="11:17" ht="11.1" customHeight="1" x14ac:dyDescent="0.25">
      <c r="K385"/>
      <c r="L385"/>
      <c r="M385"/>
      <c r="N385" s="2"/>
      <c r="O385"/>
      <c r="P385" s="7"/>
      <c r="Q385"/>
    </row>
    <row r="386" spans="11:17" ht="11.1" customHeight="1" x14ac:dyDescent="0.25">
      <c r="K386"/>
      <c r="L386"/>
      <c r="M386"/>
      <c r="N386" s="2"/>
      <c r="O386"/>
      <c r="Q386"/>
    </row>
    <row r="387" spans="11:17" ht="11.1" customHeight="1" x14ac:dyDescent="0.25">
      <c r="K387"/>
      <c r="L387"/>
      <c r="M387"/>
      <c r="N387" s="2"/>
      <c r="O387"/>
      <c r="Q387"/>
    </row>
    <row r="388" spans="11:17" ht="11.1" customHeight="1" x14ac:dyDescent="0.25">
      <c r="K388"/>
      <c r="L388"/>
      <c r="M388"/>
      <c r="N388" s="2"/>
      <c r="O388"/>
      <c r="Q388"/>
    </row>
    <row r="389" spans="11:17" ht="11.1" customHeight="1" x14ac:dyDescent="0.25">
      <c r="K389"/>
      <c r="L389"/>
      <c r="M389"/>
      <c r="N389" s="2"/>
      <c r="O389"/>
      <c r="Q389"/>
    </row>
    <row r="390" spans="11:17" ht="11.1" customHeight="1" x14ac:dyDescent="0.25">
      <c r="K390"/>
      <c r="L390"/>
      <c r="M390"/>
      <c r="N390" s="2"/>
      <c r="O390"/>
      <c r="Q390"/>
    </row>
    <row r="391" spans="11:17" ht="11.1" customHeight="1" x14ac:dyDescent="0.25">
      <c r="K391"/>
      <c r="L391"/>
      <c r="M391"/>
      <c r="N391" s="2"/>
      <c r="O391"/>
      <c r="P391" s="8"/>
      <c r="Q391"/>
    </row>
    <row r="392" spans="11:17" ht="11.1" customHeight="1" x14ac:dyDescent="0.25">
      <c r="K392"/>
      <c r="L392"/>
      <c r="M392"/>
      <c r="N392" s="2"/>
      <c r="O392"/>
      <c r="Q392"/>
    </row>
    <row r="393" spans="11:17" ht="11.1" customHeight="1" x14ac:dyDescent="0.25">
      <c r="K393"/>
      <c r="L393"/>
      <c r="M393"/>
      <c r="N393" s="2"/>
      <c r="O393"/>
      <c r="Q393"/>
    </row>
    <row r="394" spans="11:17" ht="11.1" customHeight="1" x14ac:dyDescent="0.25">
      <c r="K394"/>
      <c r="L394"/>
      <c r="M394"/>
      <c r="N394" s="2"/>
      <c r="O394"/>
      <c r="Q394"/>
    </row>
    <row r="395" spans="11:17" ht="11.1" customHeight="1" x14ac:dyDescent="0.25">
      <c r="K395"/>
      <c r="L395"/>
      <c r="M395"/>
      <c r="N395" s="2"/>
      <c r="O395"/>
      <c r="P395" s="7"/>
      <c r="Q395"/>
    </row>
    <row r="396" spans="11:17" ht="11.1" customHeight="1" x14ac:dyDescent="0.25">
      <c r="K396"/>
      <c r="L396"/>
      <c r="M396"/>
      <c r="N396" s="2"/>
      <c r="O396"/>
      <c r="P396" s="8"/>
      <c r="Q396"/>
    </row>
    <row r="397" spans="11:17" ht="11.1" customHeight="1" x14ac:dyDescent="0.25">
      <c r="K397"/>
      <c r="L397"/>
      <c r="M397"/>
      <c r="N397" s="2"/>
      <c r="O397"/>
      <c r="P397" s="7"/>
      <c r="Q397"/>
    </row>
    <row r="398" spans="11:17" ht="11.1" customHeight="1" x14ac:dyDescent="0.25">
      <c r="K398"/>
      <c r="L398"/>
      <c r="M398"/>
      <c r="N398" s="2"/>
      <c r="O398"/>
      <c r="P398" s="7"/>
      <c r="Q398"/>
    </row>
    <row r="399" spans="11:17" ht="11.1" customHeight="1" x14ac:dyDescent="0.25">
      <c r="K399"/>
      <c r="L399"/>
      <c r="M399"/>
      <c r="N399" s="2"/>
      <c r="O399"/>
      <c r="P399" s="7"/>
      <c r="Q399"/>
    </row>
    <row r="400" spans="11:17" ht="11.1" customHeight="1" x14ac:dyDescent="0.25">
      <c r="K400"/>
      <c r="L400"/>
      <c r="M400"/>
      <c r="N400" s="2"/>
      <c r="O400"/>
      <c r="P400" s="7"/>
      <c r="Q400"/>
    </row>
    <row r="401" spans="11:17" ht="11.1" customHeight="1" x14ac:dyDescent="0.25">
      <c r="K401"/>
      <c r="L401"/>
      <c r="M401"/>
      <c r="N401" s="2"/>
      <c r="O401"/>
      <c r="P401" s="7"/>
      <c r="Q401"/>
    </row>
    <row r="402" spans="11:17" ht="11.1" customHeight="1" x14ac:dyDescent="0.25">
      <c r="K402"/>
      <c r="L402"/>
      <c r="M402"/>
      <c r="N402" s="2"/>
      <c r="O402"/>
      <c r="P402" s="7"/>
      <c r="Q402"/>
    </row>
    <row r="403" spans="11:17" ht="11.1" customHeight="1" x14ac:dyDescent="0.25">
      <c r="K403"/>
      <c r="L403"/>
      <c r="M403"/>
      <c r="N403" s="2"/>
      <c r="O403"/>
      <c r="P403" s="7"/>
      <c r="Q403"/>
    </row>
    <row r="404" spans="11:17" ht="11.1" customHeight="1" x14ac:dyDescent="0.25">
      <c r="K404"/>
      <c r="L404"/>
      <c r="M404"/>
      <c r="N404" s="2"/>
      <c r="O404"/>
      <c r="P404" s="7"/>
      <c r="Q404"/>
    </row>
    <row r="405" spans="11:17" ht="11.1" customHeight="1" x14ac:dyDescent="0.25">
      <c r="K405"/>
      <c r="L405"/>
      <c r="M405"/>
      <c r="N405" s="2"/>
      <c r="O405"/>
      <c r="P405" s="7"/>
      <c r="Q405"/>
    </row>
    <row r="406" spans="11:17" ht="11.1" customHeight="1" x14ac:dyDescent="0.25">
      <c r="K406"/>
      <c r="L406"/>
      <c r="M406"/>
      <c r="N406" s="2"/>
      <c r="O406"/>
      <c r="P406" s="7"/>
      <c r="Q406"/>
    </row>
    <row r="407" spans="11:17" ht="11.1" customHeight="1" x14ac:dyDescent="0.25">
      <c r="K407"/>
      <c r="L407"/>
      <c r="M407"/>
      <c r="N407" s="2"/>
      <c r="O407"/>
      <c r="P407" s="7"/>
      <c r="Q407"/>
    </row>
    <row r="408" spans="11:17" ht="11.1" customHeight="1" x14ac:dyDescent="0.25">
      <c r="K408"/>
      <c r="L408"/>
      <c r="M408"/>
      <c r="N408" s="2"/>
      <c r="O408"/>
      <c r="P408" s="7"/>
      <c r="Q408"/>
    </row>
    <row r="409" spans="11:17" ht="11.1" customHeight="1" x14ac:dyDescent="0.25">
      <c r="K409"/>
      <c r="L409"/>
      <c r="M409"/>
      <c r="N409" s="2"/>
      <c r="O409"/>
      <c r="P409" s="7"/>
      <c r="Q409"/>
    </row>
    <row r="410" spans="11:17" ht="11.1" customHeight="1" x14ac:dyDescent="0.25">
      <c r="K410"/>
      <c r="L410"/>
      <c r="M410"/>
      <c r="N410" s="2"/>
      <c r="O410"/>
      <c r="P410" s="7"/>
      <c r="Q410"/>
    </row>
    <row r="411" spans="11:17" ht="11.1" customHeight="1" x14ac:dyDescent="0.25">
      <c r="K411"/>
      <c r="L411"/>
      <c r="M411"/>
      <c r="N411" s="2"/>
      <c r="O411"/>
      <c r="P411" s="7"/>
      <c r="Q411"/>
    </row>
    <row r="412" spans="11:17" ht="11.1" customHeight="1" x14ac:dyDescent="0.25">
      <c r="K412"/>
      <c r="L412"/>
      <c r="M412"/>
      <c r="N412" s="2"/>
      <c r="O412"/>
      <c r="P412" s="7"/>
      <c r="Q412"/>
    </row>
    <row r="413" spans="11:17" ht="11.1" customHeight="1" x14ac:dyDescent="0.25">
      <c r="K413"/>
      <c r="L413"/>
      <c r="M413"/>
      <c r="N413" s="2"/>
      <c r="O413"/>
      <c r="P413" s="7"/>
      <c r="Q413"/>
    </row>
    <row r="414" spans="11:17" ht="11.1" customHeight="1" x14ac:dyDescent="0.25">
      <c r="K414"/>
      <c r="L414"/>
      <c r="M414"/>
      <c r="N414" s="2"/>
      <c r="O414"/>
      <c r="P414" s="7"/>
      <c r="Q414"/>
    </row>
    <row r="415" spans="11:17" ht="11.1" customHeight="1" x14ac:dyDescent="0.25">
      <c r="K415"/>
      <c r="L415"/>
      <c r="M415"/>
      <c r="N415" s="2"/>
      <c r="O415"/>
      <c r="P415" s="7"/>
      <c r="Q415"/>
    </row>
    <row r="416" spans="11:17" ht="11.1" customHeight="1" x14ac:dyDescent="0.25">
      <c r="K416"/>
      <c r="L416"/>
      <c r="M416"/>
      <c r="N416" s="2"/>
      <c r="O416"/>
      <c r="P416" s="7"/>
      <c r="Q416"/>
    </row>
    <row r="417" spans="14:17" ht="11.1" customHeight="1" x14ac:dyDescent="0.25">
      <c r="N417" s="2"/>
      <c r="O417" s="1"/>
      <c r="P417" s="7"/>
      <c r="Q417" s="9"/>
    </row>
    <row r="418" spans="14:17" ht="11.1" customHeight="1" x14ac:dyDescent="0.25">
      <c r="N418" s="2"/>
      <c r="O418" s="1"/>
      <c r="P418" s="7"/>
      <c r="Q418" s="9"/>
    </row>
    <row r="419" spans="14:17" ht="11.1" customHeight="1" x14ac:dyDescent="0.25">
      <c r="N419" s="2"/>
      <c r="O419" s="1"/>
      <c r="P419" s="7"/>
      <c r="Q419" s="9"/>
    </row>
    <row r="420" spans="14:17" ht="11.1" customHeight="1" x14ac:dyDescent="0.25">
      <c r="N420" s="2"/>
      <c r="O420" s="1"/>
      <c r="P420" s="7"/>
      <c r="Q420" s="9"/>
    </row>
    <row r="421" spans="14:17" ht="11.1" customHeight="1" x14ac:dyDescent="0.25">
      <c r="N421" s="2"/>
      <c r="O421" s="1"/>
      <c r="P421" s="7"/>
      <c r="Q421" s="9"/>
    </row>
    <row r="422" spans="14:17" ht="11.1" customHeight="1" x14ac:dyDescent="0.25">
      <c r="N422" s="2"/>
      <c r="O422" s="1"/>
      <c r="P422" s="7"/>
      <c r="Q422" s="9"/>
    </row>
    <row r="423" spans="14:17" ht="11.1" customHeight="1" x14ac:dyDescent="0.25">
      <c r="N423" s="2"/>
      <c r="O423" s="1"/>
      <c r="P423" s="7"/>
      <c r="Q423" s="9"/>
    </row>
    <row r="424" spans="14:17" ht="11.1" customHeight="1" x14ac:dyDescent="0.25">
      <c r="N424" s="2"/>
      <c r="O424" s="1"/>
      <c r="P424" s="7"/>
      <c r="Q424" s="9"/>
    </row>
    <row r="425" spans="14:17" ht="11.1" customHeight="1" x14ac:dyDescent="0.25">
      <c r="N425" s="2"/>
      <c r="O425" s="1"/>
      <c r="P425" s="7"/>
      <c r="Q425" s="9"/>
    </row>
    <row r="426" spans="14:17" ht="11.1" customHeight="1" x14ac:dyDescent="0.25">
      <c r="N426" s="2"/>
      <c r="O426" s="1"/>
      <c r="P426" s="7"/>
      <c r="Q426" s="9"/>
    </row>
  </sheetData>
  <sheetProtection algorithmName="SHA-512" hashValue="JOZcOJ5yGRdbv2H1XGQpR0t/POzNoKMSg+59KQbB/k6iM6fbad4DclKE4oXTJDMa5blm+TJrhCIKTfRzlqUCNg==" saltValue="eIArh45/LNm/AJRX8mPFww==" spinCount="100000" sheet="1" objects="1" scenarios="1" formatColumns="0"/>
  <protectedRanges>
    <protectedRange sqref="B10:B30" name="Ranges"/>
    <protectedRange sqref="E9:E30" name="R0"/>
    <protectedRange sqref="H9" name="I2C"/>
    <protectedRange sqref="H23" name="C2D"/>
    <protectedRange sqref="K2" name="Date"/>
    <protectedRange sqref="P2" name="Seed"/>
    <protectedRange sqref="N2" name="PopSz"/>
  </protectedRanges>
  <conditionalFormatting sqref="N1:N37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{E6619FFF-DF84-47A2-9220-0E05C69DDB5A}</x14:id>
        </ext>
      </extLst>
    </cfRule>
  </conditionalFormatting>
  <conditionalFormatting sqref="R1:R372">
    <cfRule type="dataBar" priority="8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{43A68544-F3D0-4B89-9170-863E45FBC0FD}</x14:id>
        </ext>
      </extLst>
    </cfRule>
  </conditionalFormatting>
  <conditionalFormatting sqref="O1:O362">
    <cfRule type="dataBar" priority="7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{E7B87B27-07A4-491E-B310-34994E017E40}</x14:id>
        </ext>
      </extLst>
    </cfRule>
  </conditionalFormatting>
  <conditionalFormatting sqref="Q1:Q372">
    <cfRule type="dataBar" priority="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{DEA8AB3A-4155-403D-8958-2512CA9E4DEE}</x14:id>
        </ext>
      </extLst>
    </cfRule>
  </conditionalFormatting>
  <conditionalFormatting sqref="X1:X372">
    <cfRule type="dataBar" priority="5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{100B5D5F-1130-47C7-9AB8-FB0FF6FA321B}</x14:id>
        </ext>
      </extLst>
    </cfRule>
  </conditionalFormatting>
  <conditionalFormatting sqref="Y1:Y372">
    <cfRule type="dataBar" priority="3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{BD4F8945-0F1A-444F-B0D5-A1FF9CBB6EC8}</x14:id>
        </ext>
      </extLst>
    </cfRule>
  </conditionalFormatting>
  <conditionalFormatting sqref="AB2:AB362">
    <cfRule type="dataBar" priority="2">
      <dataBar>
        <cfvo type="min"/>
        <cfvo type="max"/>
        <color theme="0" tint="-0.499984740745262"/>
      </dataBar>
      <extLst>
        <ext xmlns:x14="http://schemas.microsoft.com/office/spreadsheetml/2009/9/main" uri="{B025F937-C7B1-47D3-B67F-A62EFF666E3E}">
          <x14:id>{F1C309A2-EEB5-4784-B06B-73D352A5BB0F}</x14:id>
        </ext>
      </extLst>
    </cfRule>
  </conditionalFormatting>
  <conditionalFormatting sqref="P1:P372">
    <cfRule type="dataBar" priority="1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{0070B400-D4D1-446C-9D8B-84D3A93311D5}</x14:id>
        </ext>
      </extLst>
    </cfRule>
  </conditionalFormatting>
  <conditionalFormatting sqref="Z2:Z362">
    <cfRule type="dataBar" priority="1">
      <dataBar>
        <cfvo type="min"/>
        <cfvo type="max"/>
        <color theme="0" tint="-0.34998626667073579"/>
      </dataBar>
      <extLst>
        <ext xmlns:x14="http://schemas.microsoft.com/office/spreadsheetml/2009/9/main" uri="{B025F937-C7B1-47D3-B67F-A62EFF666E3E}">
          <x14:id>{94517C6E-2267-4D8E-9507-4520E81CAF09}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619FFF-DF84-47A2-9220-0E05C69DDB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N1:N372</xm:sqref>
        </x14:conditionalFormatting>
        <x14:conditionalFormatting xmlns:xm="http://schemas.microsoft.com/office/excel/2006/main">
          <x14:cfRule type="dataBar" id="{43A68544-F3D0-4B89-9170-863E45FBC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R1:R372</xm:sqref>
        </x14:conditionalFormatting>
        <x14:conditionalFormatting xmlns:xm="http://schemas.microsoft.com/office/excel/2006/main">
          <x14:cfRule type="dataBar" id="{E7B87B27-07A4-491E-B310-34994E017E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O1:O362</xm:sqref>
        </x14:conditionalFormatting>
        <x14:conditionalFormatting xmlns:xm="http://schemas.microsoft.com/office/excel/2006/main">
          <x14:cfRule type="dataBar" id="{DEA8AB3A-4155-403D-8958-2512CA9E4D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Q1:Q372</xm:sqref>
        </x14:conditionalFormatting>
        <x14:conditionalFormatting xmlns:xm="http://schemas.microsoft.com/office/excel/2006/main">
          <x14:cfRule type="dataBar" id="{100B5D5F-1130-47C7-9AB8-FB0FF6FA32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X1:X372</xm:sqref>
        </x14:conditionalFormatting>
        <x14:conditionalFormatting xmlns:xm="http://schemas.microsoft.com/office/excel/2006/main">
          <x14:cfRule type="dataBar" id="{BD4F8945-0F1A-444F-B0D5-A1FF9CBB6E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Y1:Y372</xm:sqref>
        </x14:conditionalFormatting>
        <x14:conditionalFormatting xmlns:xm="http://schemas.microsoft.com/office/excel/2006/main">
          <x14:cfRule type="dataBar" id="{F1C309A2-EEB5-4784-B06B-73D352A5BB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AB2:AB362</xm:sqref>
        </x14:conditionalFormatting>
        <x14:conditionalFormatting xmlns:xm="http://schemas.microsoft.com/office/excel/2006/main">
          <x14:cfRule type="dataBar" id="{0070B400-D4D1-446C-9D8B-84D3A9331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P1:P372</xm:sqref>
        </x14:conditionalFormatting>
        <x14:conditionalFormatting xmlns:xm="http://schemas.microsoft.com/office/excel/2006/main">
          <x14:cfRule type="dataBar" id="{94517C6E-2267-4D8E-9507-4520E81CAF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Z2:Z362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Chart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M. Wittkowski</dc:creator>
  <cp:lastModifiedBy>Knut M. Wittkowski</cp:lastModifiedBy>
  <dcterms:created xsi:type="dcterms:W3CDTF">2020-03-26T02:14:59Z</dcterms:created>
  <dcterms:modified xsi:type="dcterms:W3CDTF">2020-04-01T02:50:42Z</dcterms:modified>
</cp:coreProperties>
</file>