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sh\Dropbox (MIT)\Papers\Mine\ASD_Mosaic_CNVs\"/>
    </mc:Choice>
  </mc:AlternateContent>
  <xr:revisionPtr revIDLastSave="0" documentId="8_{A3C6348A-2B96-47EA-9526-D41AFF2678B9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ST1_mosaic_CNVs" sheetId="1" r:id="rId1"/>
    <sheet name="ST2_SSC_dnCNVs" sheetId="2" r:id="rId2"/>
    <sheet name="ST3_ASD_CNV_counts" sheetId="12" r:id="rId3"/>
    <sheet name="ST4_ASD_mCNVs_UKB" sheetId="10" r:id="rId4"/>
    <sheet name="ST5_16p11.2_UKB_assoc" sheetId="11" r:id="rId5"/>
    <sheet name="ST6_LGD_variants_in_mCNVs" sheetId="3" r:id="rId6"/>
    <sheet name="ST7_sibs_w_genetic_diag" sheetId="4" r:id="rId7"/>
    <sheet name="ST8_WGS_sample_list" sheetId="5" r:id="rId8"/>
    <sheet name="ST9_WGS_mCNVs" sheetId="6" r:id="rId9"/>
    <sheet name="ST10_WGS_germline_CNVs" sheetId="7" r:id="rId10"/>
    <sheet name="ST11_AN09412_breakpoints" sheetId="8" r:id="rId11"/>
    <sheet name="ST12_13674.p1_UKN_event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2" l="1"/>
  <c r="C10" i="12"/>
  <c r="F9" i="12"/>
  <c r="E9" i="12"/>
  <c r="C9" i="12"/>
  <c r="F8" i="12"/>
  <c r="E8" i="12"/>
  <c r="C8" i="12"/>
  <c r="F7" i="12"/>
  <c r="E7" i="12"/>
  <c r="C7" i="12"/>
  <c r="F6" i="12"/>
  <c r="E6" i="12"/>
  <c r="C6" i="12"/>
  <c r="F5" i="12"/>
  <c r="E5" i="12"/>
  <c r="C5" i="12"/>
  <c r="E4" i="12"/>
  <c r="C4" i="12"/>
  <c r="F3" i="12"/>
  <c r="E3" i="12"/>
  <c r="C3" i="12"/>
</calcChain>
</file>

<file path=xl/sharedStrings.xml><?xml version="1.0" encoding="utf-8"?>
<sst xmlns="http://schemas.openxmlformats.org/spreadsheetml/2006/main" count="1353" uniqueCount="466">
  <si>
    <t>SAMPLE</t>
  </si>
  <si>
    <t>label</t>
  </si>
  <si>
    <t>SEX</t>
  </si>
  <si>
    <t>AGE</t>
  </si>
  <si>
    <t>CNV_TYPE</t>
  </si>
  <si>
    <t>CHROM</t>
  </si>
  <si>
    <t>BEG (GRCh37)</t>
  </si>
  <si>
    <t>END (GRCh37)</t>
  </si>
  <si>
    <t>LENGTH</t>
  </si>
  <si>
    <t>CYTOBAND</t>
  </si>
  <si>
    <t>CF</t>
  </si>
  <si>
    <t>NSITES</t>
  </si>
  <si>
    <t>HETS</t>
  </si>
  <si>
    <t>BDEV</t>
  </si>
  <si>
    <t>BDEV_SE</t>
  </si>
  <si>
    <t>LDEV</t>
  </si>
  <si>
    <t>LDEV_SE</t>
  </si>
  <si>
    <t>LOD_LRR_BAF</t>
  </si>
  <si>
    <t>LOD_BAF_PHASE</t>
  </si>
  <si>
    <t>PATERNAL_BAF</t>
  </si>
  <si>
    <t>MATERNAL_BAF</t>
  </si>
  <si>
    <t>HAPLOTYPE_OF_EVENT</t>
  </si>
  <si>
    <t>N_RefSeq</t>
  </si>
  <si>
    <t>ASD_GENES</t>
  </si>
  <si>
    <t>FSIQ</t>
  </si>
  <si>
    <t>NVIQ</t>
  </si>
  <si>
    <t>SCQ_summary_score</t>
  </si>
  <si>
    <t>SCQ_normed</t>
  </si>
  <si>
    <t>SP0074922</t>
  </si>
  <si>
    <t>SP0042579</t>
  </si>
  <si>
    <t>SP0008373</t>
  </si>
  <si>
    <t>SP0064960</t>
  </si>
  <si>
    <t>SP0078594</t>
  </si>
  <si>
    <t>11459.s1</t>
  </si>
  <si>
    <t>SP0069141</t>
  </si>
  <si>
    <t>13140.p1</t>
  </si>
  <si>
    <t>11671.p1</t>
  </si>
  <si>
    <t>SP0070291</t>
  </si>
  <si>
    <t>SP0082868</t>
  </si>
  <si>
    <t>13362.p1</t>
  </si>
  <si>
    <t>13210.p1</t>
  </si>
  <si>
    <t>11270.p1</t>
  </si>
  <si>
    <t>12063.s1</t>
  </si>
  <si>
    <t>13082.p1</t>
  </si>
  <si>
    <t>13674.p1</t>
  </si>
  <si>
    <t>13391.s1</t>
  </si>
  <si>
    <t>SP0016887</t>
  </si>
  <si>
    <t>12389.p1</t>
  </si>
  <si>
    <t>11238.p1</t>
  </si>
  <si>
    <t>SP0143165</t>
  </si>
  <si>
    <t>SP0050600</t>
  </si>
  <si>
    <t>SP0000240</t>
  </si>
  <si>
    <t>SP0076674</t>
  </si>
  <si>
    <t>13631.s2</t>
  </si>
  <si>
    <t>SP0035972</t>
  </si>
  <si>
    <t>11473.s1</t>
  </si>
  <si>
    <t>SP0040046</t>
  </si>
  <si>
    <t>SP0018338</t>
  </si>
  <si>
    <t>12447.s1</t>
  </si>
  <si>
    <t>SP0059013</t>
  </si>
  <si>
    <t>11827.p1</t>
  </si>
  <si>
    <t>12523.s1</t>
  </si>
  <si>
    <t>SP0133652</t>
  </si>
  <si>
    <t>SP0022270</t>
  </si>
  <si>
    <t>13666.s2</t>
  </si>
  <si>
    <t>SP0029726</t>
  </si>
  <si>
    <t>13764.p1</t>
  </si>
  <si>
    <t>11129.p1</t>
  </si>
  <si>
    <t>14266.s1</t>
  </si>
  <si>
    <t>13953.s1</t>
  </si>
  <si>
    <t>SP0148873</t>
  </si>
  <si>
    <t>SP0100349</t>
  </si>
  <si>
    <t>14399.s1</t>
  </si>
  <si>
    <t>SP0012573</t>
  </si>
  <si>
    <t>12809.p1</t>
  </si>
  <si>
    <t>13200.p1</t>
  </si>
  <si>
    <t>SP0056894</t>
  </si>
  <si>
    <t>SP0095456</t>
  </si>
  <si>
    <t>SP0088291</t>
  </si>
  <si>
    <t>12246.p1</t>
  </si>
  <si>
    <t>11345.s1</t>
  </si>
  <si>
    <t>12974.s2</t>
  </si>
  <si>
    <t>SP0136463</t>
  </si>
  <si>
    <t>SP0027317</t>
  </si>
  <si>
    <t>SP0091902</t>
  </si>
  <si>
    <t>SP0025588</t>
  </si>
  <si>
    <t>SP0035008</t>
  </si>
  <si>
    <t>SPARK</t>
  </si>
  <si>
    <t>SSC</t>
  </si>
  <si>
    <t>Proband</t>
  </si>
  <si>
    <t>Sibling</t>
  </si>
  <si>
    <t>M</t>
  </si>
  <si>
    <t>F</t>
  </si>
  <si>
    <t>CNN-LOH</t>
  </si>
  <si>
    <t>DUP</t>
  </si>
  <si>
    <t>DEL</t>
  </si>
  <si>
    <t>1p36.33-p13.3</t>
  </si>
  <si>
    <t>1p36.33-q44.0</t>
  </si>
  <si>
    <t>1p21.1-p11.2</t>
  </si>
  <si>
    <t>1p13.3-p11.2</t>
  </si>
  <si>
    <t>2p25.3-q37.3</t>
  </si>
  <si>
    <t>2p25.3-p25.1</t>
  </si>
  <si>
    <t>2p22.1-p16.3</t>
  </si>
  <si>
    <t>2p16.1-p16.1</t>
  </si>
  <si>
    <t>2q23.2-q24.2</t>
  </si>
  <si>
    <t>2q31.1-q37.3</t>
  </si>
  <si>
    <t>2q34.0-q35.0</t>
  </si>
  <si>
    <t>3p26.2-p25.3</t>
  </si>
  <si>
    <t>3p21.31-p21.31</t>
  </si>
  <si>
    <t>3p14.2-p12.3</t>
  </si>
  <si>
    <t>3q13.2-q13.31</t>
  </si>
  <si>
    <t>3q26.1-q26.1</t>
  </si>
  <si>
    <t>4p16.3-p15.2</t>
  </si>
  <si>
    <t>4q22.1-q22.1</t>
  </si>
  <si>
    <t>4q24.0-q24.0</t>
  </si>
  <si>
    <t>4q28.1-q28.3</t>
  </si>
  <si>
    <t>4q28.3-q31.1</t>
  </si>
  <si>
    <t>4q31.1-q31.21</t>
  </si>
  <si>
    <t>5p15.2-p15.2</t>
  </si>
  <si>
    <t>5q23.1-q23.1</t>
  </si>
  <si>
    <t>5q34.0-q34.0</t>
  </si>
  <si>
    <t>6p24.3-p24.3</t>
  </si>
  <si>
    <t>6p24.3-p21.32</t>
  </si>
  <si>
    <t>6p23.0-p22.3</t>
  </si>
  <si>
    <t>6q26.0-q26.0</t>
  </si>
  <si>
    <t>7p22.3-p22.2</t>
  </si>
  <si>
    <t>8p22.0-p22.0</t>
  </si>
  <si>
    <t>8q11.23-q11.23</t>
  </si>
  <si>
    <t>8q24.13-q24.21</t>
  </si>
  <si>
    <t>9p24.1-p24.1</t>
  </si>
  <si>
    <t>9p13.3-p13.3</t>
  </si>
  <si>
    <t>10p13.0-p13.0</t>
  </si>
  <si>
    <t>10p11.21-p11.21</t>
  </si>
  <si>
    <t>10q11.21-q11.22</t>
  </si>
  <si>
    <t>10q26.3-q26.3</t>
  </si>
  <si>
    <t>11p15.5-p11.2</t>
  </si>
  <si>
    <t>11p15.5-p15.4</t>
  </si>
  <si>
    <t>11p12.0-q13.1</t>
  </si>
  <si>
    <t>11q14.2-q23.2</t>
  </si>
  <si>
    <t>12q21.1-q21.1</t>
  </si>
  <si>
    <t>14q23.2-q23.3</t>
  </si>
  <si>
    <t>14q24.2-q24.3</t>
  </si>
  <si>
    <t>14q32.2-q32.31</t>
  </si>
  <si>
    <t>15q21.3-q26.3</t>
  </si>
  <si>
    <t>16p13.3-p13.3</t>
  </si>
  <si>
    <t>16p13.2-p13.2</t>
  </si>
  <si>
    <t>16p12.3-p12.3</t>
  </si>
  <si>
    <t>16q11.2-q21.0</t>
  </si>
  <si>
    <t>17q11.1-q11.2</t>
  </si>
  <si>
    <t>17q11.2-q12.0</t>
  </si>
  <si>
    <t>18q21.2-q23.0</t>
  </si>
  <si>
    <t>18q21.32-q23.0</t>
  </si>
  <si>
    <t>19p13.12-p13.12</t>
  </si>
  <si>
    <t>20q13.2-q13.2</t>
  </si>
  <si>
    <t>20q13.33-q13.33</t>
  </si>
  <si>
    <t>21q11.2-q22.3</t>
  </si>
  <si>
    <t>22q11.1-q12.2</t>
  </si>
  <si>
    <t>22q11.1-q13.2</t>
  </si>
  <si>
    <t>22q12.3-q12.3</t>
  </si>
  <si>
    <t>MATERNAL</t>
  </si>
  <si>
    <t>PATERNAL</t>
  </si>
  <si>
    <t>AHDC1,ALG6,MTOR,NTNG1,POMGNT1,RERE,SLC45A1,SRSF11</t>
  </si>
  <si>
    <t>AHDC1,ALG6,ASH1L,HNRNPU,ILF2,KDM5B,MTOR,NTNG1,POGZ,POMGNT1,RERE,SLC45A1,SRSF11,WDR26</t>
  </si>
  <si>
    <t>NTNG1</t>
  </si>
  <si>
    <t>BAZ2B,BCL11A,CTNNA2,CUL3,CYP27A1,DNMT3A,GIGYF2,FBXO11,HDAC4,KIF5C,MBD5,MYT1L,NCKAP1,NRXN1,SATB2,SCN1A,SCN2A,SCN9A,SPAST,TBR1,TM4SF20,TRIP12,TTN</t>
  </si>
  <si>
    <t>FBXO11,NRXN1</t>
  </si>
  <si>
    <t>BAZ2B</t>
  </si>
  <si>
    <t>CUL3,CYP27A1,GIGYF2,HDAC4,NCKAP1,SATB2,TM4SF20,TRIP12,TTN</t>
  </si>
  <si>
    <t>SETD5</t>
  </si>
  <si>
    <t>DHX30</t>
  </si>
  <si>
    <t>FOXP1</t>
  </si>
  <si>
    <t>ZBTB20</t>
  </si>
  <si>
    <t>NAA15</t>
  </si>
  <si>
    <t>TRIO</t>
  </si>
  <si>
    <t>ALDH5A1</t>
  </si>
  <si>
    <t>DEAF1,PAX6,SLC1A2</t>
  </si>
  <si>
    <t>CCNK,YY1</t>
  </si>
  <si>
    <t>ALDH1A3,CHD2,RORA,SIN3A</t>
  </si>
  <si>
    <t>USP7</t>
  </si>
  <si>
    <t>NF1,RNF135</t>
  </si>
  <si>
    <t>TCF4</t>
  </si>
  <si>
    <t>DSCAM,DYRK1A,SIK1</t>
  </si>
  <si>
    <t>PRODH</t>
  </si>
  <si>
    <t>ADSL,DEPDC5,EP300,PRODH,TCF20,TNRC6B</t>
  </si>
  <si>
    <t>Cohort</t>
  </si>
  <si>
    <t>TYPE</t>
  </si>
  <si>
    <t>Del</t>
  </si>
  <si>
    <t>Dup</t>
  </si>
  <si>
    <t>SNV_nonsense</t>
  </si>
  <si>
    <r>
      <t xml:space="preserve">Sample
</t>
    </r>
    <r>
      <rPr>
        <sz val="12"/>
        <color theme="1"/>
        <rFont val="Times New Roman"/>
        <family val="1"/>
      </rPr>
      <t>(event)</t>
    </r>
  </si>
  <si>
    <t>CHROM:POS</t>
  </si>
  <si>
    <t>HAPLOTYPE</t>
  </si>
  <si>
    <t>GENE</t>
  </si>
  <si>
    <t>EFFECT</t>
  </si>
  <si>
    <r>
      <t xml:space="preserve">SP0042579
</t>
    </r>
    <r>
      <rPr>
        <sz val="12"/>
        <color theme="1"/>
        <rFont val="Times New Roman"/>
        <family val="1"/>
      </rPr>
      <t>(Paternal UPD of chr1)</t>
    </r>
  </si>
  <si>
    <t>1:54045647-54045650</t>
  </si>
  <si>
    <t>GTGC&gt;G</t>
  </si>
  <si>
    <t>Paternal</t>
  </si>
  <si>
    <t>TMEM59</t>
  </si>
  <si>
    <t>Stop-gain</t>
  </si>
  <si>
    <t>1:196994128</t>
  </si>
  <si>
    <t>C&gt;CAA</t>
  </si>
  <si>
    <t>C5HR5</t>
  </si>
  <si>
    <t>Frameshift</t>
  </si>
  <si>
    <t>1:202160667</t>
  </si>
  <si>
    <t>C&gt;T</t>
  </si>
  <si>
    <t>PTPN7</t>
  </si>
  <si>
    <t>1:226309116</t>
  </si>
  <si>
    <t>A&gt;AG</t>
  </si>
  <si>
    <t>LIN9</t>
  </si>
  <si>
    <r>
      <rPr>
        <b/>
        <sz val="12"/>
        <color theme="1"/>
        <rFont val="Times New Roman"/>
        <family val="1"/>
      </rPr>
      <t>SP0074922</t>
    </r>
    <r>
      <rPr>
        <sz val="12"/>
        <color theme="1"/>
        <rFont val="Times New Roman"/>
        <family val="1"/>
      </rPr>
      <t xml:space="preserve">
(Maternal UPD of chr1p)</t>
    </r>
  </si>
  <si>
    <t>1:46813908</t>
  </si>
  <si>
    <t>G&gt;T</t>
  </si>
  <si>
    <t>Maternal</t>
  </si>
  <si>
    <t>CYP4B1</t>
  </si>
  <si>
    <t>Splice acceptor</t>
  </si>
  <si>
    <t>1:34904815</t>
  </si>
  <si>
    <t>G&gt;A</t>
  </si>
  <si>
    <t>DLGAP3</t>
  </si>
  <si>
    <t>Missense (CADD=27.4)</t>
  </si>
  <si>
    <r>
      <rPr>
        <b/>
        <sz val="12"/>
        <color theme="1"/>
        <rFont val="Times New Roman"/>
        <family val="1"/>
      </rPr>
      <t>SP0069140</t>
    </r>
    <r>
      <rPr>
        <sz val="12"/>
        <color theme="1"/>
        <rFont val="Times New Roman"/>
        <family val="1"/>
      </rPr>
      <t xml:space="preserve">
(Loss of NRXN1)</t>
    </r>
  </si>
  <si>
    <t>2:50346947</t>
  </si>
  <si>
    <t>NRXN1</t>
  </si>
  <si>
    <t>Start-loss</t>
  </si>
  <si>
    <r>
      <rPr>
        <b/>
        <sz val="12"/>
        <color theme="1"/>
        <rFont val="Times New Roman"/>
        <family val="1"/>
      </rPr>
      <t>SP0070291</t>
    </r>
    <r>
      <rPr>
        <sz val="12"/>
        <color theme="1"/>
        <rFont val="Times New Roman"/>
        <family val="1"/>
      </rPr>
      <t xml:space="preserve">
(Paternal UPD of chr2q)</t>
    </r>
  </si>
  <si>
    <t>2:236497470</t>
  </si>
  <si>
    <t>IQCA1</t>
  </si>
  <si>
    <t>2:203441249</t>
  </si>
  <si>
    <t>GGGAGGAGGGGGTGGT&gt;GGGA</t>
  </si>
  <si>
    <t>Inconclusive*</t>
  </si>
  <si>
    <t>RAPH1</t>
  </si>
  <si>
    <r>
      <rPr>
        <b/>
        <sz val="12"/>
        <color theme="1"/>
        <rFont val="Times New Roman"/>
        <family val="1"/>
      </rPr>
      <t>SP0078594</t>
    </r>
    <r>
      <rPr>
        <sz val="12"/>
        <color theme="1"/>
        <rFont val="Times New Roman"/>
        <family val="1"/>
      </rPr>
      <t xml:space="preserve">
(Paternal UPD of chr2)</t>
    </r>
  </si>
  <si>
    <t>2:173266061</t>
  </si>
  <si>
    <t>CA&gt;C</t>
  </si>
  <si>
    <t>MAP3K20</t>
  </si>
  <si>
    <r>
      <rPr>
        <b/>
        <sz val="12"/>
        <color theme="1"/>
        <rFont val="Times New Roman"/>
        <family val="1"/>
      </rPr>
      <t>SP0022270</t>
    </r>
    <r>
      <rPr>
        <sz val="12"/>
        <color theme="1"/>
        <rFont val="Times New Roman"/>
        <family val="1"/>
      </rPr>
      <t xml:space="preserve">
(paternal UPD of 11p)</t>
    </r>
  </si>
  <si>
    <t>11:44275488</t>
  </si>
  <si>
    <t>T&gt;C</t>
  </si>
  <si>
    <t>ALX4</t>
  </si>
  <si>
    <t>Missense
(CADD=28.6)</t>
  </si>
  <si>
    <t>* Neither parent is a carrier; based on read counts, the variant appears to be on the paternal haplotype.</t>
  </si>
  <si>
    <t>DB</t>
  </si>
  <si>
    <t>role</t>
  </si>
  <si>
    <t>sex</t>
  </si>
  <si>
    <t>SP0060183</t>
  </si>
  <si>
    <t>Duplication</t>
  </si>
  <si>
    <t>11p15.5-p15.2</t>
  </si>
  <si>
    <t>DEAF1</t>
  </si>
  <si>
    <t>Male</t>
  </si>
  <si>
    <t>Case ID</t>
  </si>
  <si>
    <t>Age (years)</t>
  </si>
  <si>
    <t>Sex</t>
  </si>
  <si>
    <t>Ethnicity</t>
  </si>
  <si>
    <t>Brain Region Sequenced</t>
  </si>
  <si>
    <t>Cause of Death</t>
  </si>
  <si>
    <t>PMI (hours)</t>
  </si>
  <si>
    <t>Brain Bank</t>
  </si>
  <si>
    <t>Sequencing Company</t>
  </si>
  <si>
    <t>Library Preparation Method</t>
  </si>
  <si>
    <t>Average Coverage</t>
  </si>
  <si>
    <t>UMB797</t>
  </si>
  <si>
    <t>Caucasian</t>
  </si>
  <si>
    <t>BA10</t>
  </si>
  <si>
    <t>Drowning</t>
  </si>
  <si>
    <t>University of Maryland</t>
  </si>
  <si>
    <t>New York Genome Center</t>
  </si>
  <si>
    <t>PCR-based</t>
  </si>
  <si>
    <t>-</t>
  </si>
  <si>
    <t>UMB1174</t>
  </si>
  <si>
    <t>Generic PFC</t>
  </si>
  <si>
    <t>Multi-System Organ Failure</t>
  </si>
  <si>
    <t>Macrogen</t>
  </si>
  <si>
    <t>PCR-free</t>
  </si>
  <si>
    <t>UMB1182</t>
  </si>
  <si>
    <t>African American</t>
  </si>
  <si>
    <t>BA46</t>
  </si>
  <si>
    <t>Smoke Inhalation</t>
  </si>
  <si>
    <t>UMB1349</t>
  </si>
  <si>
    <t>Frontal Cortex - generic</t>
  </si>
  <si>
    <t>UMB1445</t>
  </si>
  <si>
    <t>BA 10</t>
  </si>
  <si>
    <t>Complications of Disorder</t>
  </si>
  <si>
    <t>UMB1638</t>
  </si>
  <si>
    <t>Seizure Disorder</t>
  </si>
  <si>
    <t>UMB4231</t>
  </si>
  <si>
    <t>BA 9</t>
  </si>
  <si>
    <t>UMB4334</t>
  </si>
  <si>
    <t>Hispanic</t>
  </si>
  <si>
    <t>Acute Hemorrhagic Tracheobronchitis</t>
  </si>
  <si>
    <t>UMB4671</t>
  </si>
  <si>
    <t>Multiple Injuries</t>
  </si>
  <si>
    <t>UMB4721</t>
  </si>
  <si>
    <t>UMB4849</t>
  </si>
  <si>
    <t>BA 9/46</t>
  </si>
  <si>
    <t>UMB4899</t>
  </si>
  <si>
    <t>UMB4999</t>
  </si>
  <si>
    <t>BA9</t>
  </si>
  <si>
    <t>Cardiac Arrhythmia</t>
  </si>
  <si>
    <t>UMB5027</t>
  </si>
  <si>
    <t>Bowel Obstruction</t>
  </si>
  <si>
    <t>UMB5115</t>
  </si>
  <si>
    <t>Pseudmyxoma Peritonei</t>
  </si>
  <si>
    <t>UMB5144</t>
  </si>
  <si>
    <t>Rhabdomyosarcoma</t>
  </si>
  <si>
    <t>UMB5176</t>
  </si>
  <si>
    <t>Subdural Hemorrhage</t>
  </si>
  <si>
    <t>LBR5221</t>
  </si>
  <si>
    <t>DLPFC</t>
  </si>
  <si>
    <t>Heroin Intoxication</t>
  </si>
  <si>
    <t>Lieber Institute</t>
  </si>
  <si>
    <t>UMB5278</t>
  </si>
  <si>
    <t>UMB5294</t>
  </si>
  <si>
    <t>Hanging (suicide)</t>
  </si>
  <si>
    <t>UMB5297</t>
  </si>
  <si>
    <t>BA10 (Right)</t>
  </si>
  <si>
    <t>Asphyxia</t>
  </si>
  <si>
    <t>UMB5302</t>
  </si>
  <si>
    <t>Diabetic Ketoacidosis</t>
  </si>
  <si>
    <t>UMB5303</t>
  </si>
  <si>
    <t>Cardiac Arrest</t>
  </si>
  <si>
    <t>UMB5308</t>
  </si>
  <si>
    <t>Skull Fractures</t>
  </si>
  <si>
    <t>LBR5311</t>
  </si>
  <si>
    <t>LBR5313</t>
  </si>
  <si>
    <t>Hanging (Suicide)</t>
  </si>
  <si>
    <t>UMB5340</t>
  </si>
  <si>
    <t>UMB5403</t>
  </si>
  <si>
    <t>UMB5419</t>
  </si>
  <si>
    <t>UMB5565</t>
  </si>
  <si>
    <t>UMB5574</t>
  </si>
  <si>
    <t>Pneumonia</t>
  </si>
  <si>
    <t>LBR5586</t>
  </si>
  <si>
    <t>Cardiomegaly</t>
  </si>
  <si>
    <t>NA</t>
  </si>
  <si>
    <t>UMB5771</t>
  </si>
  <si>
    <t>UMB5841</t>
  </si>
  <si>
    <t>BA 9/10</t>
  </si>
  <si>
    <t>UMB5864</t>
  </si>
  <si>
    <t>UMB5878</t>
  </si>
  <si>
    <t>Peritonitis</t>
  </si>
  <si>
    <t>UMB5939</t>
  </si>
  <si>
    <t>Cardiovascular Disease</t>
  </si>
  <si>
    <t>AN02255</t>
  </si>
  <si>
    <t>PFC</t>
  </si>
  <si>
    <t>Intractable Seizures</t>
  </si>
  <si>
    <t>Autism BrainNet</t>
  </si>
  <si>
    <t>AN05983</t>
  </si>
  <si>
    <t>SUDEP</t>
  </si>
  <si>
    <t>AN06365</t>
  </si>
  <si>
    <t>AN09412</t>
  </si>
  <si>
    <t>AN12434</t>
  </si>
  <si>
    <t>AN13287</t>
  </si>
  <si>
    <t>Peritonitic</t>
  </si>
  <si>
    <t>AN13654</t>
  </si>
  <si>
    <t>AN14067</t>
  </si>
  <si>
    <t>AN19923</t>
  </si>
  <si>
    <t>Non-Hodgkin Lymphoma</t>
  </si>
  <si>
    <t>BEAR10</t>
  </si>
  <si>
    <t>BEAR12</t>
  </si>
  <si>
    <t>BEAR3</t>
  </si>
  <si>
    <t>Cardiac Arrest/Renal Failure</t>
  </si>
  <si>
    <t>BEAR5</t>
  </si>
  <si>
    <t>Ruptured Aorta</t>
  </si>
  <si>
    <t>BEAR8</t>
  </si>
  <si>
    <t>Asphyxiation</t>
  </si>
  <si>
    <t xml:space="preserve">M3663M </t>
  </si>
  <si>
    <t>Neuroleptic Malignant Syndrome</t>
  </si>
  <si>
    <t>MSSM001</t>
  </si>
  <si>
    <t>MSSM002</t>
  </si>
  <si>
    <t>Gastric Carcinoma</t>
  </si>
  <si>
    <t>NEBB004</t>
  </si>
  <si>
    <t>Aspiration</t>
  </si>
  <si>
    <t>NEBB006</t>
  </si>
  <si>
    <t>Coronary Artery Atherosclerosis</t>
  </si>
  <si>
    <t>UK20119</t>
  </si>
  <si>
    <t>Pulmonary Embolism</t>
  </si>
  <si>
    <t>UK25363</t>
  </si>
  <si>
    <t>UK28768</t>
  </si>
  <si>
    <t>UK45353</t>
  </si>
  <si>
    <t>REL_COV</t>
  </si>
  <si>
    <t>REL_COV_SE</t>
  </si>
  <si>
    <t>Y</t>
  </si>
  <si>
    <t>2q11.1-q11.2</t>
  </si>
  <si>
    <t>2q11.2-q11.2</t>
  </si>
  <si>
    <t>Deletion</t>
  </si>
  <si>
    <t>Yp11.32-q12</t>
  </si>
  <si>
    <t>12q21.2-q21.2</t>
  </si>
  <si>
    <t>SYT1</t>
  </si>
  <si>
    <t>15q11.2-q11.2</t>
  </si>
  <si>
    <t>MAGEL2</t>
  </si>
  <si>
    <t>15q11.2-q12.0</t>
  </si>
  <si>
    <t>UBE3A</t>
  </si>
  <si>
    <t>15q12.0-q12.0</t>
  </si>
  <si>
    <t>GABRB3</t>
  </si>
  <si>
    <t>16p11.2-p11.2</t>
  </si>
  <si>
    <t>BCKDK</t>
  </si>
  <si>
    <t>2p16.3-p16.3</t>
  </si>
  <si>
    <t>20q13.2-q13.33</t>
  </si>
  <si>
    <t>EEF1A2</t>
  </si>
  <si>
    <t>22q11.21-q11.21</t>
  </si>
  <si>
    <t>5q12.1-q12.1</t>
  </si>
  <si>
    <t>ZSWIM6</t>
  </si>
  <si>
    <t>6q14.3-q14.3</t>
  </si>
  <si>
    <t>SNX14</t>
  </si>
  <si>
    <t>START</t>
  </si>
  <si>
    <t>END</t>
  </si>
  <si>
    <t># SUPPORTING
DISCORDANT READS</t>
  </si>
  <si>
    <t># SUPPORTING
SPLIT READS</t>
  </si>
  <si>
    <t>AVERAGE
READ DEPTH</t>
  </si>
  <si>
    <t>inverse_r</t>
  </si>
  <si>
    <t>Tandem_dup</t>
  </si>
  <si>
    <t>inverse_f</t>
  </si>
  <si>
    <t>UKN</t>
  </si>
  <si>
    <t>12p13.33-p12.1</t>
  </si>
  <si>
    <t>C12orf57,CACNA1C,GRIN2B,SOX5</t>
  </si>
  <si>
    <t>UKB_LOSS</t>
  </si>
  <si>
    <t>UKB_GAIN</t>
  </si>
  <si>
    <t>1q21.1</t>
  </si>
  <si>
    <t>3q29</t>
  </si>
  <si>
    <t>LOCATION</t>
  </si>
  <si>
    <t>7q11.23</t>
  </si>
  <si>
    <t>15q11.2-13.1</t>
  </si>
  <si>
    <t>16p11.2</t>
  </si>
  <si>
    <t>22q11.22</t>
  </si>
  <si>
    <t>22q13.33</t>
  </si>
  <si>
    <t>N_ASD</t>
  </si>
  <si>
    <t>N_SCZ</t>
  </si>
  <si>
    <t>N_mentalQ</t>
  </si>
  <si>
    <t>N_BP</t>
  </si>
  <si>
    <t>N_ADHD</t>
  </si>
  <si>
    <t>N_DEPRESSION</t>
  </si>
  <si>
    <t>N_ANXIETY</t>
  </si>
  <si>
    <t>2p16.3 (NRXN1)</t>
  </si>
  <si>
    <t>BMI</t>
  </si>
  <si>
    <t>Height</t>
  </si>
  <si>
    <t>HbA1c</t>
  </si>
  <si>
    <t>Cystatin C</t>
  </si>
  <si>
    <t>Coeff</t>
  </si>
  <si>
    <t>16q23.3</t>
  </si>
  <si>
    <t>ASD Probands</t>
  </si>
  <si>
    <t>UK Biobank</t>
  </si>
  <si>
    <t>Germline carrier</t>
  </si>
  <si>
    <t>Germline total</t>
  </si>
  <si>
    <t>Mosaic carrier</t>
  </si>
  <si>
    <t>Mosaic total</t>
  </si>
  <si>
    <t>Mosaic</t>
  </si>
  <si>
    <t>Mosaic (high CF)</t>
  </si>
  <si>
    <t>Germline</t>
  </si>
  <si>
    <t>N carriers</t>
  </si>
  <si>
    <t>N controls</t>
  </si>
  <si>
    <t>Coeff se</t>
  </si>
  <si>
    <t>P</t>
  </si>
  <si>
    <t>College education</t>
  </si>
  <si>
    <t>Creatinine</t>
  </si>
  <si>
    <t>Heart failure</t>
  </si>
  <si>
    <t>Max grip strength</t>
  </si>
  <si>
    <t>Obesity</t>
  </si>
  <si>
    <t>Renal failure</t>
  </si>
  <si>
    <t>Years of education</t>
  </si>
  <si>
    <t>Heel bone mineral density</t>
  </si>
  <si>
    <t>Alkaline Phosphatase</t>
  </si>
  <si>
    <t>N</t>
  </si>
  <si>
    <t>5*</t>
  </si>
  <si>
    <t>2*</t>
  </si>
  <si>
    <t>* Consistent with rate in non-carrier population</t>
  </si>
  <si>
    <t>Phenotype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</si>
</sst>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9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10" xfId="0" applyFont="1" applyFill="1" applyBorder="1" applyAlignment="1">
      <alignment horizontal="center" vertical="top"/>
    </xf>
    <xf numFmtId="3" fontId="0" fillId="0" borderId="0" xfId="0" applyNumberFormat="1"/>
    <xf numFmtId="0" fontId="1" fillId="0" borderId="1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5" xfId="0" applyFont="1" applyBorder="1"/>
    <xf numFmtId="0" fontId="0" fillId="0" borderId="12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0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topLeftCell="D1" workbookViewId="0">
      <selection activeCell="T24" sqref="T24"/>
    </sheetView>
  </sheetViews>
  <sheetFormatPr defaultRowHeight="14.4" x14ac:dyDescent="0.55000000000000004"/>
  <cols>
    <col min="8" max="8" width="12.3125" bestFit="1" customWidth="1"/>
    <col min="9" max="9" width="12.41796875" bestFit="1" customWidth="1"/>
    <col min="10" max="10" width="9.68359375" bestFit="1" customWidth="1"/>
    <col min="11" max="11" width="14.26171875" bestFit="1" customWidth="1"/>
    <col min="19" max="19" width="12.15625" bestFit="1" customWidth="1"/>
    <col min="20" max="20" width="14.5234375" bestFit="1" customWidth="1"/>
    <col min="21" max="21" width="13.47265625" bestFit="1" customWidth="1"/>
    <col min="22" max="22" width="14.15625" bestFit="1" customWidth="1"/>
    <col min="23" max="23" width="20.05078125" bestFit="1" customWidth="1"/>
    <col min="24" max="24" width="8.89453125" bestFit="1" customWidth="1"/>
    <col min="25" max="25" width="142.578125" bestFit="1" customWidth="1"/>
    <col min="28" max="28" width="18.1015625" bestFit="1" customWidth="1"/>
    <col min="29" max="29" width="12.26171875" bestFit="1" customWidth="1"/>
  </cols>
  <sheetData>
    <row r="1" spans="1:29" x14ac:dyDescent="0.55000000000000004">
      <c r="A1" s="1" t="s">
        <v>0</v>
      </c>
      <c r="B1" s="1" t="s">
        <v>184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</row>
    <row r="2" spans="1:29" x14ac:dyDescent="0.55000000000000004">
      <c r="A2" t="s">
        <v>28</v>
      </c>
      <c r="B2" t="s">
        <v>87</v>
      </c>
      <c r="C2" t="s">
        <v>89</v>
      </c>
      <c r="D2" t="s">
        <v>91</v>
      </c>
      <c r="E2">
        <v>15</v>
      </c>
      <c r="F2" t="s">
        <v>93</v>
      </c>
      <c r="G2">
        <v>1</v>
      </c>
      <c r="H2">
        <v>0</v>
      </c>
      <c r="I2">
        <v>108310224</v>
      </c>
      <c r="J2">
        <v>108310224</v>
      </c>
      <c r="K2" t="s">
        <v>96</v>
      </c>
      <c r="L2">
        <v>0.32400000000000001</v>
      </c>
      <c r="M2">
        <v>21280</v>
      </c>
      <c r="N2">
        <v>2853</v>
      </c>
      <c r="O2">
        <v>0.16200000000000001</v>
      </c>
      <c r="P2">
        <v>3.0999999999999999E-3</v>
      </c>
      <c r="Q2">
        <v>1E-4</v>
      </c>
      <c r="R2">
        <v>5.9999999999999995E-4</v>
      </c>
      <c r="S2">
        <v>2730.9863</v>
      </c>
      <c r="T2">
        <v>5493.77</v>
      </c>
      <c r="U2">
        <v>0.33835950493812561</v>
      </c>
      <c r="V2">
        <v>0.66626501083374023</v>
      </c>
      <c r="W2" t="s">
        <v>159</v>
      </c>
      <c r="X2">
        <v>1228</v>
      </c>
      <c r="Y2" t="s">
        <v>161</v>
      </c>
      <c r="AB2">
        <v>35</v>
      </c>
      <c r="AC2">
        <v>1.8228024226432931</v>
      </c>
    </row>
    <row r="3" spans="1:29" x14ac:dyDescent="0.55000000000000004">
      <c r="A3" t="s">
        <v>29</v>
      </c>
      <c r="B3" t="s">
        <v>87</v>
      </c>
      <c r="C3" t="s">
        <v>89</v>
      </c>
      <c r="D3" t="s">
        <v>91</v>
      </c>
      <c r="E3">
        <v>16</v>
      </c>
      <c r="F3" t="s">
        <v>93</v>
      </c>
      <c r="G3">
        <v>1</v>
      </c>
      <c r="H3">
        <v>0</v>
      </c>
      <c r="I3">
        <v>249222528</v>
      </c>
      <c r="J3">
        <v>249222528</v>
      </c>
      <c r="K3" t="s">
        <v>97</v>
      </c>
      <c r="L3">
        <v>0.2074</v>
      </c>
      <c r="M3">
        <v>45786</v>
      </c>
      <c r="N3">
        <v>7254</v>
      </c>
      <c r="O3">
        <v>0.1037</v>
      </c>
      <c r="P3">
        <v>1.2999999999999999E-3</v>
      </c>
      <c r="Q3">
        <v>5.1999999999999998E-3</v>
      </c>
      <c r="R3">
        <v>4.0000000000000002E-4</v>
      </c>
      <c r="S3">
        <v>2370.4787999999999</v>
      </c>
      <c r="T3">
        <v>5897.81</v>
      </c>
      <c r="U3">
        <v>0.60018399357795715</v>
      </c>
      <c r="V3">
        <v>0.3954129964113236</v>
      </c>
      <c r="W3" t="s">
        <v>160</v>
      </c>
      <c r="X3">
        <v>2661</v>
      </c>
      <c r="Y3" t="s">
        <v>162</v>
      </c>
      <c r="AB3">
        <v>32</v>
      </c>
      <c r="AC3">
        <v>1.391010575597047</v>
      </c>
    </row>
    <row r="4" spans="1:29" x14ac:dyDescent="0.55000000000000004">
      <c r="A4" t="s">
        <v>30</v>
      </c>
      <c r="B4" t="s">
        <v>87</v>
      </c>
      <c r="C4" t="s">
        <v>89</v>
      </c>
      <c r="D4" t="s">
        <v>91</v>
      </c>
      <c r="E4">
        <v>14</v>
      </c>
      <c r="F4" t="s">
        <v>94</v>
      </c>
      <c r="G4">
        <v>1</v>
      </c>
      <c r="H4">
        <v>106052011</v>
      </c>
      <c r="I4">
        <v>121280613</v>
      </c>
      <c r="J4">
        <v>15228602</v>
      </c>
      <c r="K4" t="s">
        <v>98</v>
      </c>
      <c r="L4">
        <v>0.17180000000000001</v>
      </c>
      <c r="M4">
        <v>2991</v>
      </c>
      <c r="N4">
        <v>502</v>
      </c>
      <c r="O4">
        <v>3.95E-2</v>
      </c>
      <c r="P4">
        <v>2.5999999999999999E-3</v>
      </c>
      <c r="Q4">
        <v>4.3999999999999997E-2</v>
      </c>
      <c r="R4">
        <v>1.6999999999999999E-3</v>
      </c>
      <c r="S4">
        <v>39.3857</v>
      </c>
      <c r="T4">
        <v>70.41</v>
      </c>
      <c r="U4">
        <v>0.5416719913482666</v>
      </c>
      <c r="V4">
        <v>0.46518999338150019</v>
      </c>
      <c r="W4" t="s">
        <v>160</v>
      </c>
      <c r="X4">
        <v>184</v>
      </c>
      <c r="Y4" t="s">
        <v>163</v>
      </c>
      <c r="AB4">
        <v>30</v>
      </c>
      <c r="AC4">
        <v>1.103149344232883</v>
      </c>
    </row>
    <row r="5" spans="1:29" x14ac:dyDescent="0.55000000000000004">
      <c r="A5" t="s">
        <v>31</v>
      </c>
      <c r="B5" t="s">
        <v>87</v>
      </c>
      <c r="C5" t="s">
        <v>89</v>
      </c>
      <c r="D5" t="s">
        <v>91</v>
      </c>
      <c r="E5">
        <v>16</v>
      </c>
      <c r="F5" t="s">
        <v>94</v>
      </c>
      <c r="G5">
        <v>1</v>
      </c>
      <c r="H5">
        <v>107418424</v>
      </c>
      <c r="I5">
        <v>121184898</v>
      </c>
      <c r="J5">
        <v>13766474</v>
      </c>
      <c r="K5" t="s">
        <v>99</v>
      </c>
      <c r="L5">
        <v>0.27779999999999999</v>
      </c>
      <c r="M5">
        <v>2769</v>
      </c>
      <c r="N5">
        <v>427</v>
      </c>
      <c r="O5">
        <v>6.0999999999999999E-2</v>
      </c>
      <c r="P5">
        <v>4.1999999999999997E-3</v>
      </c>
      <c r="Q5">
        <v>7.6200000000000004E-2</v>
      </c>
      <c r="R5">
        <v>2.0999999999999999E-3</v>
      </c>
      <c r="S5">
        <v>92.381799999999998</v>
      </c>
      <c r="T5">
        <v>92.34</v>
      </c>
      <c r="U5">
        <v>0.43995849788188929</v>
      </c>
      <c r="V5">
        <v>0.55831849575042725</v>
      </c>
      <c r="W5" t="s">
        <v>159</v>
      </c>
      <c r="X5">
        <v>182</v>
      </c>
      <c r="Y5" t="s">
        <v>163</v>
      </c>
      <c r="AB5">
        <v>11</v>
      </c>
      <c r="AC5">
        <v>-1.631532353726675</v>
      </c>
    </row>
    <row r="6" spans="1:29" x14ac:dyDescent="0.55000000000000004">
      <c r="A6" t="s">
        <v>32</v>
      </c>
      <c r="B6" t="s">
        <v>87</v>
      </c>
      <c r="C6" t="s">
        <v>89</v>
      </c>
      <c r="D6" t="s">
        <v>91</v>
      </c>
      <c r="E6">
        <v>5</v>
      </c>
      <c r="F6" t="s">
        <v>93</v>
      </c>
      <c r="G6">
        <v>2</v>
      </c>
      <c r="H6">
        <v>0</v>
      </c>
      <c r="I6">
        <v>243041412</v>
      </c>
      <c r="J6">
        <v>243041412</v>
      </c>
      <c r="K6" t="s">
        <v>100</v>
      </c>
      <c r="L6">
        <v>0.36570000000000003</v>
      </c>
      <c r="M6">
        <v>41452</v>
      </c>
      <c r="N6">
        <v>1716</v>
      </c>
      <c r="O6">
        <v>0.18279999999999999</v>
      </c>
      <c r="P6">
        <v>4.5999999999999999E-3</v>
      </c>
      <c r="Q6">
        <v>1.5E-3</v>
      </c>
      <c r="R6">
        <v>5.9999999999999995E-4</v>
      </c>
      <c r="S6">
        <v>303.65179999999998</v>
      </c>
      <c r="T6">
        <v>2317.69</v>
      </c>
      <c r="U6">
        <v>0.69750848412513733</v>
      </c>
      <c r="V6">
        <v>0.30165600776672358</v>
      </c>
      <c r="W6" t="s">
        <v>160</v>
      </c>
      <c r="X6">
        <v>1735</v>
      </c>
      <c r="Y6" t="s">
        <v>164</v>
      </c>
      <c r="AB6">
        <v>25</v>
      </c>
      <c r="AC6">
        <v>0.38349626582247281</v>
      </c>
    </row>
    <row r="7" spans="1:29" x14ac:dyDescent="0.55000000000000004">
      <c r="A7" t="s">
        <v>33</v>
      </c>
      <c r="B7" t="s">
        <v>88</v>
      </c>
      <c r="C7" t="s">
        <v>90</v>
      </c>
      <c r="D7" t="s">
        <v>91</v>
      </c>
      <c r="F7" t="s">
        <v>94</v>
      </c>
      <c r="G7">
        <v>2</v>
      </c>
      <c r="H7">
        <v>3382440</v>
      </c>
      <c r="I7">
        <v>7162879</v>
      </c>
      <c r="J7">
        <v>3780439</v>
      </c>
      <c r="K7" t="s">
        <v>101</v>
      </c>
      <c r="L7">
        <v>0.1045</v>
      </c>
      <c r="M7">
        <v>1452</v>
      </c>
      <c r="N7">
        <v>535</v>
      </c>
      <c r="O7">
        <v>2.4799999999999999E-2</v>
      </c>
      <c r="P7">
        <v>1.6999999999999999E-3</v>
      </c>
      <c r="Q7">
        <v>4.1200000000000001E-2</v>
      </c>
      <c r="R7">
        <v>3.5999999999999999E-3</v>
      </c>
      <c r="S7">
        <v>32.806899999999999</v>
      </c>
      <c r="T7">
        <v>80.760000000000005</v>
      </c>
      <c r="U7">
        <v>0.47560000419616699</v>
      </c>
      <c r="V7">
        <v>0.5243999958038329</v>
      </c>
      <c r="W7" t="s">
        <v>159</v>
      </c>
      <c r="X7">
        <v>26</v>
      </c>
    </row>
    <row r="8" spans="1:29" x14ac:dyDescent="0.55000000000000004">
      <c r="A8" t="s">
        <v>34</v>
      </c>
      <c r="B8" t="s">
        <v>87</v>
      </c>
      <c r="C8" t="s">
        <v>89</v>
      </c>
      <c r="D8" t="s">
        <v>91</v>
      </c>
      <c r="E8">
        <v>14</v>
      </c>
      <c r="F8" t="s">
        <v>95</v>
      </c>
      <c r="G8">
        <v>2</v>
      </c>
      <c r="H8">
        <v>41388121</v>
      </c>
      <c r="I8">
        <v>52351522</v>
      </c>
      <c r="J8">
        <v>10963401</v>
      </c>
      <c r="K8" t="s">
        <v>102</v>
      </c>
      <c r="L8">
        <v>7.9899999999999999E-2</v>
      </c>
      <c r="M8">
        <v>2736</v>
      </c>
      <c r="N8">
        <v>491</v>
      </c>
      <c r="O8">
        <v>2.0799999999999999E-2</v>
      </c>
      <c r="P8">
        <v>2.3E-3</v>
      </c>
      <c r="Q8">
        <v>-2.6599999999999999E-2</v>
      </c>
      <c r="R8">
        <v>1.9E-3</v>
      </c>
      <c r="S8">
        <v>19.120100000000001</v>
      </c>
      <c r="T8">
        <v>23.95</v>
      </c>
      <c r="U8">
        <v>0.48166449368000031</v>
      </c>
      <c r="V8">
        <v>0.51957499980926514</v>
      </c>
      <c r="W8" t="s">
        <v>160</v>
      </c>
      <c r="X8">
        <v>66</v>
      </c>
      <c r="Y8" t="s">
        <v>165</v>
      </c>
      <c r="AB8">
        <v>23</v>
      </c>
      <c r="AC8">
        <v>9.5635034458308843E-2</v>
      </c>
    </row>
    <row r="9" spans="1:29" x14ac:dyDescent="0.55000000000000004">
      <c r="A9" t="s">
        <v>35</v>
      </c>
      <c r="B9" t="s">
        <v>88</v>
      </c>
      <c r="C9" t="s">
        <v>89</v>
      </c>
      <c r="D9" t="s">
        <v>91</v>
      </c>
      <c r="F9" t="s">
        <v>94</v>
      </c>
      <c r="G9">
        <v>2</v>
      </c>
      <c r="H9">
        <v>58203057</v>
      </c>
      <c r="I9">
        <v>58664988</v>
      </c>
      <c r="J9">
        <v>461931</v>
      </c>
      <c r="K9" t="s">
        <v>103</v>
      </c>
      <c r="L9">
        <v>0.3276</v>
      </c>
      <c r="M9">
        <v>95</v>
      </c>
      <c r="N9">
        <v>30</v>
      </c>
      <c r="O9">
        <v>7.0400000000000004E-2</v>
      </c>
      <c r="P9">
        <v>1.29E-2</v>
      </c>
      <c r="Q9">
        <v>0.12970000000000001</v>
      </c>
      <c r="R9">
        <v>1.14E-2</v>
      </c>
      <c r="S9">
        <v>25.077100000000002</v>
      </c>
      <c r="T9">
        <v>28.3</v>
      </c>
      <c r="U9">
        <v>0.59830000996589661</v>
      </c>
      <c r="V9">
        <v>0.43999999761581421</v>
      </c>
      <c r="W9" t="s">
        <v>160</v>
      </c>
      <c r="X9">
        <v>2</v>
      </c>
      <c r="Z9">
        <v>27</v>
      </c>
      <c r="AA9">
        <v>36</v>
      </c>
      <c r="AB9">
        <v>9</v>
      </c>
      <c r="AC9">
        <v>-1.5964114516810131</v>
      </c>
    </row>
    <row r="10" spans="1:29" x14ac:dyDescent="0.55000000000000004">
      <c r="A10" t="s">
        <v>36</v>
      </c>
      <c r="B10" t="s">
        <v>88</v>
      </c>
      <c r="C10" t="s">
        <v>89</v>
      </c>
      <c r="D10" t="s">
        <v>91</v>
      </c>
      <c r="F10" t="s">
        <v>95</v>
      </c>
      <c r="G10">
        <v>2</v>
      </c>
      <c r="H10">
        <v>150270689</v>
      </c>
      <c r="I10">
        <v>162127611</v>
      </c>
      <c r="J10">
        <v>11856922</v>
      </c>
      <c r="K10" t="s">
        <v>104</v>
      </c>
      <c r="L10">
        <v>0.32779999999999998</v>
      </c>
      <c r="M10">
        <v>2508</v>
      </c>
      <c r="N10">
        <v>843</v>
      </c>
      <c r="O10">
        <v>9.8000000000000004E-2</v>
      </c>
      <c r="P10">
        <v>3.8999999999999998E-3</v>
      </c>
      <c r="Q10">
        <v>-0.11890000000000001</v>
      </c>
      <c r="R10">
        <v>3.3E-3</v>
      </c>
      <c r="S10">
        <v>243.92769999999999</v>
      </c>
      <c r="T10">
        <v>748.85</v>
      </c>
      <c r="U10">
        <v>0.41304999589920049</v>
      </c>
      <c r="V10">
        <v>0.57885000109672546</v>
      </c>
      <c r="W10" t="s">
        <v>160</v>
      </c>
      <c r="X10">
        <v>57</v>
      </c>
      <c r="Y10" t="s">
        <v>166</v>
      </c>
      <c r="Z10">
        <v>73</v>
      </c>
      <c r="AA10">
        <v>85</v>
      </c>
    </row>
    <row r="11" spans="1:29" x14ac:dyDescent="0.55000000000000004">
      <c r="A11" t="s">
        <v>37</v>
      </c>
      <c r="B11" t="s">
        <v>87</v>
      </c>
      <c r="C11" t="s">
        <v>89</v>
      </c>
      <c r="D11" t="s">
        <v>91</v>
      </c>
      <c r="E11">
        <v>10</v>
      </c>
      <c r="F11" t="s">
        <v>93</v>
      </c>
      <c r="G11">
        <v>2</v>
      </c>
      <c r="H11">
        <v>170955247</v>
      </c>
      <c r="I11">
        <v>243041412</v>
      </c>
      <c r="J11">
        <v>72086165</v>
      </c>
      <c r="K11" t="s">
        <v>105</v>
      </c>
      <c r="L11">
        <v>0.31380000000000002</v>
      </c>
      <c r="M11">
        <v>14669</v>
      </c>
      <c r="N11">
        <v>1973</v>
      </c>
      <c r="O11">
        <v>0.15690000000000001</v>
      </c>
      <c r="P11">
        <v>3.5999999999999999E-3</v>
      </c>
      <c r="Q11">
        <v>2.8E-3</v>
      </c>
      <c r="R11">
        <v>6.9999999999999999E-4</v>
      </c>
      <c r="S11">
        <v>4089.8755000000001</v>
      </c>
      <c r="T11">
        <v>6505.48</v>
      </c>
      <c r="U11">
        <v>0.65563851594924927</v>
      </c>
      <c r="V11">
        <v>0.34477749466896063</v>
      </c>
      <c r="W11" t="s">
        <v>160</v>
      </c>
      <c r="X11">
        <v>593</v>
      </c>
      <c r="Y11" t="s">
        <v>167</v>
      </c>
      <c r="AB11">
        <v>16</v>
      </c>
      <c r="AC11">
        <v>-0.91187927531626523</v>
      </c>
    </row>
    <row r="12" spans="1:29" x14ac:dyDescent="0.55000000000000004">
      <c r="A12" t="s">
        <v>38</v>
      </c>
      <c r="B12" t="s">
        <v>87</v>
      </c>
      <c r="C12" t="s">
        <v>89</v>
      </c>
      <c r="D12" t="s">
        <v>91</v>
      </c>
      <c r="E12">
        <v>6</v>
      </c>
      <c r="F12" t="s">
        <v>94</v>
      </c>
      <c r="G12">
        <v>2</v>
      </c>
      <c r="H12">
        <v>213348367</v>
      </c>
      <c r="I12">
        <v>215840414</v>
      </c>
      <c r="J12">
        <v>2492047</v>
      </c>
      <c r="K12" t="s">
        <v>106</v>
      </c>
      <c r="L12">
        <v>0.20369999999999999</v>
      </c>
      <c r="M12">
        <v>420</v>
      </c>
      <c r="N12">
        <v>75</v>
      </c>
      <c r="O12">
        <v>4.6199999999999998E-2</v>
      </c>
      <c r="P12">
        <v>6.9999999999999993E-3</v>
      </c>
      <c r="Q12">
        <v>6.0699999999999997E-2</v>
      </c>
      <c r="R12">
        <v>4.4000000000000003E-3</v>
      </c>
      <c r="S12">
        <v>23.5989</v>
      </c>
      <c r="T12">
        <v>25.63</v>
      </c>
      <c r="U12">
        <v>0.54116851091384888</v>
      </c>
      <c r="V12">
        <v>0.45045650005340582</v>
      </c>
      <c r="W12" t="s">
        <v>160</v>
      </c>
      <c r="X12">
        <v>13</v>
      </c>
    </row>
    <row r="13" spans="1:29" x14ac:dyDescent="0.55000000000000004">
      <c r="A13" t="s">
        <v>39</v>
      </c>
      <c r="B13" t="s">
        <v>88</v>
      </c>
      <c r="C13" t="s">
        <v>89</v>
      </c>
      <c r="D13" t="s">
        <v>91</v>
      </c>
      <c r="F13" t="s">
        <v>95</v>
      </c>
      <c r="G13">
        <v>3</v>
      </c>
      <c r="H13">
        <v>3184442</v>
      </c>
      <c r="I13">
        <v>9735908</v>
      </c>
      <c r="J13">
        <v>6551466</v>
      </c>
      <c r="K13" t="s">
        <v>107</v>
      </c>
      <c r="L13">
        <v>0.31259999999999999</v>
      </c>
      <c r="M13">
        <v>3185</v>
      </c>
      <c r="N13">
        <v>915</v>
      </c>
      <c r="O13">
        <v>9.2600000000000002E-2</v>
      </c>
      <c r="P13">
        <v>3.5000000000000001E-3</v>
      </c>
      <c r="Q13">
        <v>-0.1055</v>
      </c>
      <c r="R13">
        <v>3.7000000000000002E-3</v>
      </c>
      <c r="S13">
        <v>239.16460000000001</v>
      </c>
      <c r="T13">
        <v>612.22</v>
      </c>
      <c r="U13">
        <v>0.57870000600814819</v>
      </c>
      <c r="V13">
        <v>0.4070000052452088</v>
      </c>
      <c r="W13" t="s">
        <v>159</v>
      </c>
      <c r="X13">
        <v>33</v>
      </c>
      <c r="Y13" t="s">
        <v>168</v>
      </c>
      <c r="Z13">
        <v>82</v>
      </c>
      <c r="AA13">
        <v>83</v>
      </c>
      <c r="AB13">
        <v>9</v>
      </c>
      <c r="AC13">
        <v>-1.5964114516810131</v>
      </c>
    </row>
    <row r="14" spans="1:29" x14ac:dyDescent="0.55000000000000004">
      <c r="A14" t="s">
        <v>40</v>
      </c>
      <c r="B14" t="s">
        <v>88</v>
      </c>
      <c r="C14" t="s">
        <v>89</v>
      </c>
      <c r="D14" t="s">
        <v>91</v>
      </c>
      <c r="F14" t="s">
        <v>94</v>
      </c>
      <c r="G14">
        <v>3</v>
      </c>
      <c r="H14">
        <v>47752748</v>
      </c>
      <c r="I14">
        <v>47958037</v>
      </c>
      <c r="J14">
        <v>205289</v>
      </c>
      <c r="K14" t="s">
        <v>108</v>
      </c>
      <c r="L14">
        <v>0.36480000000000001</v>
      </c>
      <c r="M14">
        <v>78</v>
      </c>
      <c r="N14">
        <v>39</v>
      </c>
      <c r="O14">
        <v>7.7100000000000002E-2</v>
      </c>
      <c r="P14">
        <v>1.2800000000000001E-2</v>
      </c>
      <c r="Q14">
        <v>0.15329999999999999</v>
      </c>
      <c r="R14">
        <v>1.21E-2</v>
      </c>
      <c r="S14">
        <v>60.355499999999999</v>
      </c>
      <c r="T14">
        <v>67.23</v>
      </c>
      <c r="U14">
        <v>0.57980000972747803</v>
      </c>
      <c r="V14">
        <v>0.50894999504089355</v>
      </c>
      <c r="W14" t="s">
        <v>160</v>
      </c>
      <c r="X14">
        <v>4</v>
      </c>
      <c r="Y14" t="s">
        <v>169</v>
      </c>
      <c r="Z14">
        <v>61</v>
      </c>
      <c r="AA14">
        <v>75</v>
      </c>
      <c r="AB14">
        <v>21</v>
      </c>
      <c r="AC14">
        <v>0.12509743365602571</v>
      </c>
    </row>
    <row r="15" spans="1:29" x14ac:dyDescent="0.55000000000000004">
      <c r="A15" t="s">
        <v>41</v>
      </c>
      <c r="B15" t="s">
        <v>88</v>
      </c>
      <c r="C15" t="s">
        <v>89</v>
      </c>
      <c r="D15" t="s">
        <v>91</v>
      </c>
      <c r="F15" t="s">
        <v>95</v>
      </c>
      <c r="G15">
        <v>3</v>
      </c>
      <c r="H15">
        <v>60083293</v>
      </c>
      <c r="I15">
        <v>79123470</v>
      </c>
      <c r="J15">
        <v>19040177</v>
      </c>
      <c r="K15" t="s">
        <v>109</v>
      </c>
      <c r="L15">
        <v>0.27860000000000001</v>
      </c>
      <c r="M15">
        <v>7235</v>
      </c>
      <c r="N15">
        <v>1960</v>
      </c>
      <c r="O15">
        <v>8.09E-2</v>
      </c>
      <c r="P15">
        <v>1.9E-3</v>
      </c>
      <c r="Q15">
        <v>-9.98E-2</v>
      </c>
      <c r="R15">
        <v>1.4E-3</v>
      </c>
      <c r="S15">
        <v>3379.9421000000002</v>
      </c>
      <c r="T15">
        <v>4815.95</v>
      </c>
      <c r="U15">
        <v>0.4189000129699707</v>
      </c>
      <c r="V15">
        <v>0.57985001802444458</v>
      </c>
      <c r="W15" t="s">
        <v>160</v>
      </c>
      <c r="X15">
        <v>74</v>
      </c>
      <c r="Y15" t="s">
        <v>170</v>
      </c>
      <c r="Z15">
        <v>46</v>
      </c>
      <c r="AA15">
        <v>49</v>
      </c>
      <c r="AB15">
        <v>28</v>
      </c>
      <c r="AC15">
        <v>1.1293109501026311</v>
      </c>
    </row>
    <row r="16" spans="1:29" x14ac:dyDescent="0.55000000000000004">
      <c r="A16" t="s">
        <v>42</v>
      </c>
      <c r="B16" t="s">
        <v>88</v>
      </c>
      <c r="C16" t="s">
        <v>90</v>
      </c>
      <c r="D16" t="s">
        <v>92</v>
      </c>
      <c r="F16" t="s">
        <v>94</v>
      </c>
      <c r="G16">
        <v>3</v>
      </c>
      <c r="H16">
        <v>113373019</v>
      </c>
      <c r="I16">
        <v>115945873</v>
      </c>
      <c r="J16">
        <v>2572854</v>
      </c>
      <c r="K16" t="s">
        <v>110</v>
      </c>
      <c r="L16">
        <v>0.19869999999999999</v>
      </c>
      <c r="M16">
        <v>842</v>
      </c>
      <c r="N16">
        <v>178</v>
      </c>
      <c r="O16">
        <v>4.5199999999999997E-2</v>
      </c>
      <c r="P16">
        <v>3.8E-3</v>
      </c>
      <c r="Q16">
        <v>5.4399999999999997E-2</v>
      </c>
      <c r="R16">
        <v>3.8999999999999998E-3</v>
      </c>
      <c r="S16">
        <v>94.743099999999998</v>
      </c>
      <c r="T16">
        <v>129.03</v>
      </c>
      <c r="U16">
        <v>0.45590001344680792</v>
      </c>
      <c r="V16">
        <v>0.54070001840591431</v>
      </c>
      <c r="W16" t="s">
        <v>159</v>
      </c>
      <c r="X16">
        <v>19</v>
      </c>
      <c r="Y16" t="s">
        <v>171</v>
      </c>
    </row>
    <row r="17" spans="1:29" x14ac:dyDescent="0.55000000000000004">
      <c r="A17" t="s">
        <v>43</v>
      </c>
      <c r="B17" t="s">
        <v>88</v>
      </c>
      <c r="C17" t="s">
        <v>89</v>
      </c>
      <c r="D17" t="s">
        <v>91</v>
      </c>
      <c r="F17" t="s">
        <v>95</v>
      </c>
      <c r="G17">
        <v>3</v>
      </c>
      <c r="H17">
        <v>161620429</v>
      </c>
      <c r="I17">
        <v>162105482</v>
      </c>
      <c r="J17">
        <v>485053</v>
      </c>
      <c r="K17" t="s">
        <v>111</v>
      </c>
      <c r="L17">
        <v>0.14119999999999999</v>
      </c>
      <c r="M17">
        <v>169</v>
      </c>
      <c r="N17">
        <v>66</v>
      </c>
      <c r="O17">
        <v>3.7999999999999999E-2</v>
      </c>
      <c r="P17">
        <v>6.3E-3</v>
      </c>
      <c r="Q17">
        <v>-3.5499999999999997E-2</v>
      </c>
      <c r="R17">
        <v>0.01</v>
      </c>
      <c r="S17">
        <v>9.6816999999999993</v>
      </c>
      <c r="T17">
        <v>22.36</v>
      </c>
      <c r="U17">
        <v>0.4650499969720841</v>
      </c>
      <c r="V17">
        <v>0.52744999527931213</v>
      </c>
      <c r="W17" t="s">
        <v>160</v>
      </c>
      <c r="X17">
        <v>0</v>
      </c>
      <c r="Z17">
        <v>61</v>
      </c>
      <c r="AA17">
        <v>67</v>
      </c>
      <c r="AB17">
        <v>14</v>
      </c>
      <c r="AC17">
        <v>-0.87911608279058018</v>
      </c>
    </row>
    <row r="18" spans="1:29" x14ac:dyDescent="0.55000000000000004">
      <c r="A18" t="s">
        <v>44</v>
      </c>
      <c r="B18" t="s">
        <v>88</v>
      </c>
      <c r="C18" t="s">
        <v>89</v>
      </c>
      <c r="D18" t="s">
        <v>91</v>
      </c>
      <c r="F18" t="s">
        <v>95</v>
      </c>
      <c r="G18">
        <v>4</v>
      </c>
      <c r="H18">
        <v>0</v>
      </c>
      <c r="I18">
        <v>22871367</v>
      </c>
      <c r="J18">
        <v>22871367</v>
      </c>
      <c r="K18" t="s">
        <v>112</v>
      </c>
      <c r="L18">
        <v>8.3099999999999993E-2</v>
      </c>
      <c r="M18">
        <v>5701</v>
      </c>
      <c r="N18">
        <v>1663</v>
      </c>
      <c r="O18">
        <v>2.1700000000000001E-2</v>
      </c>
      <c r="P18">
        <v>1.4E-3</v>
      </c>
      <c r="Q18">
        <v>-3.3599999999999998E-2</v>
      </c>
      <c r="R18">
        <v>2.3E-3</v>
      </c>
      <c r="S18">
        <v>33.668799999999997</v>
      </c>
      <c r="T18">
        <v>69.61</v>
      </c>
      <c r="U18">
        <v>0.52549999952316284</v>
      </c>
      <c r="V18">
        <v>0.48010000586509699</v>
      </c>
      <c r="W18" t="s">
        <v>159</v>
      </c>
      <c r="X18">
        <v>201</v>
      </c>
      <c r="Z18">
        <v>79</v>
      </c>
      <c r="AA18">
        <v>93</v>
      </c>
      <c r="AB18">
        <v>16</v>
      </c>
      <c r="AC18">
        <v>-0.59219793523440711</v>
      </c>
    </row>
    <row r="19" spans="1:29" x14ac:dyDescent="0.55000000000000004">
      <c r="A19" t="s">
        <v>45</v>
      </c>
      <c r="B19" t="s">
        <v>88</v>
      </c>
      <c r="C19" t="s">
        <v>90</v>
      </c>
      <c r="D19" t="s">
        <v>92</v>
      </c>
      <c r="F19" t="s">
        <v>94</v>
      </c>
      <c r="G19">
        <v>4</v>
      </c>
      <c r="H19">
        <v>88728904</v>
      </c>
      <c r="I19">
        <v>89316509</v>
      </c>
      <c r="J19">
        <v>587605</v>
      </c>
      <c r="K19" t="s">
        <v>113</v>
      </c>
      <c r="L19">
        <v>0.21759999999999999</v>
      </c>
      <c r="M19">
        <v>313</v>
      </c>
      <c r="N19">
        <v>90</v>
      </c>
      <c r="O19">
        <v>4.9099999999999998E-2</v>
      </c>
      <c r="P19">
        <v>5.7000000000000002E-3</v>
      </c>
      <c r="Q19">
        <v>6.0999999999999999E-2</v>
      </c>
      <c r="R19">
        <v>1.09E-2</v>
      </c>
      <c r="S19">
        <v>29.3704</v>
      </c>
      <c r="T19">
        <v>52.36</v>
      </c>
      <c r="U19">
        <v>0.45010000467300421</v>
      </c>
      <c r="V19">
        <v>0.54579997062683094</v>
      </c>
      <c r="W19" t="s">
        <v>159</v>
      </c>
      <c r="X19">
        <v>8</v>
      </c>
      <c r="AB19">
        <v>0</v>
      </c>
    </row>
    <row r="20" spans="1:29" x14ac:dyDescent="0.55000000000000004">
      <c r="A20" t="s">
        <v>45</v>
      </c>
      <c r="B20" t="s">
        <v>88</v>
      </c>
      <c r="C20" t="s">
        <v>90</v>
      </c>
      <c r="D20" t="s">
        <v>92</v>
      </c>
      <c r="F20" t="s">
        <v>94</v>
      </c>
      <c r="G20">
        <v>4</v>
      </c>
      <c r="H20">
        <v>106390734</v>
      </c>
      <c r="I20">
        <v>107509199</v>
      </c>
      <c r="J20">
        <v>1118465</v>
      </c>
      <c r="K20" t="s">
        <v>114</v>
      </c>
      <c r="L20">
        <v>0.2235</v>
      </c>
      <c r="M20">
        <v>393</v>
      </c>
      <c r="N20">
        <v>109</v>
      </c>
      <c r="O20">
        <v>5.0299999999999997E-2</v>
      </c>
      <c r="P20">
        <v>5.4999999999999997E-3</v>
      </c>
      <c r="Q20">
        <v>7.5600000000000001E-2</v>
      </c>
      <c r="R20">
        <v>1.03E-2</v>
      </c>
      <c r="S20">
        <v>38.804699999999997</v>
      </c>
      <c r="T20">
        <v>66.59</v>
      </c>
      <c r="U20">
        <v>0.45789998769760132</v>
      </c>
      <c r="V20">
        <v>0.54989999532699585</v>
      </c>
      <c r="W20" t="s">
        <v>159</v>
      </c>
      <c r="X20">
        <v>11</v>
      </c>
      <c r="AB20">
        <v>0</v>
      </c>
    </row>
    <row r="21" spans="1:29" x14ac:dyDescent="0.55000000000000004">
      <c r="A21" t="s">
        <v>45</v>
      </c>
      <c r="B21" t="s">
        <v>88</v>
      </c>
      <c r="C21" t="s">
        <v>90</v>
      </c>
      <c r="D21" t="s">
        <v>92</v>
      </c>
      <c r="F21" t="s">
        <v>94</v>
      </c>
      <c r="G21">
        <v>4</v>
      </c>
      <c r="H21">
        <v>125610859</v>
      </c>
      <c r="I21">
        <v>137063398</v>
      </c>
      <c r="J21">
        <v>11452539</v>
      </c>
      <c r="K21" t="s">
        <v>115</v>
      </c>
      <c r="L21">
        <v>0.2349</v>
      </c>
      <c r="M21">
        <v>3179</v>
      </c>
      <c r="N21">
        <v>999</v>
      </c>
      <c r="O21">
        <v>5.2600000000000001E-2</v>
      </c>
      <c r="P21">
        <v>1.9E-3</v>
      </c>
      <c r="Q21">
        <v>8.7599999999999997E-2</v>
      </c>
      <c r="R21">
        <v>3.8E-3</v>
      </c>
      <c r="S21">
        <v>421.96949999999998</v>
      </c>
      <c r="T21">
        <v>644.99</v>
      </c>
      <c r="U21">
        <v>0.44850000739097601</v>
      </c>
      <c r="V21">
        <v>0.55210000276565552</v>
      </c>
      <c r="W21" t="s">
        <v>159</v>
      </c>
      <c r="X21">
        <v>22</v>
      </c>
      <c r="AB21">
        <v>0</v>
      </c>
    </row>
    <row r="22" spans="1:29" x14ac:dyDescent="0.55000000000000004">
      <c r="A22" t="s">
        <v>45</v>
      </c>
      <c r="B22" t="s">
        <v>88</v>
      </c>
      <c r="C22" t="s">
        <v>90</v>
      </c>
      <c r="D22" t="s">
        <v>92</v>
      </c>
      <c r="F22" t="s">
        <v>95</v>
      </c>
      <c r="G22">
        <v>4</v>
      </c>
      <c r="H22">
        <v>137066838</v>
      </c>
      <c r="I22">
        <v>140549569</v>
      </c>
      <c r="J22">
        <v>3482731</v>
      </c>
      <c r="K22" t="s">
        <v>116</v>
      </c>
      <c r="L22">
        <v>8.8000000000000009E-2</v>
      </c>
      <c r="M22">
        <v>1191</v>
      </c>
      <c r="N22">
        <v>375</v>
      </c>
      <c r="O22">
        <v>2.3E-2</v>
      </c>
      <c r="P22">
        <v>2E-3</v>
      </c>
      <c r="Q22">
        <v>-2.7400000000000001E-2</v>
      </c>
      <c r="R22">
        <v>6.3E-3</v>
      </c>
      <c r="S22">
        <v>10.9162</v>
      </c>
      <c r="T22">
        <v>46.05</v>
      </c>
      <c r="U22">
        <v>0.52165001630783081</v>
      </c>
      <c r="V22">
        <v>0.47390000522136688</v>
      </c>
      <c r="W22" t="s">
        <v>159</v>
      </c>
      <c r="X22">
        <v>14</v>
      </c>
      <c r="Y22" t="s">
        <v>172</v>
      </c>
      <c r="AB22">
        <v>0</v>
      </c>
    </row>
    <row r="23" spans="1:29" x14ac:dyDescent="0.55000000000000004">
      <c r="A23" t="s">
        <v>45</v>
      </c>
      <c r="B23" t="s">
        <v>88</v>
      </c>
      <c r="C23" t="s">
        <v>90</v>
      </c>
      <c r="D23" t="s">
        <v>92</v>
      </c>
      <c r="F23" t="s">
        <v>95</v>
      </c>
      <c r="G23">
        <v>4</v>
      </c>
      <c r="H23">
        <v>140587414</v>
      </c>
      <c r="I23">
        <v>143921408</v>
      </c>
      <c r="J23">
        <v>3333994</v>
      </c>
      <c r="K23" t="s">
        <v>117</v>
      </c>
      <c r="L23">
        <v>0.33090000000000003</v>
      </c>
      <c r="M23">
        <v>1092</v>
      </c>
      <c r="N23">
        <v>336</v>
      </c>
      <c r="O23">
        <v>9.9099999999999994E-2</v>
      </c>
      <c r="P23">
        <v>5.5999999999999999E-3</v>
      </c>
      <c r="Q23">
        <v>-0.1013</v>
      </c>
      <c r="R23">
        <v>6.3E-3</v>
      </c>
      <c r="S23">
        <v>616.95010000000002</v>
      </c>
      <c r="T23">
        <v>768.07</v>
      </c>
      <c r="U23">
        <v>0.59509998559951782</v>
      </c>
      <c r="V23">
        <v>0.40090000629425049</v>
      </c>
      <c r="W23" t="s">
        <v>159</v>
      </c>
      <c r="X23">
        <v>15</v>
      </c>
      <c r="AB23">
        <v>0</v>
      </c>
    </row>
    <row r="24" spans="1:29" x14ac:dyDescent="0.55000000000000004">
      <c r="A24" t="s">
        <v>46</v>
      </c>
      <c r="B24" t="s">
        <v>87</v>
      </c>
      <c r="C24" t="s">
        <v>89</v>
      </c>
      <c r="D24" t="s">
        <v>92</v>
      </c>
      <c r="E24">
        <v>5</v>
      </c>
      <c r="F24" t="s">
        <v>94</v>
      </c>
      <c r="G24">
        <v>5</v>
      </c>
      <c r="H24">
        <v>13624894</v>
      </c>
      <c r="I24">
        <v>14292625</v>
      </c>
      <c r="J24">
        <v>667731</v>
      </c>
      <c r="K24" t="s">
        <v>118</v>
      </c>
      <c r="L24">
        <v>0.25590000000000002</v>
      </c>
      <c r="M24">
        <v>240</v>
      </c>
      <c r="N24">
        <v>49</v>
      </c>
      <c r="O24">
        <v>5.67E-2</v>
      </c>
      <c r="P24">
        <v>9.9000000000000008E-3</v>
      </c>
      <c r="Q24">
        <v>5.7700000000000001E-2</v>
      </c>
      <c r="R24">
        <v>6.4000000000000003E-3</v>
      </c>
      <c r="S24">
        <v>12.196999999999999</v>
      </c>
      <c r="T24">
        <v>19.28</v>
      </c>
      <c r="U24">
        <v>0.55357998609542847</v>
      </c>
      <c r="V24">
        <v>0.43941399455070501</v>
      </c>
      <c r="W24" t="s">
        <v>160</v>
      </c>
      <c r="X24">
        <v>2</v>
      </c>
      <c r="Y24" t="s">
        <v>173</v>
      </c>
      <c r="AB24">
        <v>17</v>
      </c>
      <c r="AC24">
        <v>-0.76794865963418313</v>
      </c>
    </row>
    <row r="25" spans="1:29" x14ac:dyDescent="0.55000000000000004">
      <c r="A25" t="s">
        <v>47</v>
      </c>
      <c r="B25" t="s">
        <v>88</v>
      </c>
      <c r="C25" t="s">
        <v>89</v>
      </c>
      <c r="D25" t="s">
        <v>91</v>
      </c>
      <c r="F25" t="s">
        <v>95</v>
      </c>
      <c r="G25">
        <v>5</v>
      </c>
      <c r="H25">
        <v>120511120</v>
      </c>
      <c r="I25">
        <v>120662142</v>
      </c>
      <c r="J25">
        <v>151022</v>
      </c>
      <c r="K25" t="s">
        <v>119</v>
      </c>
      <c r="L25">
        <v>0.26960000000000001</v>
      </c>
      <c r="M25">
        <v>54</v>
      </c>
      <c r="N25">
        <v>27</v>
      </c>
      <c r="O25">
        <v>6.7400000000000002E-2</v>
      </c>
      <c r="P25">
        <v>1.3599999999999999E-2</v>
      </c>
      <c r="Q25">
        <v>-3.5299999999999998E-2</v>
      </c>
      <c r="R25">
        <v>1.8599999999999998E-2</v>
      </c>
      <c r="S25">
        <v>26.757100000000001</v>
      </c>
      <c r="T25">
        <v>36.36</v>
      </c>
      <c r="U25">
        <v>0.43470001220703131</v>
      </c>
      <c r="V25">
        <v>0.56855002045631409</v>
      </c>
      <c r="W25" t="s">
        <v>160</v>
      </c>
      <c r="X25">
        <v>1</v>
      </c>
      <c r="Z25">
        <v>98</v>
      </c>
      <c r="AA25">
        <v>94</v>
      </c>
      <c r="AB25">
        <v>10</v>
      </c>
      <c r="AC25">
        <v>-1.4529523779029261</v>
      </c>
    </row>
    <row r="26" spans="1:29" x14ac:dyDescent="0.55000000000000004">
      <c r="A26" t="s">
        <v>48</v>
      </c>
      <c r="B26" t="s">
        <v>88</v>
      </c>
      <c r="C26" t="s">
        <v>89</v>
      </c>
      <c r="D26" t="s">
        <v>91</v>
      </c>
      <c r="F26" t="s">
        <v>95</v>
      </c>
      <c r="G26">
        <v>5</v>
      </c>
      <c r="H26">
        <v>164723673</v>
      </c>
      <c r="I26">
        <v>166492773</v>
      </c>
      <c r="J26">
        <v>1769100</v>
      </c>
      <c r="K26" t="s">
        <v>120</v>
      </c>
      <c r="L26">
        <v>0.32019999999999998</v>
      </c>
      <c r="M26">
        <v>515</v>
      </c>
      <c r="N26">
        <v>196</v>
      </c>
      <c r="O26">
        <v>9.5299999999999996E-2</v>
      </c>
      <c r="P26">
        <v>7.6E-3</v>
      </c>
      <c r="Q26">
        <v>-0.14099999999999999</v>
      </c>
      <c r="R26">
        <v>6.7000000000000002E-3</v>
      </c>
      <c r="S26">
        <v>98.613900000000001</v>
      </c>
      <c r="T26">
        <v>228.81</v>
      </c>
      <c r="U26">
        <v>0.39579999446868902</v>
      </c>
      <c r="V26">
        <v>0.58639997243881226</v>
      </c>
      <c r="W26" t="s">
        <v>160</v>
      </c>
      <c r="X26">
        <v>1</v>
      </c>
      <c r="Z26">
        <v>69</v>
      </c>
      <c r="AA26">
        <v>82</v>
      </c>
      <c r="AB26">
        <v>24</v>
      </c>
      <c r="AC26">
        <v>0.55547465499028525</v>
      </c>
    </row>
    <row r="27" spans="1:29" x14ac:dyDescent="0.55000000000000004">
      <c r="A27" t="s">
        <v>49</v>
      </c>
      <c r="B27" t="s">
        <v>87</v>
      </c>
      <c r="C27" t="s">
        <v>89</v>
      </c>
      <c r="D27" t="s">
        <v>92</v>
      </c>
      <c r="E27">
        <v>14</v>
      </c>
      <c r="F27" t="s">
        <v>94</v>
      </c>
      <c r="G27">
        <v>6</v>
      </c>
      <c r="H27">
        <v>7118990</v>
      </c>
      <c r="I27">
        <v>8269415</v>
      </c>
      <c r="J27">
        <v>1150425</v>
      </c>
      <c r="K27" t="s">
        <v>121</v>
      </c>
      <c r="L27">
        <v>0.3024</v>
      </c>
      <c r="M27">
        <v>376</v>
      </c>
      <c r="N27">
        <v>71</v>
      </c>
      <c r="O27">
        <v>6.5699999999999995E-2</v>
      </c>
      <c r="P27">
        <v>8.8000000000000005E-3</v>
      </c>
      <c r="Q27">
        <v>0.1002</v>
      </c>
      <c r="R27">
        <v>5.5999999999999999E-3</v>
      </c>
      <c r="S27">
        <v>31.2135</v>
      </c>
      <c r="T27">
        <v>36.51</v>
      </c>
      <c r="U27">
        <v>0.56655502319335938</v>
      </c>
      <c r="V27">
        <v>0.44563299417495728</v>
      </c>
      <c r="W27" t="s">
        <v>160</v>
      </c>
      <c r="X27">
        <v>14</v>
      </c>
      <c r="AB27">
        <v>23</v>
      </c>
      <c r="AC27">
        <v>9.5635034458308843E-2</v>
      </c>
    </row>
    <row r="28" spans="1:29" x14ac:dyDescent="0.55000000000000004">
      <c r="A28" t="s">
        <v>50</v>
      </c>
      <c r="B28" t="s">
        <v>87</v>
      </c>
      <c r="C28" t="s">
        <v>89</v>
      </c>
      <c r="D28" t="s">
        <v>91</v>
      </c>
      <c r="E28">
        <v>7</v>
      </c>
      <c r="F28" t="s">
        <v>94</v>
      </c>
      <c r="G28">
        <v>6</v>
      </c>
      <c r="H28">
        <v>9709940</v>
      </c>
      <c r="I28">
        <v>33074288</v>
      </c>
      <c r="J28">
        <v>23364348</v>
      </c>
      <c r="K28" t="s">
        <v>122</v>
      </c>
      <c r="L28">
        <v>8.0299999999999996E-2</v>
      </c>
      <c r="M28">
        <v>11673</v>
      </c>
      <c r="N28">
        <v>2219</v>
      </c>
      <c r="O28">
        <v>1.9300000000000001E-2</v>
      </c>
      <c r="P28">
        <v>1.2999999999999999E-3</v>
      </c>
      <c r="Q28">
        <v>1.37E-2</v>
      </c>
      <c r="R28">
        <v>1E-3</v>
      </c>
      <c r="S28">
        <v>16.0914</v>
      </c>
      <c r="T28">
        <v>26.82</v>
      </c>
      <c r="U28">
        <v>0.47272199392318731</v>
      </c>
      <c r="V28">
        <v>0.48569250106811518</v>
      </c>
      <c r="W28" t="s">
        <v>159</v>
      </c>
      <c r="X28">
        <v>234</v>
      </c>
      <c r="Y28" t="s">
        <v>174</v>
      </c>
      <c r="AB28">
        <v>18</v>
      </c>
      <c r="AC28">
        <v>-0.62401804395210114</v>
      </c>
    </row>
    <row r="29" spans="1:29" x14ac:dyDescent="0.55000000000000004">
      <c r="A29" t="s">
        <v>51</v>
      </c>
      <c r="B29" t="s">
        <v>87</v>
      </c>
      <c r="C29" t="s">
        <v>89</v>
      </c>
      <c r="D29" t="s">
        <v>92</v>
      </c>
      <c r="E29">
        <v>21</v>
      </c>
      <c r="F29" t="s">
        <v>95</v>
      </c>
      <c r="G29">
        <v>6</v>
      </c>
      <c r="H29">
        <v>14383584</v>
      </c>
      <c r="I29">
        <v>23570894</v>
      </c>
      <c r="J29">
        <v>9187310</v>
      </c>
      <c r="K29" t="s">
        <v>123</v>
      </c>
      <c r="L29">
        <v>0.59943977591036413</v>
      </c>
      <c r="M29">
        <v>1627</v>
      </c>
      <c r="N29">
        <v>31</v>
      </c>
      <c r="O29">
        <v>0.214</v>
      </c>
      <c r="Q29">
        <v>-0.30109999999999998</v>
      </c>
      <c r="R29">
        <v>3.3999999999999998E-3</v>
      </c>
      <c r="S29">
        <v>937.88810000000001</v>
      </c>
      <c r="T29">
        <v>111.14</v>
      </c>
      <c r="U29">
        <v>0.28623048961162573</v>
      </c>
      <c r="V29">
        <v>0.71230101585388184</v>
      </c>
      <c r="W29" t="s">
        <v>160</v>
      </c>
      <c r="X29">
        <v>36</v>
      </c>
    </row>
    <row r="30" spans="1:29" x14ac:dyDescent="0.55000000000000004">
      <c r="A30" t="s">
        <v>52</v>
      </c>
      <c r="B30" t="s">
        <v>87</v>
      </c>
      <c r="C30" t="s">
        <v>89</v>
      </c>
      <c r="D30" t="s">
        <v>91</v>
      </c>
      <c r="E30">
        <v>17</v>
      </c>
      <c r="F30" t="s">
        <v>94</v>
      </c>
      <c r="G30">
        <v>6</v>
      </c>
      <c r="H30">
        <v>161725838</v>
      </c>
      <c r="I30">
        <v>162237644</v>
      </c>
      <c r="J30">
        <v>511806</v>
      </c>
      <c r="K30" t="s">
        <v>124</v>
      </c>
      <c r="L30">
        <v>0.4597</v>
      </c>
      <c r="M30">
        <v>147</v>
      </c>
      <c r="N30">
        <v>36</v>
      </c>
      <c r="O30">
        <v>9.3399999999999997E-2</v>
      </c>
      <c r="P30">
        <v>1.72E-2</v>
      </c>
      <c r="Q30">
        <v>0.12889999999999999</v>
      </c>
      <c r="R30">
        <v>9.0000000000000011E-3</v>
      </c>
      <c r="S30">
        <v>30.572600000000001</v>
      </c>
      <c r="T30">
        <v>26.84</v>
      </c>
      <c r="U30">
        <v>0.4108549952507019</v>
      </c>
      <c r="V30">
        <v>0.59048748016357422</v>
      </c>
      <c r="W30" t="s">
        <v>159</v>
      </c>
      <c r="X30">
        <v>2</v>
      </c>
      <c r="AB30">
        <v>30</v>
      </c>
      <c r="AC30">
        <v>1.103149344232883</v>
      </c>
    </row>
    <row r="31" spans="1:29" x14ac:dyDescent="0.55000000000000004">
      <c r="A31" t="s">
        <v>53</v>
      </c>
      <c r="B31" t="s">
        <v>88</v>
      </c>
      <c r="C31" t="s">
        <v>90</v>
      </c>
      <c r="D31" t="s">
        <v>92</v>
      </c>
      <c r="F31" t="s">
        <v>95</v>
      </c>
      <c r="G31">
        <v>6</v>
      </c>
      <c r="H31">
        <v>162729381</v>
      </c>
      <c r="I31">
        <v>162878694</v>
      </c>
      <c r="J31">
        <v>149313</v>
      </c>
      <c r="K31" t="s">
        <v>124</v>
      </c>
      <c r="L31">
        <v>0.1552</v>
      </c>
      <c r="M31">
        <v>82</v>
      </c>
      <c r="N31">
        <v>48</v>
      </c>
      <c r="O31">
        <v>4.2099999999999999E-2</v>
      </c>
      <c r="P31">
        <v>6.1000000000000004E-3</v>
      </c>
      <c r="Q31">
        <v>-5.6300000000000003E-2</v>
      </c>
      <c r="R31">
        <v>1.66E-2</v>
      </c>
      <c r="S31">
        <v>8.8155000000000001</v>
      </c>
      <c r="T31">
        <v>23.43</v>
      </c>
      <c r="U31">
        <v>0.54009997844696045</v>
      </c>
      <c r="V31">
        <v>0.4591000080108642</v>
      </c>
      <c r="W31" t="s">
        <v>159</v>
      </c>
      <c r="X31">
        <v>1</v>
      </c>
    </row>
    <row r="32" spans="1:29" x14ac:dyDescent="0.55000000000000004">
      <c r="A32" t="s">
        <v>54</v>
      </c>
      <c r="B32" t="s">
        <v>87</v>
      </c>
      <c r="C32" t="s">
        <v>89</v>
      </c>
      <c r="D32" t="s">
        <v>91</v>
      </c>
      <c r="E32">
        <v>21</v>
      </c>
      <c r="F32" t="s">
        <v>94</v>
      </c>
      <c r="G32">
        <v>7</v>
      </c>
      <c r="H32">
        <v>2472429</v>
      </c>
      <c r="I32">
        <v>3229109</v>
      </c>
      <c r="J32">
        <v>756680</v>
      </c>
      <c r="K32" t="s">
        <v>125</v>
      </c>
      <c r="L32">
        <v>0.39340000000000003</v>
      </c>
      <c r="M32">
        <v>272</v>
      </c>
      <c r="N32">
        <v>62</v>
      </c>
      <c r="O32">
        <v>8.2199999999999995E-2</v>
      </c>
      <c r="P32">
        <v>1.24E-2</v>
      </c>
      <c r="Q32">
        <v>0.1079</v>
      </c>
      <c r="R32">
        <v>5.8999999999999999E-3</v>
      </c>
      <c r="S32">
        <v>45.244799999999998</v>
      </c>
      <c r="T32">
        <v>32.89</v>
      </c>
      <c r="U32">
        <v>0.58921599388122559</v>
      </c>
      <c r="V32">
        <v>0.40360400080680853</v>
      </c>
      <c r="W32" t="s">
        <v>160</v>
      </c>
      <c r="X32">
        <v>12</v>
      </c>
    </row>
    <row r="33" spans="1:29" x14ac:dyDescent="0.55000000000000004">
      <c r="A33" t="s">
        <v>41</v>
      </c>
      <c r="B33" t="s">
        <v>88</v>
      </c>
      <c r="C33" t="s">
        <v>89</v>
      </c>
      <c r="D33" t="s">
        <v>91</v>
      </c>
      <c r="F33" t="s">
        <v>95</v>
      </c>
      <c r="G33">
        <v>8</v>
      </c>
      <c r="H33">
        <v>12772901</v>
      </c>
      <c r="I33">
        <v>12930646</v>
      </c>
      <c r="J33">
        <v>157745</v>
      </c>
      <c r="K33" t="s">
        <v>126</v>
      </c>
      <c r="L33">
        <v>0.2611</v>
      </c>
      <c r="M33">
        <v>107</v>
      </c>
      <c r="N33">
        <v>48</v>
      </c>
      <c r="O33">
        <v>7.51E-2</v>
      </c>
      <c r="P33">
        <v>8.6999999999999994E-3</v>
      </c>
      <c r="Q33">
        <v>-6.5299999999999997E-2</v>
      </c>
      <c r="R33">
        <v>0.01</v>
      </c>
      <c r="S33">
        <v>74.780699999999996</v>
      </c>
      <c r="T33">
        <v>99.64</v>
      </c>
      <c r="U33">
        <v>0.42190000414848328</v>
      </c>
      <c r="V33">
        <v>0.57380002737045288</v>
      </c>
      <c r="W33" t="s">
        <v>160</v>
      </c>
      <c r="X33">
        <v>1</v>
      </c>
      <c r="Z33">
        <v>46</v>
      </c>
      <c r="AA33">
        <v>49</v>
      </c>
      <c r="AB33">
        <v>28</v>
      </c>
      <c r="AC33">
        <v>1.1293109501026311</v>
      </c>
    </row>
    <row r="34" spans="1:29" x14ac:dyDescent="0.55000000000000004">
      <c r="A34" t="s">
        <v>55</v>
      </c>
      <c r="B34" t="s">
        <v>88</v>
      </c>
      <c r="C34" t="s">
        <v>90</v>
      </c>
      <c r="D34" t="s">
        <v>92</v>
      </c>
      <c r="F34" t="s">
        <v>94</v>
      </c>
      <c r="G34">
        <v>8</v>
      </c>
      <c r="H34">
        <v>53586706</v>
      </c>
      <c r="I34">
        <v>53787566</v>
      </c>
      <c r="J34">
        <v>200860</v>
      </c>
      <c r="K34" t="s">
        <v>127</v>
      </c>
      <c r="L34">
        <v>0.44519999999999998</v>
      </c>
      <c r="M34">
        <v>57</v>
      </c>
      <c r="N34">
        <v>28</v>
      </c>
      <c r="O34">
        <v>9.0999999999999998E-2</v>
      </c>
      <c r="P34">
        <v>1.8499999999999999E-2</v>
      </c>
      <c r="Q34">
        <v>8.1100000000000005E-2</v>
      </c>
      <c r="R34">
        <v>1.4999999999999999E-2</v>
      </c>
      <c r="S34">
        <v>37.551400000000001</v>
      </c>
      <c r="T34">
        <v>45.48</v>
      </c>
      <c r="U34">
        <v>0.41205000877380371</v>
      </c>
      <c r="V34">
        <v>0.57495000958442688</v>
      </c>
      <c r="W34" t="s">
        <v>159</v>
      </c>
      <c r="X34">
        <v>1</v>
      </c>
    </row>
    <row r="35" spans="1:29" x14ac:dyDescent="0.55000000000000004">
      <c r="A35" t="s">
        <v>56</v>
      </c>
      <c r="B35" t="s">
        <v>87</v>
      </c>
      <c r="C35" t="s">
        <v>89</v>
      </c>
      <c r="D35" t="s">
        <v>92</v>
      </c>
      <c r="E35">
        <v>9</v>
      </c>
      <c r="F35" t="s">
        <v>94</v>
      </c>
      <c r="G35">
        <v>8</v>
      </c>
      <c r="H35">
        <v>122555608</v>
      </c>
      <c r="I35">
        <v>130387357</v>
      </c>
      <c r="J35">
        <v>7831749</v>
      </c>
      <c r="K35" t="s">
        <v>128</v>
      </c>
      <c r="L35">
        <v>0.2452</v>
      </c>
      <c r="M35">
        <v>1867</v>
      </c>
      <c r="N35">
        <v>385</v>
      </c>
      <c r="O35">
        <v>5.4600000000000003E-2</v>
      </c>
      <c r="P35">
        <v>3.8999999999999998E-3</v>
      </c>
      <c r="Q35">
        <v>7.2400000000000006E-2</v>
      </c>
      <c r="R35">
        <v>2.8E-3</v>
      </c>
      <c r="S35">
        <v>51.986699999999999</v>
      </c>
      <c r="T35">
        <v>82.54</v>
      </c>
      <c r="U35">
        <v>0.4493669867515564</v>
      </c>
      <c r="V35">
        <v>0.55218049883842468</v>
      </c>
      <c r="W35" t="s">
        <v>159</v>
      </c>
      <c r="X35">
        <v>66</v>
      </c>
      <c r="AB35">
        <v>27</v>
      </c>
      <c r="AC35">
        <v>0.67135749718663684</v>
      </c>
    </row>
    <row r="36" spans="1:29" x14ac:dyDescent="0.55000000000000004">
      <c r="A36" t="s">
        <v>57</v>
      </c>
      <c r="B36" t="s">
        <v>87</v>
      </c>
      <c r="C36" t="s">
        <v>89</v>
      </c>
      <c r="D36" t="s">
        <v>91</v>
      </c>
      <c r="E36">
        <v>11</v>
      </c>
      <c r="F36" t="s">
        <v>94</v>
      </c>
      <c r="G36">
        <v>9</v>
      </c>
      <c r="H36">
        <v>6535057</v>
      </c>
      <c r="I36">
        <v>7027194</v>
      </c>
      <c r="J36">
        <v>492137</v>
      </c>
      <c r="K36" t="s">
        <v>129</v>
      </c>
      <c r="L36">
        <v>0.41320000000000001</v>
      </c>
      <c r="M36">
        <v>142</v>
      </c>
      <c r="N36">
        <v>26</v>
      </c>
      <c r="O36">
        <v>8.5599999999999996E-2</v>
      </c>
      <c r="P36">
        <v>1.9400000000000001E-2</v>
      </c>
      <c r="Q36">
        <v>0.1069</v>
      </c>
      <c r="R36">
        <v>1.09E-2</v>
      </c>
      <c r="S36">
        <v>20.5671</v>
      </c>
      <c r="T36">
        <v>19.89</v>
      </c>
      <c r="U36">
        <v>0.45334500074386602</v>
      </c>
      <c r="V36">
        <v>0.64579397439956665</v>
      </c>
      <c r="W36" t="s">
        <v>159</v>
      </c>
      <c r="X36">
        <v>2</v>
      </c>
    </row>
    <row r="37" spans="1:29" x14ac:dyDescent="0.55000000000000004">
      <c r="A37" t="s">
        <v>58</v>
      </c>
      <c r="B37" t="s">
        <v>88</v>
      </c>
      <c r="C37" t="s">
        <v>90</v>
      </c>
      <c r="D37" t="s">
        <v>92</v>
      </c>
      <c r="F37" t="s">
        <v>94</v>
      </c>
      <c r="G37">
        <v>9</v>
      </c>
      <c r="H37">
        <v>33818741</v>
      </c>
      <c r="I37">
        <v>34396346</v>
      </c>
      <c r="J37">
        <v>577605</v>
      </c>
      <c r="K37" t="s">
        <v>130</v>
      </c>
      <c r="L37">
        <v>0.29570000000000002</v>
      </c>
      <c r="M37">
        <v>160</v>
      </c>
      <c r="N37">
        <v>54</v>
      </c>
      <c r="O37">
        <v>6.4399999999999999E-2</v>
      </c>
      <c r="P37">
        <v>8.6999999999999994E-3</v>
      </c>
      <c r="Q37">
        <v>8.5900000000000004E-2</v>
      </c>
      <c r="R37">
        <v>1.1900000000000001E-2</v>
      </c>
      <c r="S37">
        <v>48.803600000000003</v>
      </c>
      <c r="T37">
        <v>62.22</v>
      </c>
      <c r="U37">
        <v>0.43209999799728399</v>
      </c>
      <c r="V37">
        <v>0.56129997968673706</v>
      </c>
      <c r="W37" t="s">
        <v>159</v>
      </c>
      <c r="X37">
        <v>10</v>
      </c>
      <c r="AB37">
        <v>3</v>
      </c>
    </row>
    <row r="38" spans="1:29" x14ac:dyDescent="0.55000000000000004">
      <c r="A38" t="s">
        <v>59</v>
      </c>
      <c r="B38" t="s">
        <v>87</v>
      </c>
      <c r="C38" t="s">
        <v>90</v>
      </c>
      <c r="D38" t="s">
        <v>91</v>
      </c>
      <c r="E38">
        <v>16</v>
      </c>
      <c r="F38" t="s">
        <v>94</v>
      </c>
      <c r="G38">
        <v>10</v>
      </c>
      <c r="H38">
        <v>14438913</v>
      </c>
      <c r="I38">
        <v>16061958</v>
      </c>
      <c r="J38">
        <v>1623045</v>
      </c>
      <c r="K38" t="s">
        <v>131</v>
      </c>
      <c r="L38">
        <v>0.20849999999999999</v>
      </c>
      <c r="M38">
        <v>448</v>
      </c>
      <c r="N38">
        <v>83</v>
      </c>
      <c r="O38">
        <v>4.7199999999999999E-2</v>
      </c>
      <c r="P38">
        <v>6.8999999999999999E-3</v>
      </c>
      <c r="Q38">
        <v>0.06</v>
      </c>
      <c r="R38">
        <v>4.1999999999999997E-3</v>
      </c>
      <c r="S38">
        <v>15.107699999999999</v>
      </c>
      <c r="T38">
        <v>18.89</v>
      </c>
      <c r="U38">
        <v>0.54089897871017456</v>
      </c>
      <c r="V38">
        <v>0.4420709908008576</v>
      </c>
      <c r="W38" t="s">
        <v>160</v>
      </c>
      <c r="X38">
        <v>19</v>
      </c>
      <c r="AB38">
        <v>0</v>
      </c>
    </row>
    <row r="39" spans="1:29" x14ac:dyDescent="0.55000000000000004">
      <c r="A39" t="s">
        <v>60</v>
      </c>
      <c r="B39" t="s">
        <v>88</v>
      </c>
      <c r="C39" t="s">
        <v>89</v>
      </c>
      <c r="D39" t="s">
        <v>91</v>
      </c>
      <c r="F39" t="s">
        <v>94</v>
      </c>
      <c r="G39">
        <v>10</v>
      </c>
      <c r="H39">
        <v>35255865</v>
      </c>
      <c r="I39">
        <v>35548099</v>
      </c>
      <c r="J39">
        <v>292234</v>
      </c>
      <c r="K39" t="s">
        <v>132</v>
      </c>
      <c r="L39">
        <v>0.16830000000000001</v>
      </c>
      <c r="M39">
        <v>82</v>
      </c>
      <c r="N39">
        <v>60</v>
      </c>
      <c r="O39">
        <v>3.8800000000000001E-2</v>
      </c>
      <c r="P39">
        <v>4.5999999999999999E-3</v>
      </c>
      <c r="Q39">
        <v>6.2199999999999998E-2</v>
      </c>
      <c r="R39">
        <v>8.3999999999999995E-3</v>
      </c>
      <c r="S39">
        <v>15.023999999999999</v>
      </c>
      <c r="T39">
        <v>32.79</v>
      </c>
      <c r="U39">
        <v>0.46389999985694891</v>
      </c>
      <c r="V39">
        <v>0.52465000748634338</v>
      </c>
      <c r="W39" t="s">
        <v>159</v>
      </c>
      <c r="X39">
        <v>4</v>
      </c>
      <c r="Z39">
        <v>107</v>
      </c>
      <c r="AA39">
        <v>125</v>
      </c>
    </row>
    <row r="40" spans="1:29" x14ac:dyDescent="0.55000000000000004">
      <c r="A40" t="s">
        <v>61</v>
      </c>
      <c r="B40" t="s">
        <v>88</v>
      </c>
      <c r="C40" t="s">
        <v>90</v>
      </c>
      <c r="D40" t="s">
        <v>92</v>
      </c>
      <c r="F40" t="s">
        <v>94</v>
      </c>
      <c r="G40">
        <v>10</v>
      </c>
      <c r="H40">
        <v>45803078</v>
      </c>
      <c r="I40">
        <v>46158519</v>
      </c>
      <c r="J40">
        <v>355441</v>
      </c>
      <c r="K40" t="s">
        <v>133</v>
      </c>
      <c r="L40">
        <v>0.37659999999999999</v>
      </c>
      <c r="M40">
        <v>115</v>
      </c>
      <c r="N40">
        <v>40</v>
      </c>
      <c r="O40">
        <v>7.9200000000000007E-2</v>
      </c>
      <c r="P40">
        <v>1.12E-2</v>
      </c>
      <c r="Q40">
        <v>0.1159</v>
      </c>
      <c r="R40">
        <v>1.3599999999999999E-2</v>
      </c>
      <c r="S40">
        <v>46.675400000000003</v>
      </c>
      <c r="T40">
        <v>55.19</v>
      </c>
      <c r="U40">
        <v>0.41870000958442688</v>
      </c>
      <c r="V40">
        <v>0.57440000772476207</v>
      </c>
      <c r="W40" t="s">
        <v>159</v>
      </c>
      <c r="X40">
        <v>5</v>
      </c>
      <c r="AB40">
        <v>4</v>
      </c>
    </row>
    <row r="41" spans="1:29" x14ac:dyDescent="0.55000000000000004">
      <c r="A41" t="s">
        <v>62</v>
      </c>
      <c r="B41" t="s">
        <v>87</v>
      </c>
      <c r="C41" t="s">
        <v>90</v>
      </c>
      <c r="D41" t="s">
        <v>92</v>
      </c>
      <c r="E41">
        <v>8</v>
      </c>
      <c r="F41" t="s">
        <v>95</v>
      </c>
      <c r="G41">
        <v>10</v>
      </c>
      <c r="H41">
        <v>132901331</v>
      </c>
      <c r="I41">
        <v>135473015</v>
      </c>
      <c r="J41">
        <v>2571684</v>
      </c>
      <c r="K41" t="s">
        <v>134</v>
      </c>
      <c r="L41">
        <v>0.25219999999999998</v>
      </c>
      <c r="M41">
        <v>784</v>
      </c>
      <c r="N41">
        <v>144</v>
      </c>
      <c r="O41">
        <v>7.22E-2</v>
      </c>
      <c r="P41">
        <v>6.9999999999999993E-3</v>
      </c>
      <c r="Q41">
        <v>-5.79E-2</v>
      </c>
      <c r="R41">
        <v>3.7000000000000002E-3</v>
      </c>
      <c r="S41">
        <v>42.761299999999999</v>
      </c>
      <c r="T41">
        <v>59.22</v>
      </c>
      <c r="U41">
        <v>0.5716785192489624</v>
      </c>
      <c r="V41">
        <v>0.43621599674224848</v>
      </c>
      <c r="W41" t="s">
        <v>159</v>
      </c>
      <c r="X41">
        <v>39</v>
      </c>
      <c r="AB41">
        <v>0</v>
      </c>
    </row>
    <row r="42" spans="1:29" x14ac:dyDescent="0.55000000000000004">
      <c r="A42" t="s">
        <v>63</v>
      </c>
      <c r="B42" t="s">
        <v>87</v>
      </c>
      <c r="C42" t="s">
        <v>89</v>
      </c>
      <c r="D42" t="s">
        <v>91</v>
      </c>
      <c r="E42">
        <v>12</v>
      </c>
      <c r="F42" t="s">
        <v>93</v>
      </c>
      <c r="G42">
        <v>11</v>
      </c>
      <c r="H42">
        <v>0</v>
      </c>
      <c r="I42">
        <v>45403404</v>
      </c>
      <c r="J42">
        <v>45403404</v>
      </c>
      <c r="K42" t="s">
        <v>135</v>
      </c>
      <c r="L42">
        <v>0.31900000000000001</v>
      </c>
      <c r="M42">
        <v>10415</v>
      </c>
      <c r="N42">
        <v>1564</v>
      </c>
      <c r="O42">
        <v>0.1595</v>
      </c>
      <c r="P42">
        <v>4.1000000000000003E-3</v>
      </c>
      <c r="Q42">
        <v>5.8999999999999999E-3</v>
      </c>
      <c r="R42">
        <v>8.0000000000000004E-4</v>
      </c>
      <c r="S42">
        <v>2942.502</v>
      </c>
      <c r="T42">
        <v>4572.47</v>
      </c>
      <c r="U42">
        <v>0.65998098254203796</v>
      </c>
      <c r="V42">
        <v>0.34091851115226751</v>
      </c>
      <c r="W42" t="s">
        <v>160</v>
      </c>
      <c r="X42">
        <v>500</v>
      </c>
      <c r="Y42" t="s">
        <v>175</v>
      </c>
      <c r="AB42">
        <v>26</v>
      </c>
      <c r="AC42">
        <v>0.52742688150455475</v>
      </c>
    </row>
    <row r="43" spans="1:29" x14ac:dyDescent="0.55000000000000004">
      <c r="A43" t="s">
        <v>64</v>
      </c>
      <c r="B43" t="s">
        <v>88</v>
      </c>
      <c r="C43" t="s">
        <v>90</v>
      </c>
      <c r="D43" t="s">
        <v>92</v>
      </c>
      <c r="F43" t="s">
        <v>95</v>
      </c>
      <c r="G43">
        <v>11</v>
      </c>
      <c r="H43">
        <v>2630594</v>
      </c>
      <c r="I43">
        <v>2940236</v>
      </c>
      <c r="J43">
        <v>309642</v>
      </c>
      <c r="K43" t="s">
        <v>136</v>
      </c>
      <c r="L43">
        <v>0.39689999999999998</v>
      </c>
      <c r="M43">
        <v>144</v>
      </c>
      <c r="N43">
        <v>43</v>
      </c>
      <c r="O43">
        <v>0.12379999999999999</v>
      </c>
      <c r="P43">
        <v>1.9800000000000002E-2</v>
      </c>
      <c r="Q43">
        <v>-0.1147</v>
      </c>
      <c r="R43">
        <v>1.1599999999999999E-2</v>
      </c>
      <c r="S43">
        <v>12.5566</v>
      </c>
      <c r="T43">
        <v>50.88</v>
      </c>
      <c r="U43">
        <v>0.61184999346733093</v>
      </c>
      <c r="V43">
        <v>0.3612000048160553</v>
      </c>
      <c r="W43" t="s">
        <v>159</v>
      </c>
      <c r="X43">
        <v>7</v>
      </c>
    </row>
    <row r="44" spans="1:29" x14ac:dyDescent="0.55000000000000004">
      <c r="A44" t="s">
        <v>65</v>
      </c>
      <c r="B44" t="s">
        <v>87</v>
      </c>
      <c r="C44" t="s">
        <v>89</v>
      </c>
      <c r="D44" t="s">
        <v>91</v>
      </c>
      <c r="E44">
        <v>5</v>
      </c>
      <c r="F44" t="s">
        <v>94</v>
      </c>
      <c r="G44">
        <v>11</v>
      </c>
      <c r="H44">
        <v>42330132</v>
      </c>
      <c r="I44">
        <v>63592621</v>
      </c>
      <c r="J44">
        <v>21262489</v>
      </c>
      <c r="K44" t="s">
        <v>137</v>
      </c>
      <c r="L44">
        <v>0.23599999999999999</v>
      </c>
      <c r="M44">
        <v>3196</v>
      </c>
      <c r="N44">
        <v>383</v>
      </c>
      <c r="O44">
        <v>5.28E-2</v>
      </c>
      <c r="P44">
        <v>3.3999999999999998E-3</v>
      </c>
      <c r="Q44">
        <v>6.7599999999999993E-2</v>
      </c>
      <c r="R44">
        <v>1.6000000000000001E-3</v>
      </c>
      <c r="S44">
        <v>119.10590000000001</v>
      </c>
      <c r="T44">
        <v>120.6</v>
      </c>
      <c r="U44">
        <v>0.44350498914718628</v>
      </c>
      <c r="V44">
        <v>0.55249100923538208</v>
      </c>
      <c r="W44" t="s">
        <v>159</v>
      </c>
      <c r="X44">
        <v>341</v>
      </c>
      <c r="AB44">
        <v>26</v>
      </c>
      <c r="AC44">
        <v>0.52742688150455475</v>
      </c>
    </row>
    <row r="45" spans="1:29" x14ac:dyDescent="0.55000000000000004">
      <c r="A45" t="s">
        <v>66</v>
      </c>
      <c r="B45" t="s">
        <v>88</v>
      </c>
      <c r="C45" t="s">
        <v>89</v>
      </c>
      <c r="D45" t="s">
        <v>91</v>
      </c>
      <c r="F45" t="s">
        <v>95</v>
      </c>
      <c r="G45">
        <v>11</v>
      </c>
      <c r="H45">
        <v>86156848</v>
      </c>
      <c r="I45">
        <v>113949131</v>
      </c>
      <c r="J45">
        <v>27792283</v>
      </c>
      <c r="K45" t="s">
        <v>138</v>
      </c>
      <c r="L45">
        <v>5.2900000000000003E-2</v>
      </c>
      <c r="M45">
        <v>6818</v>
      </c>
      <c r="N45">
        <v>1959</v>
      </c>
      <c r="O45">
        <v>1.3599999999999999E-2</v>
      </c>
      <c r="P45">
        <v>8.9999999999999998E-4</v>
      </c>
      <c r="Q45">
        <v>-1.8200000000000001E-2</v>
      </c>
      <c r="R45">
        <v>1.6000000000000001E-3</v>
      </c>
      <c r="S45">
        <v>22.121200000000002</v>
      </c>
      <c r="T45">
        <v>60.58</v>
      </c>
      <c r="U45">
        <v>0.51270002126693726</v>
      </c>
      <c r="V45">
        <v>0.48429998755455023</v>
      </c>
      <c r="W45" t="s">
        <v>159</v>
      </c>
      <c r="X45">
        <v>199</v>
      </c>
      <c r="Z45">
        <v>110</v>
      </c>
      <c r="AA45">
        <v>102</v>
      </c>
      <c r="AB45">
        <v>20</v>
      </c>
      <c r="AC45">
        <v>-1.8361640122060881E-2</v>
      </c>
    </row>
    <row r="46" spans="1:29" x14ac:dyDescent="0.55000000000000004">
      <c r="A46" t="s">
        <v>67</v>
      </c>
      <c r="B46" t="s">
        <v>88</v>
      </c>
      <c r="C46" t="s">
        <v>89</v>
      </c>
      <c r="D46" t="s">
        <v>92</v>
      </c>
      <c r="F46" t="s">
        <v>95</v>
      </c>
      <c r="G46">
        <v>12</v>
      </c>
      <c r="H46">
        <v>72893918</v>
      </c>
      <c r="I46">
        <v>73062596</v>
      </c>
      <c r="J46">
        <v>168678</v>
      </c>
      <c r="K46" t="s">
        <v>139</v>
      </c>
      <c r="L46">
        <v>0.2382</v>
      </c>
      <c r="M46">
        <v>48</v>
      </c>
      <c r="N46">
        <v>32</v>
      </c>
      <c r="O46">
        <v>6.7599999999999993E-2</v>
      </c>
      <c r="P46">
        <v>9.2999999999999992E-3</v>
      </c>
      <c r="Q46">
        <v>-0.10340000000000001</v>
      </c>
      <c r="R46">
        <v>1.6199999999999999E-2</v>
      </c>
      <c r="S46">
        <v>26.458100000000002</v>
      </c>
      <c r="T46">
        <v>40.29</v>
      </c>
      <c r="U46">
        <v>0.42410001158714289</v>
      </c>
      <c r="V46">
        <v>0.55959999561309814</v>
      </c>
      <c r="W46" t="s">
        <v>160</v>
      </c>
      <c r="X46">
        <v>1</v>
      </c>
      <c r="Z46">
        <v>81</v>
      </c>
      <c r="AA46">
        <v>79</v>
      </c>
    </row>
    <row r="47" spans="1:29" x14ac:dyDescent="0.55000000000000004">
      <c r="A47" t="s">
        <v>68</v>
      </c>
      <c r="B47" t="s">
        <v>88</v>
      </c>
      <c r="C47" t="s">
        <v>90</v>
      </c>
      <c r="D47" t="s">
        <v>92</v>
      </c>
      <c r="F47" t="s">
        <v>95</v>
      </c>
      <c r="G47">
        <v>14</v>
      </c>
      <c r="H47">
        <v>64374040</v>
      </c>
      <c r="I47">
        <v>64878265</v>
      </c>
      <c r="J47">
        <v>504225</v>
      </c>
      <c r="K47" t="s">
        <v>140</v>
      </c>
      <c r="L47">
        <v>0.43930000000000002</v>
      </c>
      <c r="M47">
        <v>98</v>
      </c>
      <c r="N47">
        <v>34</v>
      </c>
      <c r="O47">
        <v>0.14069999999999999</v>
      </c>
      <c r="P47">
        <v>2.2499999999999999E-2</v>
      </c>
      <c r="Q47">
        <v>-0.16619999999999999</v>
      </c>
      <c r="R47">
        <v>2.1600000000000001E-2</v>
      </c>
      <c r="S47">
        <v>4.7096</v>
      </c>
      <c r="T47">
        <v>31.53</v>
      </c>
      <c r="U47">
        <v>0.36880001425743097</v>
      </c>
      <c r="V47">
        <v>0.62999999523162842</v>
      </c>
      <c r="W47" t="s">
        <v>160</v>
      </c>
      <c r="X47">
        <v>5</v>
      </c>
      <c r="AB47">
        <v>0</v>
      </c>
    </row>
    <row r="48" spans="1:29" x14ac:dyDescent="0.55000000000000004">
      <c r="A48" t="s">
        <v>69</v>
      </c>
      <c r="B48" t="s">
        <v>88</v>
      </c>
      <c r="C48" t="s">
        <v>90</v>
      </c>
      <c r="D48" t="s">
        <v>92</v>
      </c>
      <c r="F48" t="s">
        <v>94</v>
      </c>
      <c r="G48">
        <v>14</v>
      </c>
      <c r="H48">
        <v>73282709</v>
      </c>
      <c r="I48">
        <v>74097956</v>
      </c>
      <c r="J48">
        <v>815247</v>
      </c>
      <c r="K48" t="s">
        <v>141</v>
      </c>
      <c r="L48">
        <v>0.2631</v>
      </c>
      <c r="M48">
        <v>182</v>
      </c>
      <c r="N48">
        <v>55</v>
      </c>
      <c r="O48">
        <v>5.8099999999999999E-2</v>
      </c>
      <c r="P48">
        <v>8.3999999999999995E-3</v>
      </c>
      <c r="Q48">
        <v>4.3099999999999999E-2</v>
      </c>
      <c r="R48">
        <v>7.1000000000000004E-3</v>
      </c>
      <c r="S48">
        <v>32.285600000000002</v>
      </c>
      <c r="T48">
        <v>44.37</v>
      </c>
      <c r="U48">
        <v>0.54400002956390381</v>
      </c>
      <c r="V48">
        <v>0.43474999070167542</v>
      </c>
      <c r="W48" t="s">
        <v>160</v>
      </c>
      <c r="X48">
        <v>15</v>
      </c>
      <c r="AB48">
        <v>1</v>
      </c>
    </row>
    <row r="49" spans="1:29" x14ac:dyDescent="0.55000000000000004">
      <c r="A49" t="s">
        <v>70</v>
      </c>
      <c r="B49" t="s">
        <v>87</v>
      </c>
      <c r="C49" t="s">
        <v>89</v>
      </c>
      <c r="D49" t="s">
        <v>91</v>
      </c>
      <c r="E49">
        <v>5</v>
      </c>
      <c r="F49" t="s">
        <v>94</v>
      </c>
      <c r="G49">
        <v>14</v>
      </c>
      <c r="H49">
        <v>99475583</v>
      </c>
      <c r="I49">
        <v>101689191</v>
      </c>
      <c r="J49">
        <v>2213608</v>
      </c>
      <c r="K49" t="s">
        <v>142</v>
      </c>
      <c r="L49">
        <v>0.2291</v>
      </c>
      <c r="M49">
        <v>620</v>
      </c>
      <c r="N49">
        <v>108</v>
      </c>
      <c r="O49">
        <v>5.1400000000000001E-2</v>
      </c>
      <c r="P49">
        <v>6.1999999999999998E-3</v>
      </c>
      <c r="Q49">
        <v>4.99E-2</v>
      </c>
      <c r="R49">
        <v>3.3E-3</v>
      </c>
      <c r="S49">
        <v>24.908000000000001</v>
      </c>
      <c r="T49">
        <v>37.26</v>
      </c>
      <c r="U49">
        <v>0.55006599426269531</v>
      </c>
      <c r="V49">
        <v>0.4480459988117218</v>
      </c>
      <c r="W49" t="s">
        <v>160</v>
      </c>
      <c r="X49">
        <v>121</v>
      </c>
      <c r="Y49" t="s">
        <v>176</v>
      </c>
      <c r="AB49">
        <v>24</v>
      </c>
    </row>
    <row r="50" spans="1:29" x14ac:dyDescent="0.55000000000000004">
      <c r="A50" t="s">
        <v>71</v>
      </c>
      <c r="B50" t="s">
        <v>87</v>
      </c>
      <c r="C50" t="s">
        <v>89</v>
      </c>
      <c r="D50" t="s">
        <v>91</v>
      </c>
      <c r="E50">
        <v>25</v>
      </c>
      <c r="F50" t="s">
        <v>94</v>
      </c>
      <c r="G50">
        <v>15</v>
      </c>
      <c r="H50">
        <v>57602999</v>
      </c>
      <c r="I50">
        <v>102434535</v>
      </c>
      <c r="J50">
        <v>44831536</v>
      </c>
      <c r="K50" t="s">
        <v>143</v>
      </c>
      <c r="L50">
        <v>0.33119999999999999</v>
      </c>
      <c r="M50">
        <v>10799</v>
      </c>
      <c r="N50">
        <v>1926</v>
      </c>
      <c r="O50">
        <v>7.0999999999999994E-2</v>
      </c>
      <c r="P50">
        <v>1.8E-3</v>
      </c>
      <c r="Q50">
        <v>8.9099999999999999E-2</v>
      </c>
      <c r="R50">
        <v>8.0000000000000004E-4</v>
      </c>
      <c r="S50">
        <v>1454.2919999999999</v>
      </c>
      <c r="T50">
        <v>1328.85</v>
      </c>
      <c r="U50">
        <v>0.42740601301193237</v>
      </c>
      <c r="V50">
        <v>0.56982201337814331</v>
      </c>
      <c r="W50" t="s">
        <v>159</v>
      </c>
      <c r="X50">
        <v>491</v>
      </c>
      <c r="Y50" t="s">
        <v>177</v>
      </c>
    </row>
    <row r="51" spans="1:29" x14ac:dyDescent="0.55000000000000004">
      <c r="A51" t="s">
        <v>72</v>
      </c>
      <c r="B51" t="s">
        <v>88</v>
      </c>
      <c r="C51" t="s">
        <v>90</v>
      </c>
      <c r="D51" t="s">
        <v>92</v>
      </c>
      <c r="F51" t="s">
        <v>95</v>
      </c>
      <c r="G51">
        <v>16</v>
      </c>
      <c r="H51">
        <v>3136946</v>
      </c>
      <c r="I51">
        <v>3489644</v>
      </c>
      <c r="J51">
        <v>352698</v>
      </c>
      <c r="K51" t="s">
        <v>144</v>
      </c>
      <c r="L51">
        <v>0.2472</v>
      </c>
      <c r="M51">
        <v>95</v>
      </c>
      <c r="N51">
        <v>39</v>
      </c>
      <c r="O51">
        <v>7.0499999999999993E-2</v>
      </c>
      <c r="P51">
        <v>1.17E-2</v>
      </c>
      <c r="Q51">
        <v>-5.5399999999999998E-2</v>
      </c>
      <c r="R51">
        <v>1.01E-2</v>
      </c>
      <c r="S51">
        <v>21.840499999999999</v>
      </c>
      <c r="T51">
        <v>40.770000000000003</v>
      </c>
      <c r="U51">
        <v>0.55605000257492065</v>
      </c>
      <c r="V51">
        <v>0.43809999525547028</v>
      </c>
      <c r="W51" t="s">
        <v>159</v>
      </c>
      <c r="X51">
        <v>19</v>
      </c>
      <c r="AB51">
        <v>1</v>
      </c>
    </row>
    <row r="52" spans="1:29" x14ac:dyDescent="0.55000000000000004">
      <c r="A52" t="s">
        <v>73</v>
      </c>
      <c r="B52" t="s">
        <v>87</v>
      </c>
      <c r="C52" t="s">
        <v>89</v>
      </c>
      <c r="D52" t="s">
        <v>91</v>
      </c>
      <c r="E52">
        <v>8</v>
      </c>
      <c r="F52" t="s">
        <v>94</v>
      </c>
      <c r="G52">
        <v>16</v>
      </c>
      <c r="H52">
        <v>8868640</v>
      </c>
      <c r="I52">
        <v>9254049</v>
      </c>
      <c r="J52">
        <v>385409</v>
      </c>
      <c r="K52" t="s">
        <v>145</v>
      </c>
      <c r="L52">
        <v>0.40329999999999999</v>
      </c>
      <c r="M52">
        <v>127</v>
      </c>
      <c r="N52">
        <v>31</v>
      </c>
      <c r="O52">
        <v>8.3900000000000002E-2</v>
      </c>
      <c r="P52">
        <v>1.7000000000000001E-2</v>
      </c>
      <c r="Q52">
        <v>0.18149999999999999</v>
      </c>
      <c r="R52">
        <v>9.9000000000000008E-3</v>
      </c>
      <c r="S52">
        <v>25.406199999999998</v>
      </c>
      <c r="T52">
        <v>21.11</v>
      </c>
      <c r="X52">
        <v>6</v>
      </c>
      <c r="Y52" t="s">
        <v>178</v>
      </c>
    </row>
    <row r="53" spans="1:29" x14ac:dyDescent="0.55000000000000004">
      <c r="A53" t="s">
        <v>74</v>
      </c>
      <c r="B53" t="s">
        <v>88</v>
      </c>
      <c r="C53" t="s">
        <v>89</v>
      </c>
      <c r="D53" t="s">
        <v>91</v>
      </c>
      <c r="F53" t="s">
        <v>95</v>
      </c>
      <c r="G53">
        <v>16</v>
      </c>
      <c r="H53">
        <v>20174733</v>
      </c>
      <c r="I53">
        <v>20922430</v>
      </c>
      <c r="J53">
        <v>747697</v>
      </c>
      <c r="K53" t="s">
        <v>146</v>
      </c>
      <c r="L53">
        <v>0.17349999999999999</v>
      </c>
      <c r="M53">
        <v>264</v>
      </c>
      <c r="N53">
        <v>84</v>
      </c>
      <c r="O53">
        <v>4.7500000000000001E-2</v>
      </c>
      <c r="P53">
        <v>5.7999999999999996E-3</v>
      </c>
      <c r="Q53">
        <v>-4.9200000000000001E-2</v>
      </c>
      <c r="R53">
        <v>6.7000000000000002E-3</v>
      </c>
      <c r="S53">
        <v>9.7702000000000009</v>
      </c>
      <c r="T53">
        <v>32.6</v>
      </c>
      <c r="U53">
        <v>0.45054998993873602</v>
      </c>
      <c r="V53">
        <v>0.53920000791549683</v>
      </c>
      <c r="W53" t="s">
        <v>160</v>
      </c>
      <c r="X53">
        <v>13</v>
      </c>
      <c r="Z53">
        <v>86</v>
      </c>
      <c r="AA53">
        <v>88</v>
      </c>
      <c r="AB53">
        <v>12</v>
      </c>
      <c r="AC53">
        <v>-1.166034230346753</v>
      </c>
    </row>
    <row r="54" spans="1:29" x14ac:dyDescent="0.55000000000000004">
      <c r="A54" t="s">
        <v>75</v>
      </c>
      <c r="B54" t="s">
        <v>88</v>
      </c>
      <c r="C54" t="s">
        <v>89</v>
      </c>
      <c r="D54" t="s">
        <v>91</v>
      </c>
      <c r="F54" t="s">
        <v>95</v>
      </c>
      <c r="G54">
        <v>16</v>
      </c>
      <c r="H54">
        <v>46644903</v>
      </c>
      <c r="I54">
        <v>66295260</v>
      </c>
      <c r="J54">
        <v>19650357</v>
      </c>
      <c r="K54" t="s">
        <v>147</v>
      </c>
      <c r="L54">
        <v>2.76E-2</v>
      </c>
      <c r="M54">
        <v>7260</v>
      </c>
      <c r="N54">
        <v>1865</v>
      </c>
      <c r="O54">
        <v>6.9999999999999993E-3</v>
      </c>
      <c r="P54">
        <v>5.9999999999999995E-4</v>
      </c>
      <c r="Q54">
        <v>-1.3899999999999999E-2</v>
      </c>
      <c r="R54">
        <v>1.6000000000000001E-3</v>
      </c>
      <c r="S54">
        <v>0.1234</v>
      </c>
      <c r="T54">
        <v>26.88</v>
      </c>
      <c r="U54">
        <v>0.50709998607635498</v>
      </c>
      <c r="V54">
        <v>0.49250000715255737</v>
      </c>
      <c r="W54" t="s">
        <v>159</v>
      </c>
      <c r="X54">
        <v>142</v>
      </c>
      <c r="Z54">
        <v>37</v>
      </c>
      <c r="AA54">
        <v>40</v>
      </c>
      <c r="AB54">
        <v>22</v>
      </c>
      <c r="AC54">
        <v>0.26855650743411219</v>
      </c>
    </row>
    <row r="55" spans="1:29" x14ac:dyDescent="0.55000000000000004">
      <c r="A55" t="s">
        <v>76</v>
      </c>
      <c r="B55" t="s">
        <v>87</v>
      </c>
      <c r="C55" t="s">
        <v>89</v>
      </c>
      <c r="D55" t="s">
        <v>91</v>
      </c>
      <c r="E55">
        <v>14</v>
      </c>
      <c r="F55" t="s">
        <v>94</v>
      </c>
      <c r="G55">
        <v>17</v>
      </c>
      <c r="H55">
        <v>25348768</v>
      </c>
      <c r="I55">
        <v>28543389</v>
      </c>
      <c r="J55">
        <v>3194621</v>
      </c>
      <c r="K55" t="s">
        <v>148</v>
      </c>
      <c r="L55">
        <v>0.35920000000000002</v>
      </c>
      <c r="M55">
        <v>493</v>
      </c>
      <c r="N55">
        <v>58</v>
      </c>
      <c r="O55">
        <v>7.6100000000000001E-2</v>
      </c>
      <c r="P55">
        <v>1.17E-2</v>
      </c>
      <c r="Q55">
        <v>8.8499999999999995E-2</v>
      </c>
      <c r="R55">
        <v>4.7000000000000002E-3</v>
      </c>
      <c r="S55">
        <v>28.666499999999999</v>
      </c>
      <c r="T55">
        <v>27.2</v>
      </c>
      <c r="U55">
        <v>0.438975989818573</v>
      </c>
      <c r="V55">
        <v>0.58671998977661133</v>
      </c>
      <c r="W55" t="s">
        <v>159</v>
      </c>
      <c r="X55">
        <v>72</v>
      </c>
      <c r="AB55">
        <v>22</v>
      </c>
      <c r="AC55">
        <v>-4.8295581223773171E-2</v>
      </c>
    </row>
    <row r="56" spans="1:29" x14ac:dyDescent="0.55000000000000004">
      <c r="A56" t="s">
        <v>77</v>
      </c>
      <c r="B56" t="s">
        <v>87</v>
      </c>
      <c r="C56" t="s">
        <v>89</v>
      </c>
      <c r="D56" t="s">
        <v>91</v>
      </c>
      <c r="E56">
        <v>8</v>
      </c>
      <c r="F56" t="s">
        <v>95</v>
      </c>
      <c r="G56">
        <v>17</v>
      </c>
      <c r="H56">
        <v>28760179</v>
      </c>
      <c r="I56">
        <v>33408120</v>
      </c>
      <c r="J56">
        <v>4647941</v>
      </c>
      <c r="K56" t="s">
        <v>149</v>
      </c>
      <c r="L56">
        <v>0.51873796474596368</v>
      </c>
      <c r="M56">
        <v>926</v>
      </c>
      <c r="N56">
        <v>133</v>
      </c>
      <c r="O56">
        <v>0.17510000000000001</v>
      </c>
      <c r="Q56">
        <v>-0.22289999999999999</v>
      </c>
      <c r="R56">
        <v>4.1999999999999997E-3</v>
      </c>
      <c r="S56">
        <v>359.2817</v>
      </c>
      <c r="T56">
        <v>231.3</v>
      </c>
      <c r="U56">
        <v>0.68827050924301147</v>
      </c>
      <c r="V56">
        <v>0.3313439935445785</v>
      </c>
      <c r="W56" t="s">
        <v>159</v>
      </c>
      <c r="X56">
        <v>55</v>
      </c>
      <c r="Y56" t="s">
        <v>179</v>
      </c>
      <c r="AB56">
        <v>14</v>
      </c>
      <c r="AC56">
        <v>-1.199740506680429</v>
      </c>
    </row>
    <row r="57" spans="1:29" x14ac:dyDescent="0.55000000000000004">
      <c r="A57" t="s">
        <v>78</v>
      </c>
      <c r="B57" t="s">
        <v>87</v>
      </c>
      <c r="C57" t="s">
        <v>89</v>
      </c>
      <c r="D57" t="s">
        <v>91</v>
      </c>
      <c r="E57">
        <v>47</v>
      </c>
      <c r="F57" t="s">
        <v>95</v>
      </c>
      <c r="G57">
        <v>18</v>
      </c>
      <c r="H57">
        <v>48814475</v>
      </c>
      <c r="I57">
        <v>78010621</v>
      </c>
      <c r="J57">
        <v>29196146</v>
      </c>
      <c r="K57" t="s">
        <v>150</v>
      </c>
      <c r="L57">
        <v>0.27260000000000001</v>
      </c>
      <c r="M57">
        <v>6701</v>
      </c>
      <c r="N57">
        <v>1187</v>
      </c>
      <c r="O57">
        <v>7.8899999999999998E-2</v>
      </c>
      <c r="P57">
        <v>2.5999999999999999E-3</v>
      </c>
      <c r="Q57">
        <v>-9.5399999999999999E-2</v>
      </c>
      <c r="R57">
        <v>1.2999999999999999E-3</v>
      </c>
      <c r="S57">
        <v>122.7615</v>
      </c>
      <c r="T57">
        <v>941.27</v>
      </c>
      <c r="U57">
        <v>0.56912499666213989</v>
      </c>
      <c r="V57">
        <v>0.41838949918746948</v>
      </c>
      <c r="W57" t="s">
        <v>159</v>
      </c>
      <c r="X57">
        <v>136</v>
      </c>
      <c r="Y57" t="s">
        <v>180</v>
      </c>
    </row>
    <row r="58" spans="1:29" x14ac:dyDescent="0.55000000000000004">
      <c r="A58" t="s">
        <v>79</v>
      </c>
      <c r="B58" t="s">
        <v>88</v>
      </c>
      <c r="C58" t="s">
        <v>89</v>
      </c>
      <c r="D58" t="s">
        <v>91</v>
      </c>
      <c r="F58" t="s">
        <v>95</v>
      </c>
      <c r="G58">
        <v>18</v>
      </c>
      <c r="H58">
        <v>57102326</v>
      </c>
      <c r="I58">
        <v>75041151</v>
      </c>
      <c r="J58">
        <v>17938825</v>
      </c>
      <c r="K58" t="s">
        <v>151</v>
      </c>
      <c r="L58">
        <v>0.16589999999999999</v>
      </c>
      <c r="M58">
        <v>5669</v>
      </c>
      <c r="N58">
        <v>1394</v>
      </c>
      <c r="O58">
        <v>4.5199999999999997E-2</v>
      </c>
      <c r="P58">
        <v>1.5E-3</v>
      </c>
      <c r="Q58">
        <v>-4.87E-2</v>
      </c>
      <c r="R58">
        <v>1.6000000000000001E-3</v>
      </c>
      <c r="S58">
        <v>139.60329999999999</v>
      </c>
      <c r="T58">
        <v>559.17999999999995</v>
      </c>
      <c r="U58">
        <v>0.53929999470710754</v>
      </c>
      <c r="V58">
        <v>0.46294999122619629</v>
      </c>
      <c r="W58" t="s">
        <v>159</v>
      </c>
      <c r="X58">
        <v>77</v>
      </c>
      <c r="Z58">
        <v>97</v>
      </c>
      <c r="AA58">
        <v>98</v>
      </c>
    </row>
    <row r="59" spans="1:29" x14ac:dyDescent="0.55000000000000004">
      <c r="A59" t="s">
        <v>80</v>
      </c>
      <c r="B59" t="s">
        <v>88</v>
      </c>
      <c r="C59" t="s">
        <v>90</v>
      </c>
      <c r="D59" t="s">
        <v>91</v>
      </c>
      <c r="F59" t="s">
        <v>94</v>
      </c>
      <c r="G59">
        <v>19</v>
      </c>
      <c r="H59">
        <v>15780017</v>
      </c>
      <c r="I59">
        <v>15829364</v>
      </c>
      <c r="J59">
        <v>49347</v>
      </c>
      <c r="K59" t="s">
        <v>152</v>
      </c>
      <c r="L59">
        <v>0.73780000000000001</v>
      </c>
      <c r="M59">
        <v>66</v>
      </c>
      <c r="N59">
        <v>35</v>
      </c>
      <c r="O59">
        <v>0.1057</v>
      </c>
      <c r="Q59">
        <v>0.25509999999999999</v>
      </c>
      <c r="R59">
        <v>2.29E-2</v>
      </c>
      <c r="S59">
        <v>46.161099999999998</v>
      </c>
      <c r="T59">
        <v>25.61</v>
      </c>
      <c r="U59">
        <v>0.50644998252391815</v>
      </c>
      <c r="V59">
        <v>0.43929998576641083</v>
      </c>
      <c r="W59" t="s">
        <v>160</v>
      </c>
      <c r="X59">
        <v>1</v>
      </c>
    </row>
    <row r="60" spans="1:29" x14ac:dyDescent="0.55000000000000004">
      <c r="A60" t="s">
        <v>81</v>
      </c>
      <c r="B60" t="s">
        <v>88</v>
      </c>
      <c r="C60" t="s">
        <v>90</v>
      </c>
      <c r="D60" t="s">
        <v>92</v>
      </c>
      <c r="F60" t="s">
        <v>94</v>
      </c>
      <c r="G60">
        <v>20</v>
      </c>
      <c r="H60">
        <v>52059082</v>
      </c>
      <c r="I60">
        <v>52440184</v>
      </c>
      <c r="J60">
        <v>381102</v>
      </c>
      <c r="K60" t="s">
        <v>153</v>
      </c>
      <c r="L60">
        <v>0.28810000000000002</v>
      </c>
      <c r="M60">
        <v>146</v>
      </c>
      <c r="N60">
        <v>39</v>
      </c>
      <c r="O60">
        <v>6.2899999999999998E-2</v>
      </c>
      <c r="P60">
        <v>1.12E-2</v>
      </c>
      <c r="Q60">
        <v>9.4600000000000004E-2</v>
      </c>
      <c r="R60">
        <v>1.3299999999999999E-2</v>
      </c>
      <c r="S60">
        <v>53.885300000000001</v>
      </c>
      <c r="T60">
        <v>55.06</v>
      </c>
      <c r="U60">
        <v>0.42590001225471502</v>
      </c>
      <c r="V60">
        <v>0.56255000829696655</v>
      </c>
      <c r="W60" t="s">
        <v>159</v>
      </c>
      <c r="X60">
        <v>4</v>
      </c>
    </row>
    <row r="61" spans="1:29" x14ac:dyDescent="0.55000000000000004">
      <c r="A61" t="s">
        <v>82</v>
      </c>
      <c r="B61" t="s">
        <v>87</v>
      </c>
      <c r="C61" t="s">
        <v>89</v>
      </c>
      <c r="D61" t="s">
        <v>91</v>
      </c>
      <c r="E61">
        <v>5</v>
      </c>
      <c r="F61" t="s">
        <v>94</v>
      </c>
      <c r="G61">
        <v>20</v>
      </c>
      <c r="H61">
        <v>59307221</v>
      </c>
      <c r="I61">
        <v>59594162</v>
      </c>
      <c r="J61">
        <v>286941</v>
      </c>
      <c r="K61" t="s">
        <v>154</v>
      </c>
      <c r="L61">
        <v>0.44569999999999999</v>
      </c>
      <c r="M61">
        <v>116</v>
      </c>
      <c r="N61">
        <v>26</v>
      </c>
      <c r="O61">
        <v>9.11E-2</v>
      </c>
      <c r="P61">
        <v>1.84E-2</v>
      </c>
      <c r="Q61">
        <v>0.1164</v>
      </c>
      <c r="R61">
        <v>8.2000000000000007E-3</v>
      </c>
      <c r="S61">
        <v>28.252700000000001</v>
      </c>
      <c r="T61">
        <v>26.61</v>
      </c>
      <c r="U61">
        <v>0.42124301195144648</v>
      </c>
      <c r="V61">
        <v>0.58531302213668823</v>
      </c>
      <c r="W61" t="s">
        <v>159</v>
      </c>
      <c r="X61">
        <v>0</v>
      </c>
      <c r="AB61">
        <v>24</v>
      </c>
    </row>
    <row r="62" spans="1:29" x14ac:dyDescent="0.55000000000000004">
      <c r="A62" t="s">
        <v>83</v>
      </c>
      <c r="B62" t="s">
        <v>87</v>
      </c>
      <c r="C62" t="s">
        <v>89</v>
      </c>
      <c r="D62" t="s">
        <v>92</v>
      </c>
      <c r="E62">
        <v>8</v>
      </c>
      <c r="F62" t="s">
        <v>94</v>
      </c>
      <c r="G62">
        <v>21</v>
      </c>
      <c r="H62">
        <v>15745269</v>
      </c>
      <c r="I62">
        <v>48099611</v>
      </c>
      <c r="J62">
        <v>32354342</v>
      </c>
      <c r="K62" t="s">
        <v>155</v>
      </c>
      <c r="L62">
        <v>0.1794</v>
      </c>
      <c r="M62">
        <v>7139</v>
      </c>
      <c r="N62">
        <v>1414</v>
      </c>
      <c r="O62">
        <v>4.1200000000000001E-2</v>
      </c>
      <c r="P62">
        <v>2.3E-3</v>
      </c>
      <c r="Q62">
        <v>8.3699999999999997E-2</v>
      </c>
      <c r="R62">
        <v>1.8E-3</v>
      </c>
      <c r="S62">
        <v>82.636600000000001</v>
      </c>
      <c r="T62">
        <v>85.49</v>
      </c>
      <c r="U62">
        <v>0.5446850061416626</v>
      </c>
      <c r="V62">
        <v>0.46149550378322601</v>
      </c>
      <c r="W62" t="s">
        <v>160</v>
      </c>
      <c r="X62">
        <v>331</v>
      </c>
      <c r="Y62" t="s">
        <v>181</v>
      </c>
    </row>
    <row r="63" spans="1:29" x14ac:dyDescent="0.55000000000000004">
      <c r="A63" t="s">
        <v>84</v>
      </c>
      <c r="B63" t="s">
        <v>87</v>
      </c>
      <c r="C63" t="s">
        <v>89</v>
      </c>
      <c r="D63" t="s">
        <v>91</v>
      </c>
      <c r="E63">
        <v>28</v>
      </c>
      <c r="F63" t="s">
        <v>94</v>
      </c>
      <c r="G63">
        <v>22</v>
      </c>
      <c r="H63">
        <v>17222934</v>
      </c>
      <c r="I63">
        <v>30079213</v>
      </c>
      <c r="J63">
        <v>12856279</v>
      </c>
      <c r="K63" t="s">
        <v>156</v>
      </c>
      <c r="L63">
        <v>0.40610000000000002</v>
      </c>
      <c r="M63">
        <v>3031</v>
      </c>
      <c r="N63">
        <v>491</v>
      </c>
      <c r="O63">
        <v>8.4400000000000003E-2</v>
      </c>
      <c r="P63">
        <v>4.4999999999999997E-3</v>
      </c>
      <c r="Q63">
        <v>8.4000000000000005E-2</v>
      </c>
      <c r="R63">
        <v>1.6999999999999999E-3</v>
      </c>
      <c r="S63">
        <v>307.06979999999999</v>
      </c>
      <c r="T63">
        <v>270.58</v>
      </c>
      <c r="U63">
        <v>0.41851849853992462</v>
      </c>
      <c r="V63">
        <v>0.58688700199127197</v>
      </c>
      <c r="W63" t="s">
        <v>159</v>
      </c>
      <c r="X63">
        <v>242</v>
      </c>
      <c r="Y63" t="s">
        <v>182</v>
      </c>
    </row>
    <row r="64" spans="1:29" x14ac:dyDescent="0.55000000000000004">
      <c r="A64" t="s">
        <v>85</v>
      </c>
      <c r="B64" t="s">
        <v>87</v>
      </c>
      <c r="C64" t="s">
        <v>89</v>
      </c>
      <c r="D64" t="s">
        <v>91</v>
      </c>
      <c r="E64">
        <v>16</v>
      </c>
      <c r="F64" t="s">
        <v>94</v>
      </c>
      <c r="G64">
        <v>22</v>
      </c>
      <c r="H64">
        <v>17301843</v>
      </c>
      <c r="I64">
        <v>43667423</v>
      </c>
      <c r="J64">
        <v>26365580</v>
      </c>
      <c r="K64" t="s">
        <v>157</v>
      </c>
      <c r="L64">
        <v>6.6500000000000004E-2</v>
      </c>
      <c r="M64">
        <v>6002</v>
      </c>
      <c r="N64">
        <v>891</v>
      </c>
      <c r="O64">
        <v>1.61E-2</v>
      </c>
      <c r="P64">
        <v>1.2999999999999999E-3</v>
      </c>
      <c r="Q64">
        <v>6.5299999999999997E-2</v>
      </c>
      <c r="R64">
        <v>1.5E-3</v>
      </c>
      <c r="S64">
        <v>98.401899999999998</v>
      </c>
      <c r="T64">
        <v>34.6</v>
      </c>
      <c r="U64">
        <v>0.51491299271583557</v>
      </c>
      <c r="V64">
        <v>0.48625999689102167</v>
      </c>
      <c r="W64" t="s">
        <v>160</v>
      </c>
      <c r="X64">
        <v>502</v>
      </c>
      <c r="Y64" t="s">
        <v>183</v>
      </c>
      <c r="AB64">
        <v>24</v>
      </c>
      <c r="AC64">
        <v>0.2395656501403908</v>
      </c>
    </row>
    <row r="65" spans="1:29" x14ac:dyDescent="0.55000000000000004">
      <c r="A65" t="s">
        <v>86</v>
      </c>
      <c r="B65" t="s">
        <v>87</v>
      </c>
      <c r="C65" t="s">
        <v>89</v>
      </c>
      <c r="D65" t="s">
        <v>91</v>
      </c>
      <c r="E65">
        <v>12</v>
      </c>
      <c r="F65" t="s">
        <v>94</v>
      </c>
      <c r="G65">
        <v>22</v>
      </c>
      <c r="H65">
        <v>36490485</v>
      </c>
      <c r="I65">
        <v>37442255</v>
      </c>
      <c r="J65">
        <v>951770</v>
      </c>
      <c r="K65" t="s">
        <v>158</v>
      </c>
      <c r="L65">
        <v>0.37359999999999999</v>
      </c>
      <c r="M65">
        <v>301</v>
      </c>
      <c r="N65">
        <v>41</v>
      </c>
      <c r="O65">
        <v>7.8700000000000006E-2</v>
      </c>
      <c r="P65">
        <v>1.46E-2</v>
      </c>
      <c r="Q65">
        <v>9.3200000000000005E-2</v>
      </c>
      <c r="R65">
        <v>5.1999999999999998E-3</v>
      </c>
      <c r="S65">
        <v>30.909199999999998</v>
      </c>
      <c r="T65">
        <v>22.01</v>
      </c>
      <c r="U65">
        <v>0.39644399285316467</v>
      </c>
      <c r="V65">
        <v>0.59335201978683472</v>
      </c>
      <c r="W65" t="s">
        <v>159</v>
      </c>
      <c r="X65">
        <v>19</v>
      </c>
      <c r="AB65">
        <v>16</v>
      </c>
      <c r="AC65">
        <v>-0.91187927531626523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7048-58B3-4F47-A4A4-EFAE5AC9AF34}">
  <dimension ref="A1:F6"/>
  <sheetViews>
    <sheetView workbookViewId="0">
      <selection activeCell="D8" sqref="D8"/>
    </sheetView>
  </sheetViews>
  <sheetFormatPr defaultRowHeight="14.4" x14ac:dyDescent="0.55000000000000004"/>
  <cols>
    <col min="3" max="3" width="12.3125" bestFit="1" customWidth="1"/>
    <col min="4" max="4" width="12.41796875" bestFit="1" customWidth="1"/>
  </cols>
  <sheetData>
    <row r="1" spans="1:6" x14ac:dyDescent="0.55000000000000004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185</v>
      </c>
    </row>
    <row r="2" spans="1:6" x14ac:dyDescent="0.55000000000000004">
      <c r="A2" t="s">
        <v>75</v>
      </c>
      <c r="B2">
        <v>2</v>
      </c>
      <c r="C2">
        <v>44446492</v>
      </c>
      <c r="D2">
        <v>44543317</v>
      </c>
      <c r="E2">
        <v>96825</v>
      </c>
      <c r="F2" t="s">
        <v>186</v>
      </c>
    </row>
    <row r="3" spans="1:6" x14ac:dyDescent="0.55000000000000004">
      <c r="A3" t="s">
        <v>39</v>
      </c>
      <c r="B3">
        <v>2</v>
      </c>
      <c r="C3">
        <v>202077071</v>
      </c>
      <c r="D3">
        <v>202131587</v>
      </c>
      <c r="E3">
        <v>54516</v>
      </c>
      <c r="F3" t="s">
        <v>187</v>
      </c>
    </row>
    <row r="4" spans="1:6" x14ac:dyDescent="0.55000000000000004">
      <c r="A4" t="s">
        <v>44</v>
      </c>
      <c r="B4">
        <v>6</v>
      </c>
      <c r="C4">
        <v>94553381</v>
      </c>
      <c r="D4">
        <v>95269855</v>
      </c>
      <c r="E4">
        <v>716474</v>
      </c>
      <c r="F4" t="s">
        <v>186</v>
      </c>
    </row>
    <row r="5" spans="1:6" x14ac:dyDescent="0.55000000000000004">
      <c r="A5" t="s">
        <v>67</v>
      </c>
      <c r="B5">
        <v>7</v>
      </c>
      <c r="C5">
        <v>72717647</v>
      </c>
      <c r="D5">
        <v>74144177</v>
      </c>
      <c r="E5">
        <v>1426530</v>
      </c>
      <c r="F5" t="s">
        <v>187</v>
      </c>
    </row>
    <row r="6" spans="1:6" x14ac:dyDescent="0.55000000000000004">
      <c r="A6" t="s">
        <v>79</v>
      </c>
      <c r="B6">
        <v>4</v>
      </c>
      <c r="C6">
        <v>74357772</v>
      </c>
      <c r="D6">
        <v>74357772</v>
      </c>
      <c r="E6">
        <v>1</v>
      </c>
      <c r="F6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BE5E-B1F4-4596-B51D-6DB017B7E34B}">
  <dimension ref="A1:I10"/>
  <sheetViews>
    <sheetView workbookViewId="0">
      <selection activeCell="F1" sqref="F1:I1"/>
    </sheetView>
  </sheetViews>
  <sheetFormatPr defaultRowHeight="14.4" x14ac:dyDescent="0.55000000000000004"/>
  <cols>
    <col min="1" max="1" width="13.3671875" bestFit="1" customWidth="1"/>
    <col min="2" max="2" width="13.9453125" bestFit="1" customWidth="1"/>
    <col min="3" max="3" width="12.47265625" bestFit="1" customWidth="1"/>
    <col min="4" max="4" width="12.1015625" bestFit="1" customWidth="1"/>
    <col min="5" max="5" width="10.68359375" bestFit="1" customWidth="1"/>
    <col min="6" max="6" width="13.9453125" bestFit="1" customWidth="1"/>
    <col min="7" max="7" width="12.47265625" bestFit="1" customWidth="1"/>
    <col min="8" max="8" width="12.1015625" bestFit="1" customWidth="1"/>
    <col min="9" max="9" width="10.68359375" bestFit="1" customWidth="1"/>
  </cols>
  <sheetData>
    <row r="1" spans="1:9" x14ac:dyDescent="0.55000000000000004">
      <c r="B1" s="30" t="s">
        <v>439</v>
      </c>
      <c r="C1" s="31"/>
      <c r="D1" s="31"/>
      <c r="E1" s="32"/>
      <c r="F1" s="30" t="s">
        <v>440</v>
      </c>
      <c r="G1" s="31"/>
      <c r="H1" s="31"/>
      <c r="I1" s="31"/>
    </row>
    <row r="2" spans="1:9" x14ac:dyDescent="0.55000000000000004">
      <c r="A2" s="19" t="s">
        <v>419</v>
      </c>
      <c r="B2" s="20" t="s">
        <v>441</v>
      </c>
      <c r="C2" s="21" t="s">
        <v>442</v>
      </c>
      <c r="D2" s="22" t="s">
        <v>443</v>
      </c>
      <c r="E2" s="23" t="s">
        <v>444</v>
      </c>
      <c r="F2" s="20" t="s">
        <v>441</v>
      </c>
      <c r="G2" s="24" t="s">
        <v>442</v>
      </c>
      <c r="H2" s="20" t="s">
        <v>443</v>
      </c>
      <c r="I2" s="21" t="s">
        <v>444</v>
      </c>
    </row>
    <row r="3" spans="1:9" x14ac:dyDescent="0.55000000000000004">
      <c r="A3" s="25" t="s">
        <v>417</v>
      </c>
      <c r="B3">
        <v>9</v>
      </c>
      <c r="C3" s="26">
        <f>2096+2591</f>
        <v>4687</v>
      </c>
      <c r="D3">
        <v>0</v>
      </c>
      <c r="E3" s="25">
        <f t="shared" ref="E3:E10" si="0">2594+9483</f>
        <v>12077</v>
      </c>
      <c r="F3">
        <f>113+177</f>
        <v>290</v>
      </c>
      <c r="G3" s="26">
        <v>381452</v>
      </c>
      <c r="H3">
        <v>0</v>
      </c>
      <c r="I3">
        <v>454993</v>
      </c>
    </row>
    <row r="4" spans="1:9" x14ac:dyDescent="0.55000000000000004">
      <c r="A4" s="25" t="s">
        <v>432</v>
      </c>
      <c r="B4">
        <v>8</v>
      </c>
      <c r="C4" s="26">
        <f t="shared" ref="C4:C10" si="1">2096+2591</f>
        <v>4687</v>
      </c>
      <c r="D4">
        <v>0</v>
      </c>
      <c r="E4" s="25">
        <f t="shared" si="0"/>
        <v>12077</v>
      </c>
      <c r="F4" s="27">
        <v>163</v>
      </c>
      <c r="G4" s="26">
        <v>381452</v>
      </c>
      <c r="H4">
        <v>2</v>
      </c>
      <c r="I4">
        <v>454993</v>
      </c>
    </row>
    <row r="5" spans="1:9" x14ac:dyDescent="0.55000000000000004">
      <c r="A5" s="25" t="s">
        <v>418</v>
      </c>
      <c r="B5">
        <v>4</v>
      </c>
      <c r="C5" s="26">
        <f t="shared" si="1"/>
        <v>4687</v>
      </c>
      <c r="D5">
        <v>0</v>
      </c>
      <c r="E5" s="25">
        <f t="shared" si="0"/>
        <v>12077</v>
      </c>
      <c r="F5">
        <f>9+5</f>
        <v>14</v>
      </c>
      <c r="G5" s="26">
        <v>381452</v>
      </c>
      <c r="H5">
        <v>1</v>
      </c>
      <c r="I5">
        <v>454993</v>
      </c>
    </row>
    <row r="6" spans="1:9" x14ac:dyDescent="0.55000000000000004">
      <c r="A6" t="s">
        <v>420</v>
      </c>
      <c r="B6" s="27">
        <v>17</v>
      </c>
      <c r="C6" s="26">
        <f t="shared" si="1"/>
        <v>4687</v>
      </c>
      <c r="D6">
        <v>0</v>
      </c>
      <c r="E6" s="25">
        <f t="shared" si="0"/>
        <v>12077</v>
      </c>
      <c r="F6">
        <f>1+25</f>
        <v>26</v>
      </c>
      <c r="G6" s="26">
        <v>381452</v>
      </c>
      <c r="H6">
        <v>0</v>
      </c>
      <c r="I6">
        <v>454993</v>
      </c>
    </row>
    <row r="7" spans="1:9" x14ac:dyDescent="0.55000000000000004">
      <c r="A7" t="s">
        <v>421</v>
      </c>
      <c r="B7" s="27">
        <v>10</v>
      </c>
      <c r="C7" s="26">
        <f t="shared" si="1"/>
        <v>4687</v>
      </c>
      <c r="D7">
        <v>0</v>
      </c>
      <c r="E7" s="25">
        <f t="shared" si="0"/>
        <v>12077</v>
      </c>
      <c r="F7" s="27">
        <f>16+53+1+9</f>
        <v>79</v>
      </c>
      <c r="G7" s="26">
        <v>381452</v>
      </c>
      <c r="H7">
        <v>0</v>
      </c>
      <c r="I7">
        <v>454993</v>
      </c>
    </row>
    <row r="8" spans="1:9" x14ac:dyDescent="0.55000000000000004">
      <c r="A8" s="25" t="s">
        <v>422</v>
      </c>
      <c r="B8" s="27">
        <v>19</v>
      </c>
      <c r="C8" s="26">
        <f t="shared" si="1"/>
        <v>4687</v>
      </c>
      <c r="D8">
        <v>0</v>
      </c>
      <c r="E8" s="25">
        <f t="shared" si="0"/>
        <v>12077</v>
      </c>
      <c r="F8">
        <f>110+138</f>
        <v>248</v>
      </c>
      <c r="G8" s="26">
        <v>381452</v>
      </c>
      <c r="H8">
        <v>73</v>
      </c>
      <c r="I8">
        <v>454993</v>
      </c>
    </row>
    <row r="9" spans="1:9" x14ac:dyDescent="0.55000000000000004">
      <c r="A9" t="s">
        <v>423</v>
      </c>
      <c r="B9" s="27">
        <v>8</v>
      </c>
      <c r="C9" s="26">
        <f t="shared" si="1"/>
        <v>4687</v>
      </c>
      <c r="D9">
        <v>0</v>
      </c>
      <c r="E9" s="25">
        <f t="shared" si="0"/>
        <v>12077</v>
      </c>
      <c r="F9">
        <f>10+280</f>
        <v>290</v>
      </c>
      <c r="G9" s="26">
        <v>381452</v>
      </c>
      <c r="H9">
        <v>2</v>
      </c>
      <c r="I9">
        <v>454993</v>
      </c>
    </row>
    <row r="10" spans="1:9" x14ac:dyDescent="0.55000000000000004">
      <c r="A10" s="25" t="s">
        <v>424</v>
      </c>
      <c r="B10" s="27">
        <v>4</v>
      </c>
      <c r="C10" s="26">
        <f t="shared" si="1"/>
        <v>4687</v>
      </c>
      <c r="D10">
        <v>0</v>
      </c>
      <c r="E10" s="25">
        <f t="shared" si="0"/>
        <v>12077</v>
      </c>
      <c r="F10" s="27">
        <v>0</v>
      </c>
      <c r="G10" s="26">
        <v>381452</v>
      </c>
      <c r="H10">
        <v>1</v>
      </c>
      <c r="I10">
        <v>454993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820C-B6BC-4878-A2F4-3B8680C9E8A7}">
  <dimension ref="A1:N12"/>
  <sheetViews>
    <sheetView workbookViewId="0">
      <selection activeCell="D30" sqref="D30"/>
    </sheetView>
  </sheetViews>
  <sheetFormatPr defaultRowHeight="14.4" x14ac:dyDescent="0.55000000000000004"/>
  <cols>
    <col min="1" max="1" width="13.3671875" bestFit="1" customWidth="1"/>
    <col min="2" max="2" width="9.734375" customWidth="1"/>
    <col min="3" max="3" width="12.15625" bestFit="1" customWidth="1"/>
    <col min="4" max="4" width="12.26171875" bestFit="1" customWidth="1"/>
    <col min="5" max="5" width="9" bestFit="1" customWidth="1"/>
    <col min="6" max="6" width="9.26171875" bestFit="1" customWidth="1"/>
    <col min="7" max="8" width="9.9453125" bestFit="1" customWidth="1"/>
    <col min="12" max="12" width="7.68359375" bestFit="1" customWidth="1"/>
    <col min="13" max="13" width="13.1015625" bestFit="1" customWidth="1"/>
    <col min="14" max="14" width="9.7890625" bestFit="1" customWidth="1"/>
  </cols>
  <sheetData>
    <row r="1" spans="1:14" x14ac:dyDescent="0.55000000000000004">
      <c r="A1" s="1" t="s">
        <v>419</v>
      </c>
      <c r="B1" s="1" t="s">
        <v>5</v>
      </c>
      <c r="C1" s="1" t="s">
        <v>6</v>
      </c>
      <c r="D1" s="1" t="s">
        <v>7</v>
      </c>
      <c r="E1" s="17" t="s">
        <v>461</v>
      </c>
      <c r="F1" s="1" t="s">
        <v>415</v>
      </c>
      <c r="G1" s="17" t="s">
        <v>416</v>
      </c>
      <c r="H1" s="17" t="s">
        <v>427</v>
      </c>
      <c r="I1" s="17" t="s">
        <v>425</v>
      </c>
      <c r="J1" s="17" t="s">
        <v>426</v>
      </c>
      <c r="K1" s="17" t="s">
        <v>428</v>
      </c>
      <c r="L1" s="17" t="s">
        <v>429</v>
      </c>
      <c r="M1" s="17" t="s">
        <v>430</v>
      </c>
      <c r="N1" s="17" t="s">
        <v>431</v>
      </c>
    </row>
    <row r="2" spans="1:14" x14ac:dyDescent="0.55000000000000004">
      <c r="A2" t="s">
        <v>417</v>
      </c>
      <c r="B2">
        <v>1</v>
      </c>
      <c r="C2" s="18">
        <v>145000000</v>
      </c>
      <c r="D2" s="18">
        <v>149000000</v>
      </c>
      <c r="E2">
        <v>454993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55000000000000004">
      <c r="A3" t="s">
        <v>432</v>
      </c>
      <c r="B3">
        <v>2</v>
      </c>
      <c r="C3" s="18">
        <v>49000000</v>
      </c>
      <c r="D3" s="18">
        <v>52000000</v>
      </c>
      <c r="E3">
        <v>454993</v>
      </c>
      <c r="F3">
        <v>2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55000000000000004">
      <c r="A4" t="s">
        <v>418</v>
      </c>
      <c r="B4">
        <v>3</v>
      </c>
      <c r="C4" s="18">
        <v>194000000</v>
      </c>
      <c r="D4" s="18">
        <v>199000000</v>
      </c>
      <c r="E4">
        <v>454993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55000000000000004">
      <c r="A5" t="s">
        <v>420</v>
      </c>
      <c r="B5">
        <v>7</v>
      </c>
      <c r="C5" s="18">
        <v>71000000</v>
      </c>
      <c r="D5" s="18">
        <v>76000000</v>
      </c>
      <c r="E5">
        <v>454993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55000000000000004">
      <c r="A6" t="s">
        <v>421</v>
      </c>
      <c r="B6">
        <v>15</v>
      </c>
      <c r="C6" s="18">
        <v>22000000</v>
      </c>
      <c r="D6" s="18">
        <v>30000000</v>
      </c>
      <c r="E6">
        <v>454993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 x14ac:dyDescent="0.55000000000000004">
      <c r="A7" t="s">
        <v>422</v>
      </c>
      <c r="B7">
        <v>16</v>
      </c>
      <c r="C7" s="18">
        <v>28000000</v>
      </c>
      <c r="D7" s="18">
        <v>31000000</v>
      </c>
      <c r="E7">
        <v>454993</v>
      </c>
      <c r="F7">
        <v>73</v>
      </c>
      <c r="G7">
        <v>0</v>
      </c>
      <c r="H7">
        <v>26</v>
      </c>
      <c r="I7">
        <v>0</v>
      </c>
      <c r="J7">
        <v>0</v>
      </c>
      <c r="K7">
        <v>0</v>
      </c>
      <c r="L7">
        <v>0</v>
      </c>
      <c r="M7" s="13" t="s">
        <v>462</v>
      </c>
      <c r="N7" s="13" t="s">
        <v>463</v>
      </c>
    </row>
    <row r="8" spans="1:14" x14ac:dyDescent="0.55000000000000004">
      <c r="A8" t="s">
        <v>438</v>
      </c>
      <c r="B8">
        <v>16</v>
      </c>
      <c r="C8" s="18">
        <v>81000000</v>
      </c>
      <c r="D8" s="18">
        <v>85000000</v>
      </c>
      <c r="E8">
        <v>454993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55000000000000004">
      <c r="A9" t="s">
        <v>423</v>
      </c>
      <c r="B9">
        <v>22</v>
      </c>
      <c r="C9" s="18">
        <v>17000000</v>
      </c>
      <c r="D9" s="18">
        <v>22000000</v>
      </c>
      <c r="E9">
        <v>454993</v>
      </c>
      <c r="F9">
        <v>2</v>
      </c>
      <c r="G9">
        <v>2</v>
      </c>
      <c r="H9">
        <v>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55000000000000004">
      <c r="A10" t="s">
        <v>424</v>
      </c>
      <c r="B10">
        <v>22</v>
      </c>
      <c r="C10" s="18">
        <v>50000000</v>
      </c>
      <c r="D10" s="18">
        <v>53000000</v>
      </c>
      <c r="E10">
        <v>454993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2" spans="1:14" x14ac:dyDescent="0.55000000000000004">
      <c r="A12" t="s">
        <v>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8D5A-49C4-4FFE-BBAD-DD44A5A8CCEE}">
  <dimension ref="A1:P16"/>
  <sheetViews>
    <sheetView workbookViewId="0">
      <selection activeCell="A19" sqref="A19"/>
    </sheetView>
  </sheetViews>
  <sheetFormatPr defaultRowHeight="14.4" x14ac:dyDescent="0.55000000000000004"/>
  <cols>
    <col min="1" max="1" width="22.15625" bestFit="1" customWidth="1"/>
    <col min="2" max="2" width="15.1015625" customWidth="1"/>
    <col min="3" max="3" width="13.62890625" customWidth="1"/>
    <col min="4" max="4" width="14.41796875" customWidth="1"/>
    <col min="5" max="5" width="17.83984375" customWidth="1"/>
    <col min="9" max="9" width="13.578125" customWidth="1"/>
    <col min="10" max="10" width="14.62890625" customWidth="1"/>
  </cols>
  <sheetData>
    <row r="1" spans="1:16" x14ac:dyDescent="0.55000000000000004">
      <c r="A1" s="1"/>
      <c r="B1" s="33" t="s">
        <v>445</v>
      </c>
      <c r="C1" s="33"/>
      <c r="D1" s="33"/>
      <c r="E1" s="33"/>
      <c r="F1" s="33"/>
      <c r="G1" s="33" t="s">
        <v>446</v>
      </c>
      <c r="H1" s="33"/>
      <c r="I1" s="33"/>
      <c r="J1" s="33"/>
      <c r="K1" s="33"/>
      <c r="L1" s="33" t="s">
        <v>447</v>
      </c>
      <c r="M1" s="33"/>
      <c r="N1" s="33"/>
      <c r="O1" s="33"/>
      <c r="P1" s="33"/>
    </row>
    <row r="2" spans="1:16" x14ac:dyDescent="0.55000000000000004">
      <c r="A2" s="1"/>
      <c r="B2" s="1" t="s">
        <v>448</v>
      </c>
      <c r="C2" s="1" t="s">
        <v>449</v>
      </c>
      <c r="D2" s="1" t="s">
        <v>437</v>
      </c>
      <c r="E2" s="1" t="s">
        <v>450</v>
      </c>
      <c r="F2" s="1" t="s">
        <v>451</v>
      </c>
      <c r="G2" s="1" t="s">
        <v>448</v>
      </c>
      <c r="H2" s="1" t="s">
        <v>449</v>
      </c>
      <c r="I2" s="1" t="s">
        <v>437</v>
      </c>
      <c r="J2" s="1" t="s">
        <v>450</v>
      </c>
      <c r="K2" s="1" t="s">
        <v>451</v>
      </c>
      <c r="L2" s="1" t="s">
        <v>448</v>
      </c>
      <c r="M2" s="1" t="s">
        <v>449</v>
      </c>
      <c r="N2" s="1" t="s">
        <v>437</v>
      </c>
      <c r="O2" s="1" t="s">
        <v>450</v>
      </c>
      <c r="P2" s="1" t="s">
        <v>451</v>
      </c>
    </row>
    <row r="3" spans="1:16" x14ac:dyDescent="0.55000000000000004">
      <c r="A3" s="21" t="s">
        <v>465</v>
      </c>
      <c r="F3" s="28"/>
      <c r="K3" s="28"/>
    </row>
    <row r="4" spans="1:16" x14ac:dyDescent="0.55000000000000004">
      <c r="A4" s="29" t="s">
        <v>460</v>
      </c>
      <c r="B4">
        <v>65</v>
      </c>
      <c r="C4">
        <v>433771</v>
      </c>
      <c r="D4">
        <v>5.636456314106167E-3</v>
      </c>
      <c r="E4">
        <v>0.12377318231034121</v>
      </c>
      <c r="F4" s="26">
        <v>0.96367803665739749</v>
      </c>
      <c r="G4">
        <v>29</v>
      </c>
      <c r="H4">
        <v>433807</v>
      </c>
      <c r="I4">
        <v>0.19497347564467479</v>
      </c>
      <c r="J4">
        <v>0.18530460376918961</v>
      </c>
      <c r="K4" s="26">
        <v>0.29271835767645149</v>
      </c>
      <c r="L4">
        <v>106</v>
      </c>
      <c r="M4">
        <v>433730</v>
      </c>
      <c r="N4">
        <v>0.51696704612539324</v>
      </c>
      <c r="O4">
        <v>9.6923247968020348E-2</v>
      </c>
      <c r="P4">
        <v>9.6238326337262813E-8</v>
      </c>
    </row>
    <row r="5" spans="1:16" x14ac:dyDescent="0.55000000000000004">
      <c r="A5" s="29" t="s">
        <v>433</v>
      </c>
      <c r="B5">
        <v>71</v>
      </c>
      <c r="C5">
        <v>453442</v>
      </c>
      <c r="D5">
        <v>-2.841838063792478E-3</v>
      </c>
      <c r="E5">
        <v>0.11803294875132229</v>
      </c>
      <c r="F5" s="26">
        <v>0.98079147865572314</v>
      </c>
      <c r="G5">
        <v>34</v>
      </c>
      <c r="H5">
        <v>453479</v>
      </c>
      <c r="I5">
        <v>-3.246844945356895E-2</v>
      </c>
      <c r="J5">
        <v>0.1705639609045361</v>
      </c>
      <c r="K5" s="26">
        <v>0.84902761271035621</v>
      </c>
      <c r="L5">
        <v>110</v>
      </c>
      <c r="M5">
        <v>453403</v>
      </c>
      <c r="N5">
        <v>1.3623480633613101</v>
      </c>
      <c r="O5">
        <v>9.4809011868558543E-2</v>
      </c>
      <c r="P5">
        <v>8.2465922367724953E-47</v>
      </c>
    </row>
    <row r="6" spans="1:16" x14ac:dyDescent="0.55000000000000004">
      <c r="A6" s="29" t="s">
        <v>452</v>
      </c>
      <c r="B6">
        <v>69</v>
      </c>
      <c r="C6">
        <v>450454</v>
      </c>
      <c r="D6">
        <v>-0.40330024576413698</v>
      </c>
      <c r="E6">
        <v>0.28785458062131319</v>
      </c>
      <c r="F6" s="26">
        <v>0.16119747478611821</v>
      </c>
      <c r="G6">
        <v>34</v>
      </c>
      <c r="H6">
        <v>450489</v>
      </c>
      <c r="I6">
        <v>-0.56596986560185292</v>
      </c>
      <c r="J6">
        <v>0.42785098005906241</v>
      </c>
      <c r="K6" s="26">
        <v>0.18589521950694521</v>
      </c>
      <c r="L6">
        <v>110</v>
      </c>
      <c r="M6">
        <v>450413</v>
      </c>
      <c r="N6">
        <v>-1.487318681388299</v>
      </c>
      <c r="O6">
        <v>0.30869709166482701</v>
      </c>
      <c r="P6">
        <v>1.449664965997081E-6</v>
      </c>
    </row>
    <row r="7" spans="1:16" x14ac:dyDescent="0.55000000000000004">
      <c r="A7" s="29" t="s">
        <v>453</v>
      </c>
      <c r="B7">
        <v>65</v>
      </c>
      <c r="C7">
        <v>433536</v>
      </c>
      <c r="D7">
        <v>-9.4820198726228308E-2</v>
      </c>
      <c r="E7">
        <v>0.1233890949846303</v>
      </c>
      <c r="F7" s="26">
        <v>0.44221140544776361</v>
      </c>
      <c r="G7">
        <v>29</v>
      </c>
      <c r="H7">
        <v>433572</v>
      </c>
      <c r="I7">
        <v>-9.6663765603240942E-2</v>
      </c>
      <c r="J7">
        <v>0.1847298761992805</v>
      </c>
      <c r="K7" s="26">
        <v>0.60078602713753448</v>
      </c>
      <c r="L7">
        <v>106</v>
      </c>
      <c r="M7">
        <v>433495</v>
      </c>
      <c r="N7">
        <v>-0.51448973823070165</v>
      </c>
      <c r="O7">
        <v>9.6622551612245103E-2</v>
      </c>
      <c r="P7">
        <v>1.011489789209132E-7</v>
      </c>
    </row>
    <row r="8" spans="1:16" x14ac:dyDescent="0.55000000000000004">
      <c r="A8" s="29" t="s">
        <v>436</v>
      </c>
      <c r="B8">
        <v>65</v>
      </c>
      <c r="C8">
        <v>433724</v>
      </c>
      <c r="D8">
        <v>-0.1021134807526372</v>
      </c>
      <c r="E8">
        <v>0.1234324082892945</v>
      </c>
      <c r="F8" s="26">
        <v>0.40807737207030742</v>
      </c>
      <c r="G8">
        <v>29</v>
      </c>
      <c r="H8">
        <v>433760</v>
      </c>
      <c r="I8">
        <v>-0.1752476444256699</v>
      </c>
      <c r="J8">
        <v>0.18479460389808161</v>
      </c>
      <c r="K8" s="26">
        <v>0.34295821706426782</v>
      </c>
      <c r="L8">
        <v>106</v>
      </c>
      <c r="M8">
        <v>433683</v>
      </c>
      <c r="N8">
        <v>0.37376971056968339</v>
      </c>
      <c r="O8">
        <v>9.6657976581366267E-2</v>
      </c>
      <c r="P8">
        <v>1.102297299855828E-4</v>
      </c>
    </row>
    <row r="9" spans="1:16" x14ac:dyDescent="0.55000000000000004">
      <c r="A9" s="29" t="s">
        <v>435</v>
      </c>
      <c r="B9">
        <v>66</v>
      </c>
      <c r="C9">
        <v>433648</v>
      </c>
      <c r="D9">
        <v>0.28687234245471988</v>
      </c>
      <c r="E9">
        <v>0.1221846085248649</v>
      </c>
      <c r="F9" s="26">
        <v>1.888206880513672E-2</v>
      </c>
      <c r="G9">
        <v>31</v>
      </c>
      <c r="H9">
        <v>433683</v>
      </c>
      <c r="I9">
        <v>0.26934975973632541</v>
      </c>
      <c r="J9">
        <v>0.17828230472122469</v>
      </c>
      <c r="K9" s="26">
        <v>0.13083892282437029</v>
      </c>
      <c r="L9">
        <v>105</v>
      </c>
      <c r="M9">
        <v>433609</v>
      </c>
      <c r="N9">
        <v>0.54174388041619048</v>
      </c>
      <c r="O9">
        <v>9.6871031500921662E-2</v>
      </c>
      <c r="P9">
        <v>2.24055454369633E-8</v>
      </c>
    </row>
    <row r="10" spans="1:16" x14ac:dyDescent="0.55000000000000004">
      <c r="A10" s="29" t="s">
        <v>454</v>
      </c>
      <c r="B10">
        <v>71</v>
      </c>
      <c r="C10">
        <v>454922</v>
      </c>
      <c r="D10">
        <v>1.2648679955762641</v>
      </c>
      <c r="E10">
        <v>0.52763065411379162</v>
      </c>
      <c r="F10" s="26">
        <v>1.65181866930076E-2</v>
      </c>
      <c r="G10">
        <v>34</v>
      </c>
      <c r="H10">
        <v>454959</v>
      </c>
      <c r="I10">
        <v>1.26442776329089</v>
      </c>
      <c r="J10">
        <v>0.74838094613552242</v>
      </c>
      <c r="K10" s="26">
        <v>9.1113890274219164E-2</v>
      </c>
      <c r="L10">
        <v>111</v>
      </c>
      <c r="M10">
        <v>454882</v>
      </c>
      <c r="N10">
        <v>1.756691284138447</v>
      </c>
      <c r="O10">
        <v>0.36035965499737088</v>
      </c>
      <c r="P10">
        <v>1.08903379074245E-6</v>
      </c>
    </row>
    <row r="11" spans="1:16" x14ac:dyDescent="0.55000000000000004">
      <c r="A11" s="29" t="s">
        <v>459</v>
      </c>
      <c r="B11">
        <v>68</v>
      </c>
      <c r="C11">
        <v>441679</v>
      </c>
      <c r="D11">
        <v>9.2446972026627258E-2</v>
      </c>
      <c r="E11">
        <v>0.1201253034076918</v>
      </c>
      <c r="F11" s="26">
        <v>0.44154483570248387</v>
      </c>
      <c r="G11">
        <v>33</v>
      </c>
      <c r="H11">
        <v>441714</v>
      </c>
      <c r="I11">
        <v>-7.0737669184760044E-2</v>
      </c>
      <c r="J11">
        <v>0.17243686570151071</v>
      </c>
      <c r="K11" s="26">
        <v>0.68164214047174643</v>
      </c>
      <c r="L11">
        <v>101</v>
      </c>
      <c r="M11">
        <v>441646</v>
      </c>
      <c r="N11">
        <v>0.43142945944263889</v>
      </c>
      <c r="O11">
        <v>9.8564740018230249E-2</v>
      </c>
      <c r="P11">
        <v>1.2028663579539689E-5</v>
      </c>
    </row>
    <row r="12" spans="1:16" x14ac:dyDescent="0.55000000000000004">
      <c r="A12" s="29" t="s">
        <v>434</v>
      </c>
      <c r="B12">
        <v>71</v>
      </c>
      <c r="C12">
        <v>453914</v>
      </c>
      <c r="D12">
        <v>-5.4700329526705692E-2</v>
      </c>
      <c r="E12">
        <v>0.1160761764681601</v>
      </c>
      <c r="F12" s="26">
        <v>0.63746594112008004</v>
      </c>
      <c r="G12">
        <v>34</v>
      </c>
      <c r="H12">
        <v>453951</v>
      </c>
      <c r="I12">
        <v>-4.4399027572375988E-2</v>
      </c>
      <c r="J12">
        <v>0.16773636213023721</v>
      </c>
      <c r="K12" s="26">
        <v>0.79124431459256739</v>
      </c>
      <c r="L12">
        <v>111</v>
      </c>
      <c r="M12">
        <v>453874</v>
      </c>
      <c r="N12">
        <v>-1.1984910027591651</v>
      </c>
      <c r="O12">
        <v>9.2820441746725796E-2</v>
      </c>
      <c r="P12">
        <v>3.9153460397365823E-38</v>
      </c>
    </row>
    <row r="13" spans="1:16" x14ac:dyDescent="0.55000000000000004">
      <c r="A13" s="29" t="s">
        <v>455</v>
      </c>
      <c r="B13">
        <v>71</v>
      </c>
      <c r="C13">
        <v>453933</v>
      </c>
      <c r="D13">
        <v>-4.8678775690489409E-2</v>
      </c>
      <c r="E13">
        <v>7.620298370251942E-2</v>
      </c>
      <c r="F13" s="26">
        <v>0.52295072631991357</v>
      </c>
      <c r="G13">
        <v>34</v>
      </c>
      <c r="H13">
        <v>453970</v>
      </c>
      <c r="I13">
        <v>-0.1363365773774137</v>
      </c>
      <c r="J13">
        <v>0.11011725489340959</v>
      </c>
      <c r="K13" s="26">
        <v>0.2156782636332806</v>
      </c>
      <c r="L13">
        <v>111</v>
      </c>
      <c r="M13">
        <v>453893</v>
      </c>
      <c r="N13">
        <v>-0.61815178460063425</v>
      </c>
      <c r="O13">
        <v>6.094011483182625E-2</v>
      </c>
      <c r="P13">
        <v>3.5594541457401771E-24</v>
      </c>
    </row>
    <row r="14" spans="1:16" x14ac:dyDescent="0.55000000000000004">
      <c r="A14" s="29" t="s">
        <v>456</v>
      </c>
      <c r="B14">
        <v>71</v>
      </c>
      <c r="C14">
        <v>454922</v>
      </c>
      <c r="D14">
        <v>-0.19082642955209789</v>
      </c>
      <c r="E14">
        <v>0.51520844317374082</v>
      </c>
      <c r="F14" s="26">
        <v>0.71109427445999984</v>
      </c>
      <c r="G14">
        <v>34</v>
      </c>
      <c r="H14">
        <v>454959</v>
      </c>
      <c r="I14">
        <v>0.30075660507421009</v>
      </c>
      <c r="J14">
        <v>0.6057628764735975</v>
      </c>
      <c r="K14" s="26">
        <v>0.61954711714976973</v>
      </c>
      <c r="L14">
        <v>111</v>
      </c>
      <c r="M14">
        <v>454882</v>
      </c>
      <c r="N14">
        <v>2.0160263019980298</v>
      </c>
      <c r="O14">
        <v>0.2026489286194568</v>
      </c>
      <c r="P14">
        <v>2.5635023580571421E-23</v>
      </c>
    </row>
    <row r="15" spans="1:16" x14ac:dyDescent="0.55000000000000004">
      <c r="A15" s="29" t="s">
        <v>457</v>
      </c>
      <c r="B15">
        <v>71</v>
      </c>
      <c r="C15">
        <v>454922</v>
      </c>
      <c r="D15">
        <v>-0.1421575356684826</v>
      </c>
      <c r="E15">
        <v>0.59543692946017146</v>
      </c>
      <c r="F15" s="26">
        <v>0.81130339098809801</v>
      </c>
      <c r="G15">
        <v>34</v>
      </c>
      <c r="H15">
        <v>454959</v>
      </c>
      <c r="I15">
        <v>-0.52005431011317549</v>
      </c>
      <c r="J15">
        <v>1.021916808503154</v>
      </c>
      <c r="K15" s="26">
        <v>0.61082173948811747</v>
      </c>
      <c r="L15">
        <v>111</v>
      </c>
      <c r="M15">
        <v>454882</v>
      </c>
      <c r="N15">
        <v>1.622974591489013</v>
      </c>
      <c r="O15">
        <v>0.27454522281135552</v>
      </c>
      <c r="P15">
        <v>3.390024649503585E-9</v>
      </c>
    </row>
    <row r="16" spans="1:16" x14ac:dyDescent="0.55000000000000004">
      <c r="A16" s="29" t="s">
        <v>458</v>
      </c>
      <c r="B16">
        <v>69</v>
      </c>
      <c r="C16">
        <v>450454</v>
      </c>
      <c r="D16">
        <v>-0.14168957997031861</v>
      </c>
      <c r="E16">
        <v>0.116574905702252</v>
      </c>
      <c r="F16" s="26">
        <v>0.22419968729084891</v>
      </c>
      <c r="G16">
        <v>34</v>
      </c>
      <c r="H16">
        <v>450489</v>
      </c>
      <c r="I16">
        <v>-0.243101689502743</v>
      </c>
      <c r="J16">
        <v>0.16606741426929511</v>
      </c>
      <c r="K16" s="26">
        <v>0.14322920876421619</v>
      </c>
      <c r="L16">
        <v>110</v>
      </c>
      <c r="M16">
        <v>450413</v>
      </c>
      <c r="N16">
        <v>-0.6513889622461364</v>
      </c>
      <c r="O16">
        <v>9.2325498342675588E-2</v>
      </c>
      <c r="P16">
        <v>1.724096819089707E-12</v>
      </c>
    </row>
  </sheetData>
  <mergeCells count="3">
    <mergeCell ref="B1:F1"/>
    <mergeCell ref="G1:K1"/>
    <mergeCell ref="L1:P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CFF4-FF4B-4DE3-AB91-970EB9548075}">
  <dimension ref="A1:F17"/>
  <sheetViews>
    <sheetView workbookViewId="0">
      <selection activeCell="E15" sqref="E15:E16"/>
    </sheetView>
  </sheetViews>
  <sheetFormatPr defaultRowHeight="14.4" x14ac:dyDescent="0.55000000000000004"/>
  <cols>
    <col min="1" max="1" width="13.47265625" customWidth="1"/>
    <col min="2" max="2" width="17.41796875" customWidth="1"/>
    <col min="3" max="3" width="16.62890625" customWidth="1"/>
    <col min="4" max="4" width="14.62890625" customWidth="1"/>
    <col min="5" max="5" width="10.9453125" customWidth="1"/>
    <col min="6" max="6" width="14.83984375" customWidth="1"/>
  </cols>
  <sheetData>
    <row r="1" spans="1:6" x14ac:dyDescent="0.55000000000000004">
      <c r="A1" s="38" t="s">
        <v>189</v>
      </c>
      <c r="B1" s="41" t="s">
        <v>190</v>
      </c>
      <c r="C1" s="41" t="s">
        <v>185</v>
      </c>
      <c r="D1" s="41" t="s">
        <v>191</v>
      </c>
      <c r="E1" s="41" t="s">
        <v>192</v>
      </c>
      <c r="F1" s="41" t="s">
        <v>193</v>
      </c>
    </row>
    <row r="2" spans="1:6" ht="14.7" thickBot="1" x14ac:dyDescent="0.6">
      <c r="A2" s="40"/>
      <c r="B2" s="42"/>
      <c r="C2" s="42"/>
      <c r="D2" s="42"/>
      <c r="E2" s="42"/>
      <c r="F2" s="42"/>
    </row>
    <row r="3" spans="1:6" ht="30.9" thickBot="1" x14ac:dyDescent="0.6">
      <c r="A3" s="38" t="s">
        <v>194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ht="15.6" thickBot="1" x14ac:dyDescent="0.6">
      <c r="A4" s="39"/>
      <c r="B4" s="2" t="s">
        <v>200</v>
      </c>
      <c r="C4" s="2" t="s">
        <v>201</v>
      </c>
      <c r="D4" s="2" t="s">
        <v>197</v>
      </c>
      <c r="E4" s="2" t="s">
        <v>202</v>
      </c>
      <c r="F4" s="2" t="s">
        <v>203</v>
      </c>
    </row>
    <row r="5" spans="1:6" ht="15.6" thickBot="1" x14ac:dyDescent="0.6">
      <c r="A5" s="39"/>
      <c r="B5" s="2" t="s">
        <v>204</v>
      </c>
      <c r="C5" s="2" t="s">
        <v>205</v>
      </c>
      <c r="D5" s="2" t="s">
        <v>197</v>
      </c>
      <c r="E5" s="2" t="s">
        <v>206</v>
      </c>
      <c r="F5" s="2" t="s">
        <v>199</v>
      </c>
    </row>
    <row r="6" spans="1:6" ht="15.6" thickBot="1" x14ac:dyDescent="0.6">
      <c r="A6" s="40"/>
      <c r="B6" s="2" t="s">
        <v>207</v>
      </c>
      <c r="C6" s="2" t="s">
        <v>208</v>
      </c>
      <c r="D6" s="2" t="s">
        <v>197</v>
      </c>
      <c r="E6" s="2" t="s">
        <v>209</v>
      </c>
      <c r="F6" s="2" t="s">
        <v>203</v>
      </c>
    </row>
    <row r="7" spans="1:6" ht="15.6" thickBot="1" x14ac:dyDescent="0.6">
      <c r="A7" s="36" t="s">
        <v>210</v>
      </c>
      <c r="B7" s="2" t="s">
        <v>211</v>
      </c>
      <c r="C7" s="2" t="s">
        <v>212</v>
      </c>
      <c r="D7" s="2" t="s">
        <v>213</v>
      </c>
      <c r="E7" s="2" t="s">
        <v>214</v>
      </c>
      <c r="F7" s="2" t="s">
        <v>215</v>
      </c>
    </row>
    <row r="8" spans="1:6" ht="30.9" thickBot="1" x14ac:dyDescent="0.6">
      <c r="A8" s="37"/>
      <c r="B8" s="2" t="s">
        <v>216</v>
      </c>
      <c r="C8" s="2" t="s">
        <v>217</v>
      </c>
      <c r="D8" s="2" t="s">
        <v>213</v>
      </c>
      <c r="E8" s="2" t="s">
        <v>218</v>
      </c>
      <c r="F8" s="2" t="s">
        <v>219</v>
      </c>
    </row>
    <row r="9" spans="1:6" x14ac:dyDescent="0.55000000000000004">
      <c r="A9" s="36" t="s">
        <v>220</v>
      </c>
      <c r="B9" s="34" t="s">
        <v>221</v>
      </c>
      <c r="C9" s="34" t="s">
        <v>205</v>
      </c>
      <c r="D9" s="34" t="s">
        <v>213</v>
      </c>
      <c r="E9" s="34" t="s">
        <v>222</v>
      </c>
      <c r="F9" s="34" t="s">
        <v>223</v>
      </c>
    </row>
    <row r="10" spans="1:6" ht="14.7" thickBot="1" x14ac:dyDescent="0.6">
      <c r="A10" s="37"/>
      <c r="B10" s="35"/>
      <c r="C10" s="35"/>
      <c r="D10" s="35"/>
      <c r="E10" s="35"/>
      <c r="F10" s="35"/>
    </row>
    <row r="11" spans="1:6" ht="15.6" thickBot="1" x14ac:dyDescent="0.6">
      <c r="A11" s="36" t="s">
        <v>224</v>
      </c>
      <c r="B11" s="2" t="s">
        <v>225</v>
      </c>
      <c r="C11" s="2" t="s">
        <v>205</v>
      </c>
      <c r="D11" s="2" t="s">
        <v>197</v>
      </c>
      <c r="E11" s="2" t="s">
        <v>226</v>
      </c>
      <c r="F11" s="2" t="s">
        <v>199</v>
      </c>
    </row>
    <row r="12" spans="1:6" ht="30.9" thickBot="1" x14ac:dyDescent="0.6">
      <c r="A12" s="37"/>
      <c r="B12" s="2" t="s">
        <v>227</v>
      </c>
      <c r="C12" s="2" t="s">
        <v>228</v>
      </c>
      <c r="D12" s="2" t="s">
        <v>229</v>
      </c>
      <c r="E12" s="2" t="s">
        <v>230</v>
      </c>
      <c r="F12" s="2" t="s">
        <v>203</v>
      </c>
    </row>
    <row r="13" spans="1:6" x14ac:dyDescent="0.55000000000000004">
      <c r="A13" s="36" t="s">
        <v>231</v>
      </c>
      <c r="B13" s="34" t="s">
        <v>232</v>
      </c>
      <c r="C13" s="34" t="s">
        <v>233</v>
      </c>
      <c r="D13" s="34" t="s">
        <v>197</v>
      </c>
      <c r="E13" s="34" t="s">
        <v>234</v>
      </c>
      <c r="F13" s="34" t="s">
        <v>203</v>
      </c>
    </row>
    <row r="14" spans="1:6" ht="14.7" thickBot="1" x14ac:dyDescent="0.6">
      <c r="A14" s="37"/>
      <c r="B14" s="35"/>
      <c r="C14" s="35"/>
      <c r="D14" s="35"/>
      <c r="E14" s="35"/>
      <c r="F14" s="35"/>
    </row>
    <row r="15" spans="1:6" x14ac:dyDescent="0.55000000000000004">
      <c r="A15" s="36" t="s">
        <v>235</v>
      </c>
      <c r="B15" s="34" t="s">
        <v>236</v>
      </c>
      <c r="C15" s="34" t="s">
        <v>237</v>
      </c>
      <c r="D15" s="34" t="s">
        <v>197</v>
      </c>
      <c r="E15" s="34" t="s">
        <v>238</v>
      </c>
      <c r="F15" s="34" t="s">
        <v>239</v>
      </c>
    </row>
    <row r="16" spans="1:6" ht="14.7" thickBot="1" x14ac:dyDescent="0.6">
      <c r="A16" s="37"/>
      <c r="B16" s="35"/>
      <c r="C16" s="35"/>
      <c r="D16" s="35"/>
      <c r="E16" s="35"/>
      <c r="F16" s="35"/>
    </row>
    <row r="17" spans="1:1" ht="15.3" x14ac:dyDescent="0.55000000000000004">
      <c r="A17" s="3" t="s">
        <v>240</v>
      </c>
    </row>
  </sheetData>
  <mergeCells count="27">
    <mergeCell ref="F1:F2"/>
    <mergeCell ref="A1:A2"/>
    <mergeCell ref="B1:B2"/>
    <mergeCell ref="C1:C2"/>
    <mergeCell ref="D1:D2"/>
    <mergeCell ref="E1:E2"/>
    <mergeCell ref="A3:A6"/>
    <mergeCell ref="A7:A8"/>
    <mergeCell ref="A9:A10"/>
    <mergeCell ref="B9:B10"/>
    <mergeCell ref="C9:C10"/>
    <mergeCell ref="F15:F16"/>
    <mergeCell ref="E9:E10"/>
    <mergeCell ref="F9:F10"/>
    <mergeCell ref="A11:A12"/>
    <mergeCell ref="A13:A14"/>
    <mergeCell ref="B13:B14"/>
    <mergeCell ref="C13:C14"/>
    <mergeCell ref="D13:D14"/>
    <mergeCell ref="E13:E14"/>
    <mergeCell ref="F13:F14"/>
    <mergeCell ref="D9:D10"/>
    <mergeCell ref="A15:A16"/>
    <mergeCell ref="B15:B16"/>
    <mergeCell ref="C15:C16"/>
    <mergeCell ref="D15:D16"/>
    <mergeCell ref="E15:E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B760-6D7F-4BE0-9C07-122836E1D5FA}">
  <dimension ref="A1:Y2"/>
  <sheetViews>
    <sheetView workbookViewId="0">
      <selection activeCell="M7" sqref="M7"/>
    </sheetView>
  </sheetViews>
  <sheetFormatPr defaultRowHeight="14.4" x14ac:dyDescent="0.55000000000000004"/>
  <cols>
    <col min="3" max="3" width="7.15625" bestFit="1" customWidth="1"/>
    <col min="4" max="4" width="12.3125" bestFit="1" customWidth="1"/>
    <col min="5" max="5" width="12.41796875" bestFit="1" customWidth="1"/>
    <col min="6" max="6" width="8.68359375" customWidth="1"/>
    <col min="11" max="11" width="12.15625" bestFit="1" customWidth="1"/>
    <col min="12" max="12" width="14.5234375" bestFit="1" customWidth="1"/>
    <col min="13" max="13" width="6.68359375" customWidth="1"/>
    <col min="17" max="17" width="12.20703125" bestFit="1" customWidth="1"/>
    <col min="18" max="18" width="10.47265625" bestFit="1" customWidth="1"/>
    <col min="21" max="21" width="13.47265625" bestFit="1" customWidth="1"/>
    <col min="22" max="22" width="14.15625" bestFit="1" customWidth="1"/>
    <col min="23" max="23" width="20.05078125" bestFit="1" customWidth="1"/>
  </cols>
  <sheetData>
    <row r="1" spans="1:25" x14ac:dyDescent="0.55000000000000004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10</v>
      </c>
      <c r="N1" s="1" t="s">
        <v>1</v>
      </c>
      <c r="O1" s="1" t="s">
        <v>4</v>
      </c>
      <c r="P1" s="1" t="s">
        <v>241</v>
      </c>
      <c r="Q1" s="1" t="s">
        <v>9</v>
      </c>
      <c r="R1" s="1" t="s">
        <v>23</v>
      </c>
      <c r="S1" s="1" t="s">
        <v>242</v>
      </c>
      <c r="T1" s="1" t="s">
        <v>243</v>
      </c>
      <c r="U1" s="1" t="s">
        <v>19</v>
      </c>
      <c r="V1" s="1" t="s">
        <v>20</v>
      </c>
      <c r="W1" s="1" t="s">
        <v>21</v>
      </c>
      <c r="X1" s="1" t="s">
        <v>3</v>
      </c>
      <c r="Y1" s="1" t="s">
        <v>22</v>
      </c>
    </row>
    <row r="2" spans="1:25" x14ac:dyDescent="0.55000000000000004">
      <c r="A2" t="s">
        <v>244</v>
      </c>
      <c r="B2" t="s">
        <v>91</v>
      </c>
      <c r="C2">
        <v>11</v>
      </c>
      <c r="D2">
        <v>0</v>
      </c>
      <c r="E2">
        <v>14283654</v>
      </c>
      <c r="F2">
        <v>14283654</v>
      </c>
      <c r="G2">
        <v>0.1598</v>
      </c>
      <c r="H2">
        <v>6.6E-3</v>
      </c>
      <c r="I2">
        <v>1.18E-2</v>
      </c>
      <c r="J2">
        <v>1.6000000000000001E-3</v>
      </c>
      <c r="K2">
        <v>838.49239999999998</v>
      </c>
      <c r="L2">
        <v>1359.17</v>
      </c>
      <c r="M2">
        <v>0.3196</v>
      </c>
      <c r="N2" t="s">
        <v>90</v>
      </c>
      <c r="O2" t="s">
        <v>93</v>
      </c>
      <c r="P2" t="s">
        <v>87</v>
      </c>
      <c r="Q2" t="s">
        <v>246</v>
      </c>
      <c r="R2" t="s">
        <v>247</v>
      </c>
      <c r="S2" t="s">
        <v>90</v>
      </c>
      <c r="T2" t="s">
        <v>248</v>
      </c>
      <c r="U2">
        <v>0.66142299771308899</v>
      </c>
      <c r="V2">
        <v>0.34520301222801208</v>
      </c>
      <c r="W2" t="s">
        <v>160</v>
      </c>
      <c r="X2">
        <v>8</v>
      </c>
      <c r="Y2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45CD-F9EF-4493-AA6E-86E9321750E5}">
  <dimension ref="A1:K61"/>
  <sheetViews>
    <sheetView workbookViewId="0">
      <selection activeCell="N3" sqref="N3"/>
    </sheetView>
  </sheetViews>
  <sheetFormatPr defaultRowHeight="14.4" x14ac:dyDescent="0.55000000000000004"/>
  <cols>
    <col min="1" max="1" width="8.3125" bestFit="1" customWidth="1"/>
    <col min="2" max="2" width="5.83984375" bestFit="1" customWidth="1"/>
    <col min="3" max="3" width="3.47265625" bestFit="1" customWidth="1"/>
    <col min="4" max="4" width="8.1015625" bestFit="1" customWidth="1"/>
    <col min="5" max="5" width="8.578125" bestFit="1" customWidth="1"/>
    <col min="6" max="6" width="15.83984375" customWidth="1"/>
    <col min="8" max="8" width="12.68359375" customWidth="1"/>
    <col min="9" max="9" width="11.20703125" customWidth="1"/>
    <col min="10" max="10" width="16.05078125" customWidth="1"/>
  </cols>
  <sheetData>
    <row r="1" spans="1:11" ht="50.4" thickBot="1" x14ac:dyDescent="0.6">
      <c r="A1" s="4" t="s">
        <v>249</v>
      </c>
      <c r="B1" s="5" t="s">
        <v>250</v>
      </c>
      <c r="C1" s="5" t="s">
        <v>251</v>
      </c>
      <c r="D1" s="5" t="s">
        <v>252</v>
      </c>
      <c r="E1" s="5" t="s">
        <v>253</v>
      </c>
      <c r="F1" s="5" t="s">
        <v>254</v>
      </c>
      <c r="G1" s="5" t="s">
        <v>255</v>
      </c>
      <c r="H1" s="5" t="s">
        <v>256</v>
      </c>
      <c r="I1" s="5" t="s">
        <v>257</v>
      </c>
      <c r="J1" s="5" t="s">
        <v>258</v>
      </c>
      <c r="K1" s="5" t="s">
        <v>259</v>
      </c>
    </row>
    <row r="2" spans="1:11" ht="38.4" x14ac:dyDescent="0.55000000000000004">
      <c r="A2" s="6" t="s">
        <v>260</v>
      </c>
      <c r="B2" s="6">
        <v>9</v>
      </c>
      <c r="C2" s="6" t="s">
        <v>91</v>
      </c>
      <c r="D2" s="6" t="s">
        <v>261</v>
      </c>
      <c r="E2" s="7" t="s">
        <v>262</v>
      </c>
      <c r="F2" s="6" t="s">
        <v>263</v>
      </c>
      <c r="G2" s="6">
        <v>13</v>
      </c>
      <c r="H2" s="7" t="s">
        <v>264</v>
      </c>
      <c r="I2" s="7" t="s">
        <v>265</v>
      </c>
      <c r="J2" s="7" t="s">
        <v>266</v>
      </c>
      <c r="K2" s="14">
        <v>234</v>
      </c>
    </row>
    <row r="3" spans="1:11" ht="25.8" x14ac:dyDescent="0.55000000000000004">
      <c r="A3" s="8" t="s">
        <v>268</v>
      </c>
      <c r="B3" s="8">
        <v>7</v>
      </c>
      <c r="C3" s="8" t="s">
        <v>92</v>
      </c>
      <c r="D3" s="8" t="s">
        <v>261</v>
      </c>
      <c r="E3" s="9" t="s">
        <v>269</v>
      </c>
      <c r="F3" s="9" t="s">
        <v>270</v>
      </c>
      <c r="G3" s="8">
        <v>14</v>
      </c>
      <c r="H3" s="9" t="s">
        <v>264</v>
      </c>
      <c r="I3" s="9" t="s">
        <v>271</v>
      </c>
      <c r="J3" s="9" t="s">
        <v>272</v>
      </c>
      <c r="K3" s="10">
        <v>264.89999999999998</v>
      </c>
    </row>
    <row r="4" spans="1:11" ht="25.8" x14ac:dyDescent="0.55000000000000004">
      <c r="A4" s="8" t="s">
        <v>273</v>
      </c>
      <c r="B4" s="8">
        <v>9</v>
      </c>
      <c r="C4" s="8" t="s">
        <v>92</v>
      </c>
      <c r="D4" s="8" t="s">
        <v>274</v>
      </c>
      <c r="E4" s="9" t="s">
        <v>275</v>
      </c>
      <c r="F4" s="9" t="s">
        <v>276</v>
      </c>
      <c r="G4" s="8">
        <v>24</v>
      </c>
      <c r="H4" s="9" t="s">
        <v>264</v>
      </c>
      <c r="I4" s="9" t="s">
        <v>271</v>
      </c>
      <c r="J4" s="9" t="s">
        <v>272</v>
      </c>
      <c r="K4" s="10">
        <v>244.9</v>
      </c>
    </row>
    <row r="5" spans="1:11" ht="38.4" x14ac:dyDescent="0.55000000000000004">
      <c r="A5" s="9" t="s">
        <v>277</v>
      </c>
      <c r="B5" s="9">
        <v>5</v>
      </c>
      <c r="C5" s="9" t="s">
        <v>91</v>
      </c>
      <c r="D5" s="9" t="s">
        <v>261</v>
      </c>
      <c r="E5" s="9" t="s">
        <v>278</v>
      </c>
      <c r="F5" s="9" t="s">
        <v>263</v>
      </c>
      <c r="G5" s="9">
        <v>39</v>
      </c>
      <c r="H5" s="9" t="s">
        <v>264</v>
      </c>
      <c r="I5" s="9" t="s">
        <v>271</v>
      </c>
      <c r="J5" s="9" t="s">
        <v>272</v>
      </c>
      <c r="K5" s="10">
        <v>265.7</v>
      </c>
    </row>
    <row r="6" spans="1:11" ht="25.8" x14ac:dyDescent="0.55000000000000004">
      <c r="A6" s="9" t="s">
        <v>279</v>
      </c>
      <c r="B6" s="9">
        <v>45</v>
      </c>
      <c r="C6" s="9" t="s">
        <v>91</v>
      </c>
      <c r="D6" s="9" t="s">
        <v>261</v>
      </c>
      <c r="E6" s="9" t="s">
        <v>280</v>
      </c>
      <c r="F6" s="9" t="s">
        <v>281</v>
      </c>
      <c r="G6" s="9">
        <v>23</v>
      </c>
      <c r="H6" s="9" t="s">
        <v>264</v>
      </c>
      <c r="I6" s="9" t="s">
        <v>271</v>
      </c>
      <c r="J6" s="9" t="s">
        <v>272</v>
      </c>
      <c r="K6" s="10">
        <v>237.7</v>
      </c>
    </row>
    <row r="7" spans="1:11" ht="38.4" x14ac:dyDescent="0.55000000000000004">
      <c r="A7" s="8" t="s">
        <v>282</v>
      </c>
      <c r="B7" s="8">
        <v>20</v>
      </c>
      <c r="C7" s="8" t="s">
        <v>92</v>
      </c>
      <c r="D7" s="8" t="s">
        <v>261</v>
      </c>
      <c r="E7" s="9" t="s">
        <v>269</v>
      </c>
      <c r="F7" s="9" t="s">
        <v>283</v>
      </c>
      <c r="G7" s="8">
        <v>50</v>
      </c>
      <c r="H7" s="9" t="s">
        <v>264</v>
      </c>
      <c r="I7" s="7" t="s">
        <v>265</v>
      </c>
      <c r="J7" s="7" t="s">
        <v>266</v>
      </c>
      <c r="K7" s="10">
        <v>244.2</v>
      </c>
    </row>
    <row r="8" spans="1:11" ht="25.8" x14ac:dyDescent="0.55000000000000004">
      <c r="A8" s="9" t="s">
        <v>284</v>
      </c>
      <c r="B8" s="9">
        <v>8</v>
      </c>
      <c r="C8" s="9" t="s">
        <v>91</v>
      </c>
      <c r="D8" s="9" t="s">
        <v>274</v>
      </c>
      <c r="E8" s="9" t="s">
        <v>285</v>
      </c>
      <c r="F8" s="9" t="s">
        <v>263</v>
      </c>
      <c r="G8" s="9">
        <v>12</v>
      </c>
      <c r="H8" s="9" t="s">
        <v>264</v>
      </c>
      <c r="I8" s="9" t="s">
        <v>271</v>
      </c>
      <c r="J8" s="9" t="s">
        <v>272</v>
      </c>
      <c r="K8" s="10">
        <v>283.3</v>
      </c>
    </row>
    <row r="9" spans="1:11" ht="38.4" x14ac:dyDescent="0.55000000000000004">
      <c r="A9" s="8" t="s">
        <v>286</v>
      </c>
      <c r="B9" s="8">
        <v>11</v>
      </c>
      <c r="C9" s="8" t="s">
        <v>91</v>
      </c>
      <c r="D9" s="8" t="s">
        <v>287</v>
      </c>
      <c r="E9" s="11" t="s">
        <v>262</v>
      </c>
      <c r="F9" s="9" t="s">
        <v>288</v>
      </c>
      <c r="G9" s="8">
        <v>27</v>
      </c>
      <c r="H9" s="9" t="s">
        <v>264</v>
      </c>
      <c r="I9" s="7" t="s">
        <v>265</v>
      </c>
      <c r="J9" s="7" t="s">
        <v>266</v>
      </c>
      <c r="K9" s="10">
        <v>234.8</v>
      </c>
    </row>
    <row r="10" spans="1:11" ht="38.4" x14ac:dyDescent="0.55000000000000004">
      <c r="A10" s="8" t="s">
        <v>289</v>
      </c>
      <c r="B10" s="8">
        <v>4</v>
      </c>
      <c r="C10" s="8" t="s">
        <v>92</v>
      </c>
      <c r="D10" s="8" t="s">
        <v>274</v>
      </c>
      <c r="E10" s="9" t="s">
        <v>269</v>
      </c>
      <c r="F10" s="8" t="s">
        <v>290</v>
      </c>
      <c r="G10" s="8">
        <v>13</v>
      </c>
      <c r="H10" s="9" t="s">
        <v>264</v>
      </c>
      <c r="I10" s="7" t="s">
        <v>265</v>
      </c>
      <c r="J10" s="7" t="s">
        <v>266</v>
      </c>
      <c r="K10" s="10">
        <v>225.5</v>
      </c>
    </row>
    <row r="11" spans="1:11" ht="38.4" x14ac:dyDescent="0.55000000000000004">
      <c r="A11" s="9" t="s">
        <v>291</v>
      </c>
      <c r="B11" s="9">
        <v>8</v>
      </c>
      <c r="C11" s="9" t="s">
        <v>91</v>
      </c>
      <c r="D11" s="9" t="s">
        <v>274</v>
      </c>
      <c r="E11" s="9" t="s">
        <v>278</v>
      </c>
      <c r="F11" s="9" t="s">
        <v>263</v>
      </c>
      <c r="G11" s="9">
        <v>16</v>
      </c>
      <c r="H11" s="9" t="s">
        <v>264</v>
      </c>
      <c r="I11" s="9" t="s">
        <v>271</v>
      </c>
      <c r="J11" s="9" t="s">
        <v>272</v>
      </c>
      <c r="K11" s="10">
        <v>276.3</v>
      </c>
    </row>
    <row r="12" spans="1:11" ht="25.8" x14ac:dyDescent="0.55000000000000004">
      <c r="A12" s="9" t="s">
        <v>292</v>
      </c>
      <c r="B12" s="9">
        <v>7</v>
      </c>
      <c r="C12" s="9" t="s">
        <v>91</v>
      </c>
      <c r="D12" s="9" t="s">
        <v>274</v>
      </c>
      <c r="E12" s="9" t="s">
        <v>293</v>
      </c>
      <c r="F12" s="9" t="s">
        <v>263</v>
      </c>
      <c r="G12" s="9">
        <v>20</v>
      </c>
      <c r="H12" s="9" t="s">
        <v>264</v>
      </c>
      <c r="I12" s="9" t="s">
        <v>271</v>
      </c>
      <c r="J12" s="9" t="s">
        <v>272</v>
      </c>
      <c r="K12" s="10">
        <v>225</v>
      </c>
    </row>
    <row r="13" spans="1:11" ht="38.4" x14ac:dyDescent="0.55000000000000004">
      <c r="A13" s="8" t="s">
        <v>294</v>
      </c>
      <c r="B13" s="8">
        <v>14</v>
      </c>
      <c r="C13" s="8" t="s">
        <v>91</v>
      </c>
      <c r="D13" s="8" t="s">
        <v>261</v>
      </c>
      <c r="E13" s="11" t="s">
        <v>269</v>
      </c>
      <c r="F13" s="9" t="s">
        <v>263</v>
      </c>
      <c r="G13" s="8">
        <v>9</v>
      </c>
      <c r="H13" s="9" t="s">
        <v>264</v>
      </c>
      <c r="I13" s="7" t="s">
        <v>265</v>
      </c>
      <c r="J13" s="7" t="s">
        <v>266</v>
      </c>
      <c r="K13" s="10">
        <v>233</v>
      </c>
    </row>
    <row r="14" spans="1:11" ht="38.4" x14ac:dyDescent="0.55000000000000004">
      <c r="A14" s="8" t="s">
        <v>295</v>
      </c>
      <c r="B14" s="8">
        <v>20</v>
      </c>
      <c r="C14" s="8" t="s">
        <v>91</v>
      </c>
      <c r="D14" s="8" t="s">
        <v>261</v>
      </c>
      <c r="E14" s="11" t="s">
        <v>296</v>
      </c>
      <c r="F14" s="9" t="s">
        <v>297</v>
      </c>
      <c r="G14" s="8">
        <v>14</v>
      </c>
      <c r="H14" s="9" t="s">
        <v>264</v>
      </c>
      <c r="I14" s="7" t="s">
        <v>265</v>
      </c>
      <c r="J14" s="7" t="s">
        <v>266</v>
      </c>
      <c r="K14" s="10">
        <v>225.2</v>
      </c>
    </row>
    <row r="15" spans="1:11" ht="38.4" x14ac:dyDescent="0.55000000000000004">
      <c r="A15" s="8" t="s">
        <v>298</v>
      </c>
      <c r="B15" s="8">
        <v>37</v>
      </c>
      <c r="C15" s="8" t="s">
        <v>91</v>
      </c>
      <c r="D15" s="8" t="s">
        <v>274</v>
      </c>
      <c r="E15" s="11" t="s">
        <v>262</v>
      </c>
      <c r="F15" s="9" t="s">
        <v>299</v>
      </c>
      <c r="G15" s="8">
        <v>26</v>
      </c>
      <c r="H15" s="9" t="s">
        <v>264</v>
      </c>
      <c r="I15" s="7" t="s">
        <v>265</v>
      </c>
      <c r="J15" s="7" t="s">
        <v>266</v>
      </c>
      <c r="K15" s="10">
        <v>238.8</v>
      </c>
    </row>
    <row r="16" spans="1:11" ht="38.4" x14ac:dyDescent="0.55000000000000004">
      <c r="A16" s="8" t="s">
        <v>300</v>
      </c>
      <c r="B16" s="8">
        <v>46</v>
      </c>
      <c r="C16" s="8" t="s">
        <v>91</v>
      </c>
      <c r="D16" s="8" t="s">
        <v>261</v>
      </c>
      <c r="E16" s="11" t="s">
        <v>262</v>
      </c>
      <c r="F16" s="9" t="s">
        <v>301</v>
      </c>
      <c r="G16" s="8">
        <v>29</v>
      </c>
      <c r="H16" s="9" t="s">
        <v>264</v>
      </c>
      <c r="I16" s="7" t="s">
        <v>265</v>
      </c>
      <c r="J16" s="7" t="s">
        <v>266</v>
      </c>
      <c r="K16" s="10">
        <v>213.4</v>
      </c>
    </row>
    <row r="17" spans="1:11" ht="25.8" x14ac:dyDescent="0.55000000000000004">
      <c r="A17" s="9" t="s">
        <v>302</v>
      </c>
      <c r="B17" s="9">
        <v>7</v>
      </c>
      <c r="C17" s="9" t="s">
        <v>91</v>
      </c>
      <c r="D17" s="9" t="s">
        <v>261</v>
      </c>
      <c r="E17" s="9" t="s">
        <v>285</v>
      </c>
      <c r="F17" s="11" t="s">
        <v>303</v>
      </c>
      <c r="G17" s="9">
        <v>3</v>
      </c>
      <c r="H17" s="9" t="s">
        <v>264</v>
      </c>
      <c r="I17" s="9" t="s">
        <v>271</v>
      </c>
      <c r="J17" s="9" t="s">
        <v>272</v>
      </c>
      <c r="K17" s="10">
        <v>258.10000000000002</v>
      </c>
    </row>
    <row r="18" spans="1:11" ht="38.4" x14ac:dyDescent="0.55000000000000004">
      <c r="A18" s="8" t="s">
        <v>304</v>
      </c>
      <c r="B18" s="8">
        <v>22</v>
      </c>
      <c r="C18" s="8" t="s">
        <v>91</v>
      </c>
      <c r="D18" s="8" t="s">
        <v>274</v>
      </c>
      <c r="E18" s="11" t="s">
        <v>262</v>
      </c>
      <c r="F18" s="8" t="s">
        <v>305</v>
      </c>
      <c r="G18" s="8">
        <v>18</v>
      </c>
      <c r="H18" s="9" t="s">
        <v>264</v>
      </c>
      <c r="I18" s="7" t="s">
        <v>265</v>
      </c>
      <c r="J18" s="7" t="s">
        <v>266</v>
      </c>
      <c r="K18" s="10">
        <v>205.3</v>
      </c>
    </row>
    <row r="19" spans="1:11" x14ac:dyDescent="0.55000000000000004">
      <c r="A19" s="9" t="s">
        <v>306</v>
      </c>
      <c r="B19" s="9">
        <v>19</v>
      </c>
      <c r="C19" s="9" t="s">
        <v>91</v>
      </c>
      <c r="D19" s="9" t="s">
        <v>261</v>
      </c>
      <c r="E19" s="9" t="s">
        <v>307</v>
      </c>
      <c r="F19" s="9" t="s">
        <v>308</v>
      </c>
      <c r="G19" s="9">
        <v>41</v>
      </c>
      <c r="H19" s="9" t="s">
        <v>309</v>
      </c>
      <c r="I19" s="9" t="s">
        <v>271</v>
      </c>
      <c r="J19" s="9" t="s">
        <v>272</v>
      </c>
      <c r="K19" s="10">
        <v>234.6</v>
      </c>
    </row>
    <row r="20" spans="1:11" ht="25.8" x14ac:dyDescent="0.55000000000000004">
      <c r="A20" s="9" t="s">
        <v>310</v>
      </c>
      <c r="B20" s="9">
        <v>15</v>
      </c>
      <c r="C20" s="9" t="s">
        <v>92</v>
      </c>
      <c r="D20" s="9" t="s">
        <v>261</v>
      </c>
      <c r="E20" s="9" t="s">
        <v>285</v>
      </c>
      <c r="F20" s="9" t="s">
        <v>263</v>
      </c>
      <c r="G20" s="9">
        <v>13</v>
      </c>
      <c r="H20" s="9" t="s">
        <v>264</v>
      </c>
      <c r="I20" s="9" t="s">
        <v>271</v>
      </c>
      <c r="J20" s="9" t="s">
        <v>272</v>
      </c>
      <c r="K20" s="10">
        <v>252.3</v>
      </c>
    </row>
    <row r="21" spans="1:11" ht="25.8" x14ac:dyDescent="0.55000000000000004">
      <c r="A21" s="9" t="s">
        <v>311</v>
      </c>
      <c r="B21" s="9">
        <v>19</v>
      </c>
      <c r="C21" s="9" t="s">
        <v>91</v>
      </c>
      <c r="D21" s="9" t="s">
        <v>261</v>
      </c>
      <c r="E21" s="9" t="s">
        <v>285</v>
      </c>
      <c r="F21" s="9" t="s">
        <v>312</v>
      </c>
      <c r="G21" s="9">
        <v>16</v>
      </c>
      <c r="H21" s="9" t="s">
        <v>264</v>
      </c>
      <c r="I21" s="9" t="s">
        <v>271</v>
      </c>
      <c r="J21" s="9" t="s">
        <v>272</v>
      </c>
      <c r="K21" s="10">
        <v>257.7</v>
      </c>
    </row>
    <row r="22" spans="1:11" ht="38.4" x14ac:dyDescent="0.55000000000000004">
      <c r="A22" s="8" t="s">
        <v>313</v>
      </c>
      <c r="B22" s="8">
        <v>33</v>
      </c>
      <c r="C22" s="8" t="s">
        <v>91</v>
      </c>
      <c r="D22" s="8" t="s">
        <v>261</v>
      </c>
      <c r="E22" s="11" t="s">
        <v>314</v>
      </c>
      <c r="F22" s="8" t="s">
        <v>315</v>
      </c>
      <c r="G22" s="8">
        <v>50</v>
      </c>
      <c r="H22" s="9" t="s">
        <v>264</v>
      </c>
      <c r="I22" s="7" t="s">
        <v>265</v>
      </c>
      <c r="J22" s="7" t="s">
        <v>266</v>
      </c>
      <c r="K22" s="10">
        <v>204.6</v>
      </c>
    </row>
    <row r="23" spans="1:11" ht="38.4" x14ac:dyDescent="0.55000000000000004">
      <c r="A23" s="8" t="s">
        <v>316</v>
      </c>
      <c r="B23" s="8">
        <v>16</v>
      </c>
      <c r="C23" s="8" t="s">
        <v>91</v>
      </c>
      <c r="D23" s="8" t="s">
        <v>261</v>
      </c>
      <c r="E23" s="11" t="s">
        <v>262</v>
      </c>
      <c r="F23" s="8" t="s">
        <v>317</v>
      </c>
      <c r="G23" s="8">
        <v>20</v>
      </c>
      <c r="H23" s="9" t="s">
        <v>264</v>
      </c>
      <c r="I23" s="7" t="s">
        <v>265</v>
      </c>
      <c r="J23" s="7" t="s">
        <v>266</v>
      </c>
      <c r="K23" s="10">
        <v>245.4</v>
      </c>
    </row>
    <row r="24" spans="1:11" ht="25.8" x14ac:dyDescent="0.55000000000000004">
      <c r="A24" s="9" t="s">
        <v>318</v>
      </c>
      <c r="B24" s="9">
        <v>67</v>
      </c>
      <c r="C24" s="9" t="s">
        <v>91</v>
      </c>
      <c r="D24" s="9" t="s">
        <v>274</v>
      </c>
      <c r="E24" s="9" t="s">
        <v>285</v>
      </c>
      <c r="F24" s="9" t="s">
        <v>319</v>
      </c>
      <c r="G24" s="9">
        <v>16</v>
      </c>
      <c r="H24" s="9" t="s">
        <v>264</v>
      </c>
      <c r="I24" s="9" t="s">
        <v>271</v>
      </c>
      <c r="J24" s="9" t="s">
        <v>272</v>
      </c>
      <c r="K24" s="10">
        <v>232.9</v>
      </c>
    </row>
    <row r="25" spans="1:11" ht="25.8" x14ac:dyDescent="0.55000000000000004">
      <c r="A25" s="9" t="s">
        <v>320</v>
      </c>
      <c r="B25" s="9">
        <v>4</v>
      </c>
      <c r="C25" s="9" t="s">
        <v>91</v>
      </c>
      <c r="D25" s="9" t="s">
        <v>261</v>
      </c>
      <c r="E25" s="9" t="s">
        <v>280</v>
      </c>
      <c r="F25" s="9" t="s">
        <v>321</v>
      </c>
      <c r="G25" s="9">
        <v>21</v>
      </c>
      <c r="H25" s="9" t="s">
        <v>264</v>
      </c>
      <c r="I25" s="9" t="s">
        <v>271</v>
      </c>
      <c r="J25" s="9" t="s">
        <v>272</v>
      </c>
      <c r="K25" s="10">
        <v>287.10000000000002</v>
      </c>
    </row>
    <row r="26" spans="1:11" x14ac:dyDescent="0.55000000000000004">
      <c r="A26" s="9" t="s">
        <v>322</v>
      </c>
      <c r="B26" s="9">
        <v>21</v>
      </c>
      <c r="C26" s="9" t="s">
        <v>91</v>
      </c>
      <c r="D26" s="9" t="s">
        <v>261</v>
      </c>
      <c r="E26" s="9" t="s">
        <v>307</v>
      </c>
      <c r="F26" s="9" t="s">
        <v>299</v>
      </c>
      <c r="G26" s="9">
        <v>15.5</v>
      </c>
      <c r="H26" s="9" t="s">
        <v>309</v>
      </c>
      <c r="I26" s="9" t="s">
        <v>271</v>
      </c>
      <c r="J26" s="9" t="s">
        <v>272</v>
      </c>
      <c r="K26" s="10">
        <v>267</v>
      </c>
    </row>
    <row r="27" spans="1:11" x14ac:dyDescent="0.55000000000000004">
      <c r="A27" s="9" t="s">
        <v>323</v>
      </c>
      <c r="B27" s="9">
        <v>17</v>
      </c>
      <c r="C27" s="9" t="s">
        <v>91</v>
      </c>
      <c r="D27" s="9" t="s">
        <v>261</v>
      </c>
      <c r="E27" s="9" t="s">
        <v>307</v>
      </c>
      <c r="F27" s="9" t="s">
        <v>324</v>
      </c>
      <c r="G27" s="9">
        <v>31.5</v>
      </c>
      <c r="H27" s="9" t="s">
        <v>309</v>
      </c>
      <c r="I27" s="9" t="s">
        <v>271</v>
      </c>
      <c r="J27" s="9" t="s">
        <v>272</v>
      </c>
      <c r="K27" s="10">
        <v>232.2</v>
      </c>
    </row>
    <row r="28" spans="1:11" ht="25.8" x14ac:dyDescent="0.55000000000000004">
      <c r="A28" s="9" t="s">
        <v>325</v>
      </c>
      <c r="B28" s="9">
        <v>53</v>
      </c>
      <c r="C28" s="9" t="s">
        <v>91</v>
      </c>
      <c r="D28" s="9" t="s">
        <v>261</v>
      </c>
      <c r="E28" s="9" t="s">
        <v>285</v>
      </c>
      <c r="F28" s="9" t="s">
        <v>297</v>
      </c>
      <c r="G28" s="9">
        <v>26</v>
      </c>
      <c r="H28" s="9" t="s">
        <v>264</v>
      </c>
      <c r="I28" s="9" t="s">
        <v>271</v>
      </c>
      <c r="J28" s="9" t="s">
        <v>272</v>
      </c>
      <c r="K28" s="10">
        <v>270.10000000000002</v>
      </c>
    </row>
    <row r="29" spans="1:11" ht="25.8" x14ac:dyDescent="0.55000000000000004">
      <c r="A29" s="9" t="s">
        <v>326</v>
      </c>
      <c r="B29" s="9">
        <v>16</v>
      </c>
      <c r="C29" s="9" t="s">
        <v>91</v>
      </c>
      <c r="D29" s="9" t="s">
        <v>261</v>
      </c>
      <c r="E29" s="9" t="s">
        <v>280</v>
      </c>
      <c r="F29" s="11" t="s">
        <v>297</v>
      </c>
      <c r="G29" s="9">
        <v>35</v>
      </c>
      <c r="H29" s="9" t="s">
        <v>264</v>
      </c>
      <c r="I29" s="9" t="s">
        <v>271</v>
      </c>
      <c r="J29" s="9" t="s">
        <v>272</v>
      </c>
      <c r="K29" s="10">
        <v>274.8</v>
      </c>
    </row>
    <row r="30" spans="1:11" ht="25.8" x14ac:dyDescent="0.55000000000000004">
      <c r="A30" s="9" t="s">
        <v>327</v>
      </c>
      <c r="B30" s="9">
        <v>19</v>
      </c>
      <c r="C30" s="9" t="s">
        <v>92</v>
      </c>
      <c r="D30" s="9" t="s">
        <v>261</v>
      </c>
      <c r="E30" s="9" t="s">
        <v>280</v>
      </c>
      <c r="F30" s="9" t="s">
        <v>283</v>
      </c>
      <c r="G30" s="9">
        <v>22</v>
      </c>
      <c r="H30" s="9" t="s">
        <v>264</v>
      </c>
      <c r="I30" s="9" t="s">
        <v>271</v>
      </c>
      <c r="J30" s="9" t="s">
        <v>272</v>
      </c>
      <c r="K30" s="10">
        <v>265.39999999999998</v>
      </c>
    </row>
    <row r="31" spans="1:11" ht="25.8" x14ac:dyDescent="0.55000000000000004">
      <c r="A31" s="9" t="s">
        <v>328</v>
      </c>
      <c r="B31" s="9">
        <v>12</v>
      </c>
      <c r="C31" s="9" t="s">
        <v>91</v>
      </c>
      <c r="D31" s="9" t="s">
        <v>274</v>
      </c>
      <c r="E31" s="9" t="s">
        <v>285</v>
      </c>
      <c r="F31" s="9" t="s">
        <v>283</v>
      </c>
      <c r="G31" s="9">
        <v>22</v>
      </c>
      <c r="H31" s="9" t="s">
        <v>264</v>
      </c>
      <c r="I31" s="9" t="s">
        <v>271</v>
      </c>
      <c r="J31" s="9" t="s">
        <v>272</v>
      </c>
      <c r="K31" s="10">
        <v>290.3</v>
      </c>
    </row>
    <row r="32" spans="1:11" ht="25.8" x14ac:dyDescent="0.55000000000000004">
      <c r="A32" s="9" t="s">
        <v>329</v>
      </c>
      <c r="B32" s="9">
        <v>23</v>
      </c>
      <c r="C32" s="9" t="s">
        <v>91</v>
      </c>
      <c r="D32" s="9" t="s">
        <v>274</v>
      </c>
      <c r="E32" s="9" t="s">
        <v>285</v>
      </c>
      <c r="F32" s="9" t="s">
        <v>330</v>
      </c>
      <c r="G32" s="9">
        <v>14</v>
      </c>
      <c r="H32" s="9" t="s">
        <v>264</v>
      </c>
      <c r="I32" s="9" t="s">
        <v>271</v>
      </c>
      <c r="J32" s="9" t="s">
        <v>272</v>
      </c>
      <c r="K32" s="10">
        <v>262.5</v>
      </c>
    </row>
    <row r="33" spans="1:11" x14ac:dyDescent="0.55000000000000004">
      <c r="A33" s="9" t="s">
        <v>331</v>
      </c>
      <c r="B33" s="9">
        <v>29</v>
      </c>
      <c r="C33" s="9" t="s">
        <v>91</v>
      </c>
      <c r="D33" s="9" t="s">
        <v>261</v>
      </c>
      <c r="E33" s="9" t="s">
        <v>307</v>
      </c>
      <c r="F33" s="9" t="s">
        <v>332</v>
      </c>
      <c r="G33" s="9" t="s">
        <v>333</v>
      </c>
      <c r="H33" s="9" t="s">
        <v>309</v>
      </c>
      <c r="I33" s="9" t="s">
        <v>271</v>
      </c>
      <c r="J33" s="9" t="s">
        <v>272</v>
      </c>
      <c r="K33" s="10">
        <v>229.7</v>
      </c>
    </row>
    <row r="34" spans="1:11" ht="25.8" x14ac:dyDescent="0.55000000000000004">
      <c r="A34" s="9" t="s">
        <v>334</v>
      </c>
      <c r="B34" s="9">
        <v>27</v>
      </c>
      <c r="C34" s="9" t="s">
        <v>92</v>
      </c>
      <c r="D34" s="9" t="s">
        <v>261</v>
      </c>
      <c r="E34" s="9" t="s">
        <v>285</v>
      </c>
      <c r="F34" s="9" t="s">
        <v>267</v>
      </c>
      <c r="G34" s="9">
        <v>5</v>
      </c>
      <c r="H34" s="9" t="s">
        <v>264</v>
      </c>
      <c r="I34" s="9" t="s">
        <v>271</v>
      </c>
      <c r="J34" s="9" t="s">
        <v>272</v>
      </c>
      <c r="K34" s="10">
        <v>290.89999999999998</v>
      </c>
    </row>
    <row r="35" spans="1:11" ht="25.8" x14ac:dyDescent="0.55000000000000004">
      <c r="A35" s="9" t="s">
        <v>335</v>
      </c>
      <c r="B35" s="9">
        <v>12</v>
      </c>
      <c r="C35" s="9" t="s">
        <v>91</v>
      </c>
      <c r="D35" s="9" t="s">
        <v>261</v>
      </c>
      <c r="E35" s="9" t="s">
        <v>336</v>
      </c>
      <c r="F35" s="9" t="s">
        <v>324</v>
      </c>
      <c r="G35" s="9">
        <v>15</v>
      </c>
      <c r="H35" s="9" t="s">
        <v>264</v>
      </c>
      <c r="I35" s="9" t="s">
        <v>271</v>
      </c>
      <c r="J35" s="9" t="s">
        <v>272</v>
      </c>
      <c r="K35" s="10">
        <v>260.10000000000002</v>
      </c>
    </row>
    <row r="36" spans="1:11" ht="25.8" x14ac:dyDescent="0.55000000000000004">
      <c r="A36" s="9" t="s">
        <v>337</v>
      </c>
      <c r="B36" s="9">
        <v>20</v>
      </c>
      <c r="C36" s="9" t="s">
        <v>91</v>
      </c>
      <c r="D36" s="9" t="s">
        <v>261</v>
      </c>
      <c r="E36" s="9" t="s">
        <v>285</v>
      </c>
      <c r="F36" s="9" t="s">
        <v>283</v>
      </c>
      <c r="G36" s="9">
        <v>63</v>
      </c>
      <c r="H36" s="9" t="s">
        <v>264</v>
      </c>
      <c r="I36" s="9" t="s">
        <v>271</v>
      </c>
      <c r="J36" s="9" t="s">
        <v>272</v>
      </c>
      <c r="K36" s="10">
        <v>231.5</v>
      </c>
    </row>
    <row r="37" spans="1:11" ht="25.8" x14ac:dyDescent="0.55000000000000004">
      <c r="A37" s="9" t="s">
        <v>338</v>
      </c>
      <c r="B37" s="9">
        <v>27</v>
      </c>
      <c r="C37" s="9" t="s">
        <v>91</v>
      </c>
      <c r="D37" s="9" t="s">
        <v>261</v>
      </c>
      <c r="E37" s="9" t="s">
        <v>296</v>
      </c>
      <c r="F37" s="9" t="s">
        <v>339</v>
      </c>
      <c r="G37" s="9">
        <v>42</v>
      </c>
      <c r="H37" s="9" t="s">
        <v>264</v>
      </c>
      <c r="I37" s="9" t="s">
        <v>271</v>
      </c>
      <c r="J37" s="9" t="s">
        <v>272</v>
      </c>
      <c r="K37" s="10">
        <v>292.3</v>
      </c>
    </row>
    <row r="38" spans="1:11" ht="25.8" x14ac:dyDescent="0.55000000000000004">
      <c r="A38" s="9" t="s">
        <v>340</v>
      </c>
      <c r="B38" s="9">
        <v>21</v>
      </c>
      <c r="C38" s="9" t="s">
        <v>91</v>
      </c>
      <c r="D38" s="9" t="s">
        <v>261</v>
      </c>
      <c r="E38" s="9" t="s">
        <v>296</v>
      </c>
      <c r="F38" s="9" t="s">
        <v>341</v>
      </c>
      <c r="G38" s="9">
        <v>22</v>
      </c>
      <c r="H38" s="9" t="s">
        <v>264</v>
      </c>
      <c r="I38" s="9" t="s">
        <v>271</v>
      </c>
      <c r="J38" s="9" t="s">
        <v>272</v>
      </c>
      <c r="K38" s="10">
        <v>235.1</v>
      </c>
    </row>
    <row r="39" spans="1:11" x14ac:dyDescent="0.55000000000000004">
      <c r="A39" s="12" t="s">
        <v>342</v>
      </c>
      <c r="B39" s="12">
        <v>20</v>
      </c>
      <c r="C39" s="12" t="s">
        <v>91</v>
      </c>
      <c r="D39" s="9" t="s">
        <v>267</v>
      </c>
      <c r="E39" s="9" t="s">
        <v>343</v>
      </c>
      <c r="F39" s="9" t="s">
        <v>344</v>
      </c>
      <c r="G39" s="12">
        <v>32</v>
      </c>
      <c r="H39" s="11" t="s">
        <v>345</v>
      </c>
      <c r="I39" s="9" t="s">
        <v>271</v>
      </c>
      <c r="J39" s="9" t="s">
        <v>272</v>
      </c>
      <c r="K39" s="10">
        <v>234.9</v>
      </c>
    </row>
    <row r="40" spans="1:11" x14ac:dyDescent="0.55000000000000004">
      <c r="A40" s="12" t="s">
        <v>346</v>
      </c>
      <c r="B40" s="12">
        <v>24</v>
      </c>
      <c r="C40" s="12" t="s">
        <v>91</v>
      </c>
      <c r="D40" s="9" t="s">
        <v>267</v>
      </c>
      <c r="E40" s="9" t="s">
        <v>343</v>
      </c>
      <c r="F40" s="9" t="s">
        <v>347</v>
      </c>
      <c r="G40" s="12">
        <v>36</v>
      </c>
      <c r="H40" s="11" t="s">
        <v>345</v>
      </c>
      <c r="I40" s="9" t="s">
        <v>271</v>
      </c>
      <c r="J40" s="9" t="s">
        <v>272</v>
      </c>
      <c r="K40" s="10">
        <v>236.1</v>
      </c>
    </row>
    <row r="41" spans="1:11" x14ac:dyDescent="0.55000000000000004">
      <c r="A41" s="12" t="s">
        <v>348</v>
      </c>
      <c r="B41" s="12">
        <v>10</v>
      </c>
      <c r="C41" s="12" t="s">
        <v>91</v>
      </c>
      <c r="D41" s="9" t="s">
        <v>267</v>
      </c>
      <c r="E41" s="9" t="s">
        <v>343</v>
      </c>
      <c r="F41" s="9" t="s">
        <v>283</v>
      </c>
      <c r="G41" s="12">
        <v>18</v>
      </c>
      <c r="H41" s="11" t="s">
        <v>345</v>
      </c>
      <c r="I41" s="9" t="s">
        <v>271</v>
      </c>
      <c r="J41" s="9" t="s">
        <v>272</v>
      </c>
      <c r="K41" s="10">
        <v>240.4</v>
      </c>
    </row>
    <row r="42" spans="1:11" x14ac:dyDescent="0.55000000000000004">
      <c r="A42" s="12" t="s">
        <v>349</v>
      </c>
      <c r="B42" s="12">
        <v>29</v>
      </c>
      <c r="C42" s="12" t="s">
        <v>91</v>
      </c>
      <c r="D42" s="9" t="s">
        <v>267</v>
      </c>
      <c r="E42" s="9" t="s">
        <v>343</v>
      </c>
      <c r="F42" s="9" t="s">
        <v>267</v>
      </c>
      <c r="G42" s="12">
        <v>38</v>
      </c>
      <c r="H42" s="11" t="s">
        <v>345</v>
      </c>
      <c r="I42" s="9" t="s">
        <v>271</v>
      </c>
      <c r="J42" s="9" t="s">
        <v>272</v>
      </c>
      <c r="K42" s="10">
        <v>309.8</v>
      </c>
    </row>
    <row r="43" spans="1:11" x14ac:dyDescent="0.55000000000000004">
      <c r="A43" s="12" t="s">
        <v>350</v>
      </c>
      <c r="B43" s="12">
        <v>18</v>
      </c>
      <c r="C43" s="12" t="s">
        <v>91</v>
      </c>
      <c r="D43" s="9" t="s">
        <v>267</v>
      </c>
      <c r="E43" s="9" t="s">
        <v>343</v>
      </c>
      <c r="F43" s="9" t="s">
        <v>263</v>
      </c>
      <c r="G43" s="12">
        <v>33</v>
      </c>
      <c r="H43" s="11" t="s">
        <v>345</v>
      </c>
      <c r="I43" s="9" t="s">
        <v>271</v>
      </c>
      <c r="J43" s="9" t="s">
        <v>272</v>
      </c>
      <c r="K43" s="10">
        <v>264.7</v>
      </c>
    </row>
    <row r="44" spans="1:11" x14ac:dyDescent="0.55000000000000004">
      <c r="A44" s="12" t="s">
        <v>351</v>
      </c>
      <c r="B44" s="12">
        <v>43</v>
      </c>
      <c r="C44" s="12" t="s">
        <v>91</v>
      </c>
      <c r="D44" s="9" t="s">
        <v>267</v>
      </c>
      <c r="E44" s="9" t="s">
        <v>343</v>
      </c>
      <c r="F44" s="9" t="s">
        <v>352</v>
      </c>
      <c r="G44" s="12">
        <v>40</v>
      </c>
      <c r="H44" s="11" t="s">
        <v>345</v>
      </c>
      <c r="I44" s="9" t="s">
        <v>271</v>
      </c>
      <c r="J44" s="9" t="s">
        <v>272</v>
      </c>
      <c r="K44" s="10">
        <v>264.3</v>
      </c>
    </row>
    <row r="45" spans="1:11" x14ac:dyDescent="0.55000000000000004">
      <c r="A45" s="12" t="s">
        <v>353</v>
      </c>
      <c r="B45" s="12">
        <v>69</v>
      </c>
      <c r="C45" s="12" t="s">
        <v>91</v>
      </c>
      <c r="D45" s="9" t="s">
        <v>267</v>
      </c>
      <c r="E45" s="9" t="s">
        <v>343</v>
      </c>
      <c r="F45" s="9" t="s">
        <v>267</v>
      </c>
      <c r="G45" s="12">
        <v>22</v>
      </c>
      <c r="H45" s="11" t="s">
        <v>345</v>
      </c>
      <c r="I45" s="9" t="s">
        <v>271</v>
      </c>
      <c r="J45" s="9" t="s">
        <v>272</v>
      </c>
      <c r="K45" s="10">
        <v>263.89999999999998</v>
      </c>
    </row>
    <row r="46" spans="1:11" x14ac:dyDescent="0.55000000000000004">
      <c r="A46" s="12" t="s">
        <v>354</v>
      </c>
      <c r="B46" s="12">
        <v>38</v>
      </c>
      <c r="C46" s="12" t="s">
        <v>91</v>
      </c>
      <c r="D46" s="9" t="s">
        <v>267</v>
      </c>
      <c r="E46" s="9" t="s">
        <v>343</v>
      </c>
      <c r="F46" s="9" t="s">
        <v>319</v>
      </c>
      <c r="G46" s="12">
        <v>46</v>
      </c>
      <c r="H46" s="11" t="s">
        <v>345</v>
      </c>
      <c r="I46" s="9" t="s">
        <v>271</v>
      </c>
      <c r="J46" s="9" t="s">
        <v>272</v>
      </c>
      <c r="K46" s="10">
        <v>357.6</v>
      </c>
    </row>
    <row r="47" spans="1:11" ht="25.8" x14ac:dyDescent="0.55000000000000004">
      <c r="A47" s="12" t="s">
        <v>355</v>
      </c>
      <c r="B47" s="12">
        <v>49</v>
      </c>
      <c r="C47" s="12" t="s">
        <v>91</v>
      </c>
      <c r="D47" s="9" t="s">
        <v>267</v>
      </c>
      <c r="E47" s="9" t="s">
        <v>343</v>
      </c>
      <c r="F47" s="9" t="s">
        <v>356</v>
      </c>
      <c r="G47" s="12">
        <v>21</v>
      </c>
      <c r="H47" s="11" t="s">
        <v>345</v>
      </c>
      <c r="I47" s="9" t="s">
        <v>271</v>
      </c>
      <c r="J47" s="9" t="s">
        <v>272</v>
      </c>
      <c r="K47" s="10">
        <v>290.39999999999998</v>
      </c>
    </row>
    <row r="48" spans="1:11" x14ac:dyDescent="0.55000000000000004">
      <c r="A48" s="12" t="s">
        <v>357</v>
      </c>
      <c r="B48" s="12">
        <v>37</v>
      </c>
      <c r="C48" s="12" t="s">
        <v>91</v>
      </c>
      <c r="D48" s="9" t="s">
        <v>261</v>
      </c>
      <c r="E48" s="9" t="s">
        <v>343</v>
      </c>
      <c r="F48" s="9" t="s">
        <v>267</v>
      </c>
      <c r="G48" s="12">
        <v>25</v>
      </c>
      <c r="H48" s="11" t="s">
        <v>345</v>
      </c>
      <c r="I48" s="9" t="s">
        <v>271</v>
      </c>
      <c r="J48" s="9" t="s">
        <v>272</v>
      </c>
      <c r="K48" s="10">
        <v>248.1</v>
      </c>
    </row>
    <row r="49" spans="1:11" x14ac:dyDescent="0.55000000000000004">
      <c r="A49" s="12" t="s">
        <v>358</v>
      </c>
      <c r="B49" s="12">
        <v>74</v>
      </c>
      <c r="C49" s="12" t="s">
        <v>91</v>
      </c>
      <c r="D49" s="9" t="s">
        <v>261</v>
      </c>
      <c r="E49" s="9" t="s">
        <v>343</v>
      </c>
      <c r="F49" s="9" t="s">
        <v>330</v>
      </c>
      <c r="G49" s="12">
        <v>21</v>
      </c>
      <c r="H49" s="11" t="s">
        <v>345</v>
      </c>
      <c r="I49" s="9" t="s">
        <v>271</v>
      </c>
      <c r="J49" s="9" t="s">
        <v>272</v>
      </c>
      <c r="K49" s="10">
        <v>236.4</v>
      </c>
    </row>
    <row r="50" spans="1:11" ht="25.8" x14ac:dyDescent="0.55000000000000004">
      <c r="A50" s="12" t="s">
        <v>359</v>
      </c>
      <c r="B50" s="12">
        <v>31</v>
      </c>
      <c r="C50" s="12" t="s">
        <v>91</v>
      </c>
      <c r="D50" s="9" t="s">
        <v>267</v>
      </c>
      <c r="E50" s="9" t="s">
        <v>343</v>
      </c>
      <c r="F50" s="9" t="s">
        <v>360</v>
      </c>
      <c r="G50" s="12">
        <v>4</v>
      </c>
      <c r="H50" s="11" t="s">
        <v>345</v>
      </c>
      <c r="I50" s="9" t="s">
        <v>271</v>
      </c>
      <c r="J50" s="9" t="s">
        <v>272</v>
      </c>
      <c r="K50" s="10">
        <v>239.8</v>
      </c>
    </row>
    <row r="51" spans="1:11" x14ac:dyDescent="0.55000000000000004">
      <c r="A51" s="12" t="s">
        <v>361</v>
      </c>
      <c r="B51" s="12">
        <v>29</v>
      </c>
      <c r="C51" s="12" t="s">
        <v>91</v>
      </c>
      <c r="D51" s="9" t="s">
        <v>267</v>
      </c>
      <c r="E51" s="9" t="s">
        <v>343</v>
      </c>
      <c r="F51" s="9" t="s">
        <v>362</v>
      </c>
      <c r="G51" s="12">
        <v>14</v>
      </c>
      <c r="H51" s="11" t="s">
        <v>345</v>
      </c>
      <c r="I51" s="9" t="s">
        <v>271</v>
      </c>
      <c r="J51" s="9" t="s">
        <v>272</v>
      </c>
      <c r="K51" s="10">
        <v>236.2</v>
      </c>
    </row>
    <row r="52" spans="1:11" x14ac:dyDescent="0.55000000000000004">
      <c r="A52" s="12" t="s">
        <v>363</v>
      </c>
      <c r="B52" s="12">
        <v>21</v>
      </c>
      <c r="C52" s="12" t="s">
        <v>91</v>
      </c>
      <c r="D52" s="9" t="s">
        <v>267</v>
      </c>
      <c r="E52" s="9" t="s">
        <v>343</v>
      </c>
      <c r="F52" s="9" t="s">
        <v>364</v>
      </c>
      <c r="G52" s="12">
        <v>12</v>
      </c>
      <c r="H52" s="11" t="s">
        <v>345</v>
      </c>
      <c r="I52" s="9" t="s">
        <v>271</v>
      </c>
      <c r="J52" s="9" t="s">
        <v>272</v>
      </c>
      <c r="K52" s="10">
        <v>237.5</v>
      </c>
    </row>
    <row r="53" spans="1:11" ht="25.8" x14ac:dyDescent="0.55000000000000004">
      <c r="A53" s="8" t="s">
        <v>365</v>
      </c>
      <c r="B53" s="8">
        <v>27</v>
      </c>
      <c r="C53" s="8" t="s">
        <v>91</v>
      </c>
      <c r="D53" s="8" t="s">
        <v>287</v>
      </c>
      <c r="E53" s="9" t="s">
        <v>275</v>
      </c>
      <c r="F53" s="8" t="s">
        <v>366</v>
      </c>
      <c r="G53" s="8">
        <v>22</v>
      </c>
      <c r="H53" s="9" t="s">
        <v>264</v>
      </c>
      <c r="I53" s="9" t="s">
        <v>271</v>
      </c>
      <c r="J53" s="9" t="s">
        <v>272</v>
      </c>
      <c r="K53" s="10">
        <v>251.4</v>
      </c>
    </row>
    <row r="54" spans="1:11" x14ac:dyDescent="0.55000000000000004">
      <c r="A54" s="12" t="s">
        <v>367</v>
      </c>
      <c r="B54" s="12">
        <v>25</v>
      </c>
      <c r="C54" s="12" t="s">
        <v>91</v>
      </c>
      <c r="D54" s="9" t="s">
        <v>261</v>
      </c>
      <c r="E54" s="9" t="s">
        <v>343</v>
      </c>
      <c r="F54" s="9" t="s">
        <v>347</v>
      </c>
      <c r="G54" s="12">
        <v>23</v>
      </c>
      <c r="H54" s="11" t="s">
        <v>345</v>
      </c>
      <c r="I54" s="9" t="s">
        <v>271</v>
      </c>
      <c r="J54" s="9" t="s">
        <v>272</v>
      </c>
      <c r="K54" s="10">
        <v>235.3</v>
      </c>
    </row>
    <row r="55" spans="1:11" x14ac:dyDescent="0.55000000000000004">
      <c r="A55" s="12" t="s">
        <v>368</v>
      </c>
      <c r="B55" s="12">
        <v>49</v>
      </c>
      <c r="C55" s="12" t="s">
        <v>91</v>
      </c>
      <c r="D55" s="9" t="s">
        <v>261</v>
      </c>
      <c r="E55" s="9" t="s">
        <v>343</v>
      </c>
      <c r="F55" s="9" t="s">
        <v>369</v>
      </c>
      <c r="G55" s="12" t="s">
        <v>267</v>
      </c>
      <c r="H55" s="11" t="s">
        <v>345</v>
      </c>
      <c r="I55" s="9" t="s">
        <v>271</v>
      </c>
      <c r="J55" s="9" t="s">
        <v>272</v>
      </c>
      <c r="K55" s="10">
        <v>230.1</v>
      </c>
    </row>
    <row r="56" spans="1:11" x14ac:dyDescent="0.55000000000000004">
      <c r="A56" s="12" t="s">
        <v>370</v>
      </c>
      <c r="B56" s="12">
        <v>23</v>
      </c>
      <c r="C56" s="12" t="s">
        <v>91</v>
      </c>
      <c r="D56" s="9" t="s">
        <v>267</v>
      </c>
      <c r="E56" s="9" t="s">
        <v>343</v>
      </c>
      <c r="F56" s="9" t="s">
        <v>371</v>
      </c>
      <c r="G56" s="12">
        <v>22</v>
      </c>
      <c r="H56" s="11" t="s">
        <v>345</v>
      </c>
      <c r="I56" s="9" t="s">
        <v>271</v>
      </c>
      <c r="J56" s="9" t="s">
        <v>272</v>
      </c>
      <c r="K56" s="10">
        <v>238.2</v>
      </c>
    </row>
    <row r="57" spans="1:11" ht="25.8" x14ac:dyDescent="0.55000000000000004">
      <c r="A57" s="12" t="s">
        <v>372</v>
      </c>
      <c r="B57" s="12">
        <v>35</v>
      </c>
      <c r="C57" s="12" t="s">
        <v>91</v>
      </c>
      <c r="D57" s="9" t="s">
        <v>267</v>
      </c>
      <c r="E57" s="9" t="s">
        <v>343</v>
      </c>
      <c r="F57" s="9" t="s">
        <v>373</v>
      </c>
      <c r="G57" s="12">
        <v>38</v>
      </c>
      <c r="H57" s="11" t="s">
        <v>345</v>
      </c>
      <c r="I57" s="9" t="s">
        <v>271</v>
      </c>
      <c r="J57" s="9" t="s">
        <v>272</v>
      </c>
      <c r="K57" s="10">
        <v>230</v>
      </c>
    </row>
    <row r="58" spans="1:11" x14ac:dyDescent="0.55000000000000004">
      <c r="A58" s="9" t="s">
        <v>374</v>
      </c>
      <c r="B58" s="9">
        <v>50</v>
      </c>
      <c r="C58" s="8" t="s">
        <v>91</v>
      </c>
      <c r="D58" s="9" t="s">
        <v>267</v>
      </c>
      <c r="E58" s="11" t="s">
        <v>262</v>
      </c>
      <c r="F58" s="9" t="s">
        <v>375</v>
      </c>
      <c r="G58" s="9">
        <v>72</v>
      </c>
      <c r="H58" s="11" t="s">
        <v>345</v>
      </c>
      <c r="I58" s="9" t="s">
        <v>271</v>
      </c>
      <c r="J58" s="9" t="s">
        <v>272</v>
      </c>
      <c r="K58" s="10">
        <v>259.60000000000002</v>
      </c>
    </row>
    <row r="59" spans="1:11" x14ac:dyDescent="0.55000000000000004">
      <c r="A59" s="9" t="s">
        <v>376</v>
      </c>
      <c r="B59" s="9">
        <v>33</v>
      </c>
      <c r="C59" s="8" t="s">
        <v>91</v>
      </c>
      <c r="D59" s="9" t="s">
        <v>261</v>
      </c>
      <c r="E59" s="9" t="s">
        <v>262</v>
      </c>
      <c r="F59" s="9" t="s">
        <v>347</v>
      </c>
      <c r="G59" s="9">
        <v>96</v>
      </c>
      <c r="H59" s="11" t="s">
        <v>345</v>
      </c>
      <c r="I59" s="9" t="s">
        <v>271</v>
      </c>
      <c r="J59" s="9" t="s">
        <v>272</v>
      </c>
      <c r="K59" s="10">
        <v>244.1</v>
      </c>
    </row>
    <row r="60" spans="1:11" x14ac:dyDescent="0.55000000000000004">
      <c r="A60" s="9" t="s">
        <v>377</v>
      </c>
      <c r="B60" s="9">
        <v>22</v>
      </c>
      <c r="C60" s="8" t="s">
        <v>91</v>
      </c>
      <c r="D60" s="9" t="s">
        <v>261</v>
      </c>
      <c r="E60" s="11" t="s">
        <v>262</v>
      </c>
      <c r="F60" s="9" t="s">
        <v>347</v>
      </c>
      <c r="G60" s="9">
        <v>48</v>
      </c>
      <c r="H60" s="11" t="s">
        <v>345</v>
      </c>
      <c r="I60" s="9" t="s">
        <v>271</v>
      </c>
      <c r="J60" s="9" t="s">
        <v>272</v>
      </c>
      <c r="K60" s="10">
        <v>243.6</v>
      </c>
    </row>
    <row r="61" spans="1:11" x14ac:dyDescent="0.55000000000000004">
      <c r="A61" s="9" t="s">
        <v>378</v>
      </c>
      <c r="B61" s="9">
        <v>44</v>
      </c>
      <c r="C61" s="9" t="s">
        <v>92</v>
      </c>
      <c r="D61" s="9" t="s">
        <v>267</v>
      </c>
      <c r="E61" s="11" t="s">
        <v>262</v>
      </c>
      <c r="F61" s="9" t="s">
        <v>364</v>
      </c>
      <c r="G61" s="9">
        <v>48</v>
      </c>
      <c r="H61" s="11" t="s">
        <v>345</v>
      </c>
      <c r="I61" s="9" t="s">
        <v>271</v>
      </c>
      <c r="J61" s="9" t="s">
        <v>272</v>
      </c>
      <c r="K61" s="10">
        <v>244.3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A1EB-AC6A-4178-A437-7EB7F5400D34}">
  <dimension ref="A1:O4"/>
  <sheetViews>
    <sheetView workbookViewId="0">
      <selection activeCell="I10" sqref="I10"/>
    </sheetView>
  </sheetViews>
  <sheetFormatPr defaultRowHeight="14.4" x14ac:dyDescent="0.55000000000000004"/>
  <cols>
    <col min="3" max="3" width="7.15625" bestFit="1" customWidth="1"/>
    <col min="4" max="4" width="12.3125" bestFit="1" customWidth="1"/>
    <col min="5" max="5" width="12.41796875" bestFit="1" customWidth="1"/>
    <col min="8" max="8" width="7.9453125" bestFit="1" customWidth="1"/>
    <col min="9" max="9" width="8.1015625" bestFit="1" customWidth="1"/>
    <col min="10" max="10" width="10.83984375" bestFit="1" customWidth="1"/>
    <col min="11" max="11" width="12.15625" bestFit="1" customWidth="1"/>
    <col min="12" max="12" width="14.5234375" bestFit="1" customWidth="1"/>
    <col min="13" max="13" width="10.20703125" bestFit="1" customWidth="1"/>
    <col min="15" max="15" width="12.3125" bestFit="1" customWidth="1"/>
  </cols>
  <sheetData>
    <row r="1" spans="1:15" x14ac:dyDescent="0.55000000000000004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13</v>
      </c>
      <c r="H1" s="1" t="s">
        <v>14</v>
      </c>
      <c r="I1" s="1" t="s">
        <v>379</v>
      </c>
      <c r="J1" s="1" t="s">
        <v>380</v>
      </c>
      <c r="K1" s="1" t="s">
        <v>17</v>
      </c>
      <c r="L1" s="1" t="s">
        <v>18</v>
      </c>
      <c r="M1" s="1" t="s">
        <v>4</v>
      </c>
      <c r="N1" s="1" t="s">
        <v>10</v>
      </c>
      <c r="O1" s="1" t="s">
        <v>9</v>
      </c>
    </row>
    <row r="2" spans="1:15" x14ac:dyDescent="0.55000000000000004">
      <c r="A2" t="s">
        <v>349</v>
      </c>
      <c r="B2" t="s">
        <v>91</v>
      </c>
      <c r="C2">
        <v>2</v>
      </c>
      <c r="D2">
        <v>95388813</v>
      </c>
      <c r="E2">
        <v>99725103</v>
      </c>
      <c r="F2">
        <v>4336290</v>
      </c>
      <c r="G2">
        <v>5.0999999999999997E-2</v>
      </c>
      <c r="H2">
        <v>2.2000000000000001E-3</v>
      </c>
      <c r="I2">
        <v>2.2963</v>
      </c>
      <c r="J2">
        <v>5.8999999999999999E-3</v>
      </c>
      <c r="K2">
        <v>0</v>
      </c>
      <c r="L2">
        <v>400.86</v>
      </c>
      <c r="M2" t="s">
        <v>94</v>
      </c>
      <c r="N2">
        <v>0.2271</v>
      </c>
      <c r="O2" t="s">
        <v>382</v>
      </c>
    </row>
    <row r="3" spans="1:15" x14ac:dyDescent="0.55000000000000004">
      <c r="A3" t="s">
        <v>349</v>
      </c>
      <c r="B3" t="s">
        <v>91</v>
      </c>
      <c r="C3">
        <v>2</v>
      </c>
      <c r="D3">
        <v>99785818</v>
      </c>
      <c r="E3">
        <v>102380237</v>
      </c>
      <c r="F3">
        <v>2594419</v>
      </c>
      <c r="G3">
        <v>9.9299999999999999E-2</v>
      </c>
      <c r="H3">
        <v>4.3E-3</v>
      </c>
      <c r="I3">
        <v>2.7273999999999998</v>
      </c>
      <c r="J3">
        <v>6.3E-3</v>
      </c>
      <c r="K3">
        <v>0</v>
      </c>
      <c r="L3">
        <v>2971.71</v>
      </c>
      <c r="M3" t="s">
        <v>94</v>
      </c>
      <c r="N3">
        <v>0.49590000000000001</v>
      </c>
      <c r="O3" t="s">
        <v>383</v>
      </c>
    </row>
    <row r="4" spans="1:15" x14ac:dyDescent="0.55000000000000004">
      <c r="A4" t="s">
        <v>358</v>
      </c>
      <c r="B4" t="s">
        <v>91</v>
      </c>
      <c r="C4" s="13" t="s">
        <v>381</v>
      </c>
      <c r="D4">
        <v>0</v>
      </c>
      <c r="E4">
        <v>59373566</v>
      </c>
      <c r="F4">
        <v>59373566</v>
      </c>
      <c r="G4">
        <v>5.8099999999999999E-2</v>
      </c>
      <c r="H4">
        <v>2E-3</v>
      </c>
      <c r="I4">
        <v>1.3985000000000001</v>
      </c>
      <c r="J4">
        <v>6.4000000000000003E-3</v>
      </c>
      <c r="K4">
        <v>714.02</v>
      </c>
      <c r="L4">
        <v>228.25</v>
      </c>
      <c r="M4" t="s">
        <v>95</v>
      </c>
      <c r="N4">
        <v>0.20810000000000001</v>
      </c>
      <c r="O4" t="s">
        <v>385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9301-5AB1-44AE-A32F-11B9AFF93071}">
  <dimension ref="A1:P16"/>
  <sheetViews>
    <sheetView workbookViewId="0">
      <selection activeCell="N37" sqref="N37"/>
    </sheetView>
  </sheetViews>
  <sheetFormatPr defaultRowHeight="14.4" x14ac:dyDescent="0.55000000000000004"/>
  <cols>
    <col min="4" max="4" width="11.41796875" bestFit="1" customWidth="1"/>
    <col min="5" max="5" width="12.41796875" bestFit="1" customWidth="1"/>
    <col min="9" max="9" width="8.1015625" bestFit="1" customWidth="1"/>
    <col min="10" max="10" width="10.83984375" bestFit="1" customWidth="1"/>
    <col min="11" max="11" width="12.15625" bestFit="1" customWidth="1"/>
    <col min="12" max="12" width="14.5234375" bestFit="1" customWidth="1"/>
    <col min="15" max="15" width="14.26171875" bestFit="1" customWidth="1"/>
    <col min="16" max="16" width="10.47265625" bestFit="1" customWidth="1"/>
  </cols>
  <sheetData>
    <row r="1" spans="1:16" x14ac:dyDescent="0.55000000000000004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13</v>
      </c>
      <c r="H1" s="1" t="s">
        <v>14</v>
      </c>
      <c r="I1" s="1" t="s">
        <v>379</v>
      </c>
      <c r="J1" s="1" t="s">
        <v>380</v>
      </c>
      <c r="K1" s="1" t="s">
        <v>17</v>
      </c>
      <c r="L1" s="1" t="s">
        <v>18</v>
      </c>
      <c r="M1" s="1" t="s">
        <v>185</v>
      </c>
      <c r="N1" s="1" t="s">
        <v>10</v>
      </c>
      <c r="O1" s="1" t="s">
        <v>9</v>
      </c>
      <c r="P1" s="1" t="s">
        <v>23</v>
      </c>
    </row>
    <row r="2" spans="1:16" x14ac:dyDescent="0.55000000000000004">
      <c r="A2" t="s">
        <v>295</v>
      </c>
      <c r="B2" t="s">
        <v>91</v>
      </c>
      <c r="C2">
        <v>12</v>
      </c>
      <c r="D2">
        <v>79544126</v>
      </c>
      <c r="E2">
        <v>79561872</v>
      </c>
      <c r="F2">
        <v>17746</v>
      </c>
      <c r="G2">
        <v>0.12620000000000001</v>
      </c>
      <c r="I2">
        <v>2.9882</v>
      </c>
      <c r="J2">
        <v>8.5199999999999998E-2</v>
      </c>
      <c r="K2">
        <v>71.39</v>
      </c>
      <c r="L2">
        <v>67.05</v>
      </c>
      <c r="M2" t="s">
        <v>245</v>
      </c>
      <c r="N2">
        <v>0.98819999999999997</v>
      </c>
      <c r="O2" t="s">
        <v>386</v>
      </c>
      <c r="P2" t="s">
        <v>387</v>
      </c>
    </row>
    <row r="3" spans="1:16" x14ac:dyDescent="0.55000000000000004">
      <c r="A3" t="s">
        <v>348</v>
      </c>
      <c r="B3" t="s">
        <v>91</v>
      </c>
      <c r="C3">
        <v>15</v>
      </c>
      <c r="D3">
        <v>23834286</v>
      </c>
      <c r="E3">
        <v>23894084</v>
      </c>
      <c r="F3">
        <v>59798</v>
      </c>
      <c r="G3">
        <v>0.191</v>
      </c>
      <c r="I3">
        <v>4.0448000000000004</v>
      </c>
      <c r="J3">
        <v>3.7900000000000003E-2</v>
      </c>
      <c r="K3">
        <v>68.33</v>
      </c>
      <c r="L3">
        <v>24.59</v>
      </c>
      <c r="M3" t="s">
        <v>245</v>
      </c>
      <c r="N3">
        <v>1</v>
      </c>
      <c r="O3" t="s">
        <v>388</v>
      </c>
      <c r="P3" t="s">
        <v>389</v>
      </c>
    </row>
    <row r="4" spans="1:16" x14ac:dyDescent="0.55000000000000004">
      <c r="A4" t="s">
        <v>348</v>
      </c>
      <c r="B4" t="s">
        <v>91</v>
      </c>
      <c r="C4">
        <v>15</v>
      </c>
      <c r="D4">
        <v>24910498</v>
      </c>
      <c r="E4">
        <v>25976185</v>
      </c>
      <c r="F4">
        <v>1065687</v>
      </c>
      <c r="G4">
        <v>4.1700000000000001E-2</v>
      </c>
      <c r="I4">
        <v>3.9741</v>
      </c>
      <c r="J4">
        <v>1.34E-2</v>
      </c>
      <c r="K4">
        <v>2682.18</v>
      </c>
      <c r="L4">
        <v>2053.58</v>
      </c>
      <c r="M4" t="s">
        <v>245</v>
      </c>
      <c r="N4">
        <v>1</v>
      </c>
      <c r="O4" t="s">
        <v>390</v>
      </c>
      <c r="P4" t="s">
        <v>391</v>
      </c>
    </row>
    <row r="5" spans="1:16" x14ac:dyDescent="0.55000000000000004">
      <c r="A5" t="s">
        <v>348</v>
      </c>
      <c r="B5" t="s">
        <v>91</v>
      </c>
      <c r="C5">
        <v>15</v>
      </c>
      <c r="D5">
        <v>26763740</v>
      </c>
      <c r="E5">
        <v>26817437</v>
      </c>
      <c r="F5">
        <v>53697</v>
      </c>
      <c r="G5">
        <v>2.7900000000000001E-2</v>
      </c>
      <c r="I5">
        <v>4.2339000000000002</v>
      </c>
      <c r="J5">
        <v>5.0200000000000002E-2</v>
      </c>
      <c r="K5">
        <v>66.78</v>
      </c>
      <c r="L5">
        <v>3.82</v>
      </c>
      <c r="M5" t="s">
        <v>245</v>
      </c>
      <c r="N5">
        <v>1</v>
      </c>
      <c r="O5" t="s">
        <v>392</v>
      </c>
      <c r="P5" t="s">
        <v>393</v>
      </c>
    </row>
    <row r="6" spans="1:16" x14ac:dyDescent="0.55000000000000004">
      <c r="A6" t="s">
        <v>348</v>
      </c>
      <c r="B6" t="s">
        <v>91</v>
      </c>
      <c r="C6">
        <v>15</v>
      </c>
      <c r="D6">
        <v>26887391</v>
      </c>
      <c r="E6">
        <v>27222824</v>
      </c>
      <c r="F6">
        <v>335433</v>
      </c>
      <c r="G6">
        <v>0.191</v>
      </c>
      <c r="I6">
        <v>4.0975999999999999</v>
      </c>
      <c r="J6">
        <v>1.9099999999999999E-2</v>
      </c>
      <c r="K6">
        <v>639.34</v>
      </c>
      <c r="L6">
        <v>303.06</v>
      </c>
      <c r="M6" t="s">
        <v>245</v>
      </c>
      <c r="N6">
        <v>1</v>
      </c>
      <c r="O6" t="s">
        <v>392</v>
      </c>
      <c r="P6" t="s">
        <v>393</v>
      </c>
    </row>
    <row r="7" spans="1:16" x14ac:dyDescent="0.55000000000000004">
      <c r="A7" t="s">
        <v>355</v>
      </c>
      <c r="B7" t="s">
        <v>91</v>
      </c>
      <c r="C7">
        <v>16</v>
      </c>
      <c r="D7">
        <v>8782957</v>
      </c>
      <c r="E7">
        <v>9277964</v>
      </c>
      <c r="F7">
        <v>495007</v>
      </c>
      <c r="G7">
        <v>0.12330000000000001</v>
      </c>
      <c r="I7">
        <v>2.5461999999999998</v>
      </c>
      <c r="J7">
        <v>1.1900000000000001E-2</v>
      </c>
      <c r="K7">
        <v>1327.01</v>
      </c>
      <c r="L7">
        <v>1100.25</v>
      </c>
      <c r="M7" t="s">
        <v>245</v>
      </c>
      <c r="N7">
        <v>0.54620000000000002</v>
      </c>
      <c r="O7" t="s">
        <v>145</v>
      </c>
      <c r="P7" t="s">
        <v>178</v>
      </c>
    </row>
    <row r="8" spans="1:16" x14ac:dyDescent="0.55000000000000004">
      <c r="A8" t="s">
        <v>294</v>
      </c>
      <c r="B8" t="s">
        <v>91</v>
      </c>
      <c r="C8">
        <v>16</v>
      </c>
      <c r="D8">
        <v>9057947</v>
      </c>
      <c r="E8">
        <v>9101249</v>
      </c>
      <c r="F8">
        <v>43302</v>
      </c>
      <c r="G8">
        <v>0</v>
      </c>
      <c r="I8">
        <v>1.0307999999999999</v>
      </c>
      <c r="J8">
        <v>3.3300000000000003E-2</v>
      </c>
      <c r="K8">
        <v>23.6</v>
      </c>
      <c r="M8" t="s">
        <v>384</v>
      </c>
      <c r="N8">
        <v>0.96919999999999995</v>
      </c>
      <c r="O8" t="s">
        <v>145</v>
      </c>
      <c r="P8" t="s">
        <v>178</v>
      </c>
    </row>
    <row r="9" spans="1:16" x14ac:dyDescent="0.55000000000000004">
      <c r="A9" t="s">
        <v>294</v>
      </c>
      <c r="B9" t="s">
        <v>91</v>
      </c>
      <c r="C9">
        <v>16</v>
      </c>
      <c r="D9">
        <v>31016970</v>
      </c>
      <c r="E9">
        <v>31334682</v>
      </c>
      <c r="F9">
        <v>317712</v>
      </c>
      <c r="G9">
        <v>0</v>
      </c>
      <c r="I9">
        <v>1.2938000000000001</v>
      </c>
      <c r="J9">
        <v>1.5699999999999999E-2</v>
      </c>
      <c r="K9">
        <v>44.75</v>
      </c>
      <c r="L9">
        <v>0</v>
      </c>
      <c r="M9" t="s">
        <v>384</v>
      </c>
      <c r="N9">
        <v>0.70620000000000005</v>
      </c>
      <c r="O9" t="s">
        <v>394</v>
      </c>
      <c r="P9" t="s">
        <v>395</v>
      </c>
    </row>
    <row r="10" spans="1:16" x14ac:dyDescent="0.55000000000000004">
      <c r="A10" t="s">
        <v>313</v>
      </c>
      <c r="B10" t="s">
        <v>91</v>
      </c>
      <c r="C10">
        <v>2</v>
      </c>
      <c r="D10">
        <v>50731007</v>
      </c>
      <c r="E10">
        <v>50805387</v>
      </c>
      <c r="F10">
        <v>74380</v>
      </c>
      <c r="G10">
        <v>0</v>
      </c>
      <c r="I10">
        <v>1.0429999999999999</v>
      </c>
      <c r="J10">
        <v>3.9E-2</v>
      </c>
      <c r="K10">
        <v>62.56</v>
      </c>
      <c r="M10" t="s">
        <v>384</v>
      </c>
      <c r="N10">
        <v>0.95700000000000007</v>
      </c>
      <c r="O10" t="s">
        <v>396</v>
      </c>
      <c r="P10" t="s">
        <v>222</v>
      </c>
    </row>
    <row r="11" spans="1:16" x14ac:dyDescent="0.55000000000000004">
      <c r="A11" t="s">
        <v>282</v>
      </c>
      <c r="B11" t="s">
        <v>92</v>
      </c>
      <c r="C11">
        <v>20</v>
      </c>
      <c r="D11">
        <v>52655897</v>
      </c>
      <c r="E11">
        <v>62919257</v>
      </c>
      <c r="F11">
        <v>10263360</v>
      </c>
      <c r="G11">
        <v>0.12770000000000001</v>
      </c>
      <c r="H11">
        <v>2.2000000000000001E-3</v>
      </c>
      <c r="I11">
        <v>3.2061999999999999</v>
      </c>
      <c r="J11">
        <v>5.7999999999999996E-3</v>
      </c>
      <c r="K11">
        <v>16035.68</v>
      </c>
      <c r="L11">
        <v>18731.48</v>
      </c>
      <c r="M11" t="s">
        <v>245</v>
      </c>
      <c r="N11">
        <v>0.68620000000000003</v>
      </c>
      <c r="O11" t="s">
        <v>397</v>
      </c>
      <c r="P11" t="s">
        <v>398</v>
      </c>
    </row>
    <row r="12" spans="1:16" x14ac:dyDescent="0.55000000000000004">
      <c r="A12" t="s">
        <v>302</v>
      </c>
      <c r="B12" t="s">
        <v>91</v>
      </c>
      <c r="C12">
        <v>22</v>
      </c>
      <c r="D12">
        <v>18728422</v>
      </c>
      <c r="E12">
        <v>19012511</v>
      </c>
      <c r="F12">
        <v>284089</v>
      </c>
      <c r="G12">
        <v>0</v>
      </c>
      <c r="I12">
        <v>1.0031000000000001</v>
      </c>
      <c r="J12">
        <v>1.7299999999999999E-2</v>
      </c>
      <c r="K12">
        <v>309.99</v>
      </c>
      <c r="M12" t="s">
        <v>384</v>
      </c>
      <c r="N12">
        <v>0.99690000000000001</v>
      </c>
      <c r="O12" t="s">
        <v>399</v>
      </c>
      <c r="P12" t="s">
        <v>182</v>
      </c>
    </row>
    <row r="13" spans="1:16" x14ac:dyDescent="0.55000000000000004">
      <c r="A13" t="s">
        <v>284</v>
      </c>
      <c r="B13" t="s">
        <v>91</v>
      </c>
      <c r="C13">
        <v>22</v>
      </c>
      <c r="D13">
        <v>18815464</v>
      </c>
      <c r="E13">
        <v>19012643</v>
      </c>
      <c r="F13">
        <v>197179</v>
      </c>
      <c r="G13">
        <v>0.1145</v>
      </c>
      <c r="I13">
        <v>3.0499000000000001</v>
      </c>
      <c r="J13">
        <v>2.4199999999999999E-2</v>
      </c>
      <c r="K13">
        <v>534.79999999999995</v>
      </c>
      <c r="L13">
        <v>445.62</v>
      </c>
      <c r="M13" t="s">
        <v>245</v>
      </c>
      <c r="N13">
        <v>1</v>
      </c>
      <c r="O13" t="s">
        <v>399</v>
      </c>
      <c r="P13" t="s">
        <v>182</v>
      </c>
    </row>
    <row r="14" spans="1:16" x14ac:dyDescent="0.55000000000000004">
      <c r="A14" t="s">
        <v>289</v>
      </c>
      <c r="B14" t="s">
        <v>92</v>
      </c>
      <c r="C14">
        <v>3</v>
      </c>
      <c r="D14">
        <v>47715545</v>
      </c>
      <c r="E14">
        <v>47881942</v>
      </c>
      <c r="F14">
        <v>166397</v>
      </c>
      <c r="G14">
        <v>0</v>
      </c>
      <c r="I14">
        <v>0.89639999999999997</v>
      </c>
      <c r="J14">
        <v>2.7400000000000001E-2</v>
      </c>
      <c r="K14">
        <v>63.06</v>
      </c>
      <c r="M14" t="s">
        <v>384</v>
      </c>
      <c r="N14">
        <v>1</v>
      </c>
      <c r="O14" t="s">
        <v>108</v>
      </c>
      <c r="P14" t="s">
        <v>169</v>
      </c>
    </row>
    <row r="15" spans="1:16" x14ac:dyDescent="0.55000000000000004">
      <c r="A15" t="s">
        <v>318</v>
      </c>
      <c r="B15" t="s">
        <v>91</v>
      </c>
      <c r="C15">
        <v>5</v>
      </c>
      <c r="D15">
        <v>60808511</v>
      </c>
      <c r="E15">
        <v>60928072</v>
      </c>
      <c r="F15">
        <v>119561</v>
      </c>
      <c r="G15">
        <v>0.1179</v>
      </c>
      <c r="I15">
        <v>3.1949000000000001</v>
      </c>
      <c r="J15">
        <v>2.1000000000000001E-2</v>
      </c>
      <c r="K15">
        <v>418.94</v>
      </c>
      <c r="L15">
        <v>312.8</v>
      </c>
      <c r="M15" t="s">
        <v>245</v>
      </c>
      <c r="N15">
        <v>1</v>
      </c>
      <c r="O15" t="s">
        <v>400</v>
      </c>
      <c r="P15" t="s">
        <v>401</v>
      </c>
    </row>
    <row r="16" spans="1:16" x14ac:dyDescent="0.55000000000000004">
      <c r="A16" t="s">
        <v>331</v>
      </c>
      <c r="B16" t="s">
        <v>91</v>
      </c>
      <c r="C16">
        <v>6</v>
      </c>
      <c r="D16">
        <v>86171776</v>
      </c>
      <c r="E16">
        <v>86267875</v>
      </c>
      <c r="F16">
        <v>96099</v>
      </c>
      <c r="G16">
        <v>0.1187</v>
      </c>
      <c r="I16">
        <v>2.9979</v>
      </c>
      <c r="J16">
        <v>2.5700000000000001E-2</v>
      </c>
      <c r="K16">
        <v>208.98</v>
      </c>
      <c r="L16">
        <v>156.37</v>
      </c>
      <c r="M16" t="s">
        <v>245</v>
      </c>
      <c r="N16">
        <v>0.99790000000000001</v>
      </c>
      <c r="O16" t="s">
        <v>402</v>
      </c>
      <c r="P16" t="s">
        <v>403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C3E5-CBC2-4EC7-A31B-6F982238BA7F}">
  <dimension ref="A1:G4"/>
  <sheetViews>
    <sheetView workbookViewId="0">
      <selection activeCell="I27" sqref="I27"/>
    </sheetView>
  </sheetViews>
  <sheetFormatPr defaultRowHeight="14.4" x14ac:dyDescent="0.55000000000000004"/>
  <cols>
    <col min="2" max="3" width="9.68359375" bestFit="1" customWidth="1"/>
    <col min="4" max="4" width="11.5234375" bestFit="1" customWidth="1"/>
    <col min="5" max="5" width="19.26171875" customWidth="1"/>
    <col min="6" max="6" width="17" customWidth="1"/>
    <col min="7" max="7" width="18.05078125" customWidth="1"/>
  </cols>
  <sheetData>
    <row r="1" spans="1:7" ht="28.8" x14ac:dyDescent="0.55000000000000004">
      <c r="A1" s="15" t="s">
        <v>5</v>
      </c>
      <c r="B1" s="15" t="s">
        <v>404</v>
      </c>
      <c r="C1" s="15" t="s">
        <v>405</v>
      </c>
      <c r="D1" s="15" t="s">
        <v>185</v>
      </c>
      <c r="E1" s="16" t="s">
        <v>406</v>
      </c>
      <c r="F1" s="16" t="s">
        <v>407</v>
      </c>
      <c r="G1" s="16" t="s">
        <v>408</v>
      </c>
    </row>
    <row r="2" spans="1:7" x14ac:dyDescent="0.55000000000000004">
      <c r="A2" s="13">
        <v>2</v>
      </c>
      <c r="B2" s="13">
        <v>92036240</v>
      </c>
      <c r="C2" s="13">
        <v>99783145</v>
      </c>
      <c r="D2" s="13" t="s">
        <v>409</v>
      </c>
      <c r="E2" s="13">
        <v>23</v>
      </c>
      <c r="F2" s="13">
        <v>18</v>
      </c>
      <c r="G2" s="13">
        <v>320</v>
      </c>
    </row>
    <row r="3" spans="1:7" x14ac:dyDescent="0.55000000000000004">
      <c r="A3" s="13">
        <v>2</v>
      </c>
      <c r="B3" s="13">
        <v>99873014</v>
      </c>
      <c r="C3" s="13">
        <v>101940572</v>
      </c>
      <c r="D3" s="13" t="s">
        <v>410</v>
      </c>
      <c r="E3" s="13">
        <v>32</v>
      </c>
      <c r="F3" s="13">
        <v>8</v>
      </c>
      <c r="G3" s="13">
        <v>388</v>
      </c>
    </row>
    <row r="4" spans="1:7" x14ac:dyDescent="0.55000000000000004">
      <c r="A4" s="13">
        <v>2</v>
      </c>
      <c r="B4" s="13">
        <v>102382001</v>
      </c>
      <c r="C4" s="13">
        <v>102383800</v>
      </c>
      <c r="D4" s="13" t="s">
        <v>411</v>
      </c>
      <c r="E4" s="13">
        <v>30</v>
      </c>
      <c r="F4" s="13">
        <v>19</v>
      </c>
      <c r="G4" s="13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DE31-B93D-4B92-964D-6F87CEF59E85}">
  <dimension ref="A1:AA2"/>
  <sheetViews>
    <sheetView topLeftCell="S1" workbookViewId="0">
      <selection activeCell="V8" sqref="V8"/>
    </sheetView>
  </sheetViews>
  <sheetFormatPr defaultRowHeight="14.4" x14ac:dyDescent="0.55000000000000004"/>
  <cols>
    <col min="8" max="8" width="12.15625" bestFit="1" customWidth="1"/>
    <col min="9" max="9" width="12.26171875" bestFit="1" customWidth="1"/>
    <col min="10" max="10" width="8.68359375" bestFit="1" customWidth="1"/>
    <col min="11" max="11" width="13.26171875" bestFit="1" customWidth="1"/>
    <col min="17" max="17" width="12.15625" bestFit="1" customWidth="1"/>
    <col min="18" max="18" width="14.41796875" bestFit="1" customWidth="1"/>
    <col min="19" max="19" width="13.3125" bestFit="1" customWidth="1"/>
    <col min="20" max="20" width="13.9453125" bestFit="1" customWidth="1"/>
    <col min="21" max="21" width="19.68359375" bestFit="1" customWidth="1"/>
    <col min="22" max="22" width="8.578125" bestFit="1" customWidth="1"/>
    <col min="23" max="23" width="27.578125" bestFit="1" customWidth="1"/>
    <col min="26" max="26" width="17.83984375" bestFit="1" customWidth="1"/>
    <col min="27" max="27" width="12.26171875" bestFit="1" customWidth="1"/>
  </cols>
  <sheetData>
    <row r="1" spans="1:27" x14ac:dyDescent="0.55000000000000004">
      <c r="A1" s="1" t="s">
        <v>0</v>
      </c>
      <c r="B1" s="1" t="s">
        <v>241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</row>
    <row r="2" spans="1:27" x14ac:dyDescent="0.55000000000000004">
      <c r="A2" t="s">
        <v>44</v>
      </c>
      <c r="B2" t="s">
        <v>88</v>
      </c>
      <c r="C2" t="s">
        <v>89</v>
      </c>
      <c r="D2" t="s">
        <v>91</v>
      </c>
      <c r="F2" t="s">
        <v>412</v>
      </c>
      <c r="G2">
        <v>12</v>
      </c>
      <c r="H2">
        <v>0</v>
      </c>
      <c r="I2">
        <v>23744650</v>
      </c>
      <c r="J2">
        <v>23744650</v>
      </c>
      <c r="K2" t="s">
        <v>413</v>
      </c>
      <c r="L2">
        <v>8.4500000000000006E-2</v>
      </c>
      <c r="M2">
        <v>2.0299999999999999E-2</v>
      </c>
      <c r="N2">
        <v>1.1000000000000001E-3</v>
      </c>
      <c r="O2">
        <v>3.3099999999999997E-2</v>
      </c>
      <c r="P2">
        <v>2E-3</v>
      </c>
      <c r="Q2">
        <v>3.2534000000000001</v>
      </c>
      <c r="R2">
        <v>73.83</v>
      </c>
      <c r="S2">
        <v>0.5187000036239624</v>
      </c>
      <c r="T2">
        <v>0.47830000519752502</v>
      </c>
      <c r="U2" t="s">
        <v>160</v>
      </c>
      <c r="V2">
        <v>306</v>
      </c>
      <c r="W2" t="s">
        <v>414</v>
      </c>
      <c r="X2">
        <v>79</v>
      </c>
      <c r="Y2">
        <v>93</v>
      </c>
      <c r="Z2">
        <v>16</v>
      </c>
      <c r="AA2">
        <v>-0.59219793523440711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ST1_mosaic_CNVs</vt:lpstr>
      <vt:lpstr>ST2_SSC_dnCNVs</vt:lpstr>
      <vt:lpstr>ST3_ASD_CNV_counts</vt:lpstr>
      <vt:lpstr>ST4_ASD_mCNVs_UKB</vt:lpstr>
      <vt:lpstr>ST5_16p11.2_UKB_assoc</vt:lpstr>
      <vt:lpstr>ST6_LGD_variants_in_mCNVs</vt:lpstr>
      <vt:lpstr>ST7_sibs_w_genetic_diag</vt:lpstr>
      <vt:lpstr>ST8_WGS_sample_list</vt:lpstr>
      <vt:lpstr>ST9_WGS_mCNVs</vt:lpstr>
      <vt:lpstr>ST10_WGS_germline_CNVs</vt:lpstr>
      <vt:lpstr>ST11_AN09412_breakpoints</vt:lpstr>
      <vt:lpstr>ST12_13674.p1_UKN_event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Maxwell Sherman</cp:lastModifiedBy>
  <dcterms:created xsi:type="dcterms:W3CDTF">2019-09-25T20:21:54Z</dcterms:created>
  <dcterms:modified xsi:type="dcterms:W3CDTF">2019-12-30T15:09:12Z</dcterms:modified>
</cp:coreProperties>
</file>