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https://uob-my.sharepoint.com/personal/jk14427_bristol_ac_uk/Documents/MyFiles-Migrated/Documents/Research/PhD/Systematic Review Ecigs Gateway/BMJ/"/>
    </mc:Choice>
  </mc:AlternateContent>
  <xr:revisionPtr revIDLastSave="129" documentId="8_{7573DAF9-8E3D-48AF-9597-0F6654184231}" xr6:coauthVersionLast="44" xr6:coauthVersionMax="44" xr10:uidLastSave="{5D73D9F8-8CC3-41A1-9584-237C2D4A7B40}"/>
  <bookViews>
    <workbookView xWindow="-120" yWindow="-120" windowWidth="29040" windowHeight="15840" activeTab="2" xr2:uid="{07468BD9-F27D-4F4D-B434-18B6A430AAC9}"/>
  </bookViews>
  <sheets>
    <sheet name="Study Characteristics" sheetId="1" r:id="rId1"/>
    <sheet name="Study Findings" sheetId="2" r:id="rId2"/>
    <sheet name="Bias and Causality" sheetId="3" r:id="rId3"/>
  </sheets>
  <externalReferences>
    <externalReference r:id="rId4"/>
    <externalReference r:id="rId5"/>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25" i="2" l="1"/>
  <c r="N25" i="2" s="1"/>
  <c r="K24" i="2"/>
  <c r="N24" i="2" s="1"/>
  <c r="K23" i="2"/>
  <c r="N23" i="2" s="1"/>
  <c r="K16" i="2"/>
  <c r="N16" i="2" s="1"/>
  <c r="K10" i="2"/>
  <c r="N10" i="2" s="1"/>
  <c r="K7" i="2"/>
  <c r="N7" i="2" s="1"/>
  <c r="K6" i="2"/>
  <c r="N6" i="2" s="1"/>
  <c r="K5" i="2"/>
  <c r="N5" i="2" s="1"/>
  <c r="K4" i="2"/>
  <c r="N4" i="2" s="1"/>
  <c r="K3" i="2"/>
  <c r="N3" i="2" s="1"/>
  <c r="K2" i="2"/>
  <c r="N2" i="2" s="1"/>
  <c r="K36" i="2"/>
  <c r="N36" i="2" s="1"/>
  <c r="K35" i="2"/>
  <c r="N35" i="2" s="1"/>
  <c r="M35" i="2" s="1"/>
  <c r="K34" i="2"/>
  <c r="K33" i="2"/>
  <c r="K32" i="2"/>
  <c r="N32" i="2" s="1"/>
  <c r="K31" i="2"/>
  <c r="N31" i="2" s="1"/>
  <c r="M31" i="2" s="1"/>
  <c r="K30" i="2"/>
  <c r="K29" i="2"/>
  <c r="K28" i="2"/>
  <c r="N28" i="2" s="1"/>
  <c r="K27" i="2"/>
  <c r="N27" i="2" s="1"/>
  <c r="K26" i="2"/>
  <c r="K22" i="2"/>
  <c r="K21" i="2"/>
  <c r="N21" i="2" s="1"/>
  <c r="K20" i="2"/>
  <c r="N20" i="2" s="1"/>
  <c r="K19" i="2"/>
  <c r="K18" i="2"/>
  <c r="K17" i="2"/>
  <c r="N17" i="2" s="1"/>
  <c r="K15" i="2"/>
  <c r="K14" i="2"/>
  <c r="K13" i="2"/>
  <c r="N13" i="2" s="1"/>
  <c r="K12" i="2"/>
  <c r="N12" i="2" s="1"/>
  <c r="K11" i="2"/>
  <c r="N11" i="2" s="1"/>
  <c r="K9" i="2"/>
  <c r="N9" i="2" s="1"/>
  <c r="K8" i="2"/>
  <c r="N8" i="2" s="1"/>
  <c r="N15" i="2" l="1"/>
  <c r="L15" i="2" s="1"/>
  <c r="N14" i="2"/>
  <c r="L14" i="2" s="1"/>
  <c r="M20" i="2"/>
  <c r="M27" i="2"/>
  <c r="M8" i="2"/>
  <c r="M11" i="2"/>
  <c r="M13" i="2"/>
  <c r="L17" i="2"/>
  <c r="N19" i="2"/>
  <c r="L19" i="2" s="1"/>
  <c r="L21" i="2"/>
  <c r="N26" i="2"/>
  <c r="M26" i="2" s="1"/>
  <c r="L28" i="2"/>
  <c r="N30" i="2"/>
  <c r="L30" i="2" s="1"/>
  <c r="L32" i="2"/>
  <c r="N34" i="2"/>
  <c r="M34" i="2" s="1"/>
  <c r="L36" i="2"/>
  <c r="M9" i="2"/>
  <c r="M12" i="2"/>
  <c r="M17" i="2"/>
  <c r="N18" i="2"/>
  <c r="M18" i="2" s="1"/>
  <c r="L20" i="2"/>
  <c r="M21" i="2"/>
  <c r="N22" i="2"/>
  <c r="M22" i="2" s="1"/>
  <c r="L27" i="2"/>
  <c r="M28" i="2"/>
  <c r="N29" i="2"/>
  <c r="M29" i="2" s="1"/>
  <c r="L31" i="2"/>
  <c r="M32" i="2"/>
  <c r="N33" i="2"/>
  <c r="M33" i="2" s="1"/>
  <c r="L35" i="2"/>
  <c r="M36" i="2"/>
  <c r="L2" i="2"/>
  <c r="L3" i="2"/>
  <c r="L4" i="2"/>
  <c r="L5" i="2"/>
  <c r="L6" i="2"/>
  <c r="L7" i="2"/>
  <c r="L10" i="2"/>
  <c r="L16" i="2"/>
  <c r="L23" i="2"/>
  <c r="L24" i="2"/>
  <c r="L25" i="2"/>
  <c r="M2" i="2"/>
  <c r="M3" i="2"/>
  <c r="M4" i="2"/>
  <c r="M5" i="2"/>
  <c r="M6" i="2"/>
  <c r="M7" i="2"/>
  <c r="M10" i="2"/>
  <c r="M16" i="2"/>
  <c r="M23" i="2"/>
  <c r="M24" i="2"/>
  <c r="M25" i="2"/>
  <c r="L8" i="2"/>
  <c r="L9" i="2"/>
  <c r="L11" i="2"/>
  <c r="L12" i="2"/>
  <c r="L13" i="2"/>
  <c r="M15" i="2" l="1"/>
  <c r="M14" i="2"/>
  <c r="L29" i="2"/>
  <c r="L18" i="2"/>
  <c r="L33" i="2"/>
  <c r="L22" i="2"/>
  <c r="L34" i="2"/>
  <c r="M30" i="2"/>
  <c r="M19" i="2"/>
  <c r="L2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 Khouja</author>
  </authors>
  <commentList>
    <comment ref="H16" authorId="0" shapeId="0" xr:uid="{45EDEE7A-DDB7-4241-840B-B967EF370F21}">
      <text>
        <r>
          <rPr>
            <b/>
            <sz val="9"/>
            <color indexed="81"/>
            <rFont val="Tahoma"/>
            <charset val="1"/>
          </rPr>
          <t>J Khouja:</t>
        </r>
        <r>
          <rPr>
            <sz val="9"/>
            <color indexed="81"/>
            <rFont val="Tahoma"/>
            <charset val="1"/>
          </rPr>
          <t xml:space="preserve">
N/A? 2 cohorts but this isn't the one we are looking at.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 Khouja</author>
    <author>Jasmine Khouja</author>
  </authors>
  <commentList>
    <comment ref="I9" authorId="0" shapeId="0" xr:uid="{15EEB25F-7ABB-450B-A631-A8F555F6E435}">
      <text>
        <r>
          <rPr>
            <b/>
            <sz val="9"/>
            <color indexed="81"/>
            <rFont val="Tahoma"/>
            <family val="2"/>
          </rPr>
          <t>J Khouja:</t>
        </r>
        <r>
          <rPr>
            <sz val="9"/>
            <color indexed="81"/>
            <rFont val="Tahoma"/>
            <family val="2"/>
          </rPr>
          <t xml:space="preserve">
Worked out from table 2</t>
        </r>
      </text>
    </comment>
    <comment ref="K9" authorId="0" shapeId="0" xr:uid="{27C77B68-C436-4EBF-9BE1-D0828EF7D8D8}">
      <text>
        <r>
          <rPr>
            <b/>
            <sz val="9"/>
            <color indexed="81"/>
            <rFont val="Tahoma"/>
            <family val="2"/>
          </rPr>
          <t>J Khouja:</t>
        </r>
        <r>
          <rPr>
            <sz val="9"/>
            <color indexed="81"/>
            <rFont val="Tahoma"/>
            <family val="2"/>
          </rPr>
          <t xml:space="preserve">
Differs slightly from paper as they controlled for school clustering</t>
        </r>
      </text>
    </comment>
    <comment ref="K10" authorId="1" shapeId="0" xr:uid="{5F295969-A2A5-4643-991B-0890D9991912}">
      <text>
        <r>
          <rPr>
            <b/>
            <sz val="9"/>
            <color indexed="81"/>
            <rFont val="Tahoma"/>
            <family val="2"/>
          </rPr>
          <t>Jasmine Khouja:</t>
        </r>
        <r>
          <rPr>
            <sz val="9"/>
            <color indexed="81"/>
            <rFont val="Tahoma"/>
            <family val="2"/>
          </rPr>
          <t xml:space="preserve">
Differs to manuscript due to weighting.</t>
        </r>
      </text>
    </comment>
    <comment ref="K11" authorId="0" shapeId="0" xr:uid="{9BA4F342-6AC2-487D-B591-78068DCFE928}">
      <text>
        <r>
          <rPr>
            <b/>
            <sz val="9"/>
            <color indexed="81"/>
            <rFont val="Tahoma"/>
            <family val="2"/>
          </rPr>
          <t>J Khouja:</t>
        </r>
        <r>
          <rPr>
            <sz val="9"/>
            <color indexed="81"/>
            <rFont val="Tahoma"/>
            <family val="2"/>
          </rPr>
          <t xml:space="preserve">
Differs from paper as school included as a random effect.</t>
        </r>
      </text>
    </comment>
    <comment ref="G12" authorId="1" shapeId="0" xr:uid="{E8257C79-CB10-4A46-A6F3-EBD757481770}">
      <text>
        <r>
          <rPr>
            <b/>
            <sz val="9"/>
            <color indexed="81"/>
            <rFont val="Tahoma"/>
            <family val="2"/>
          </rPr>
          <t>Jasmine Khouja:</t>
        </r>
        <r>
          <rPr>
            <sz val="9"/>
            <color indexed="81"/>
            <rFont val="Tahoma"/>
            <family val="2"/>
          </rPr>
          <t xml:space="preserve">
Confirmed raw data with author 18.01.2019</t>
        </r>
      </text>
    </comment>
    <comment ref="G14" authorId="1" shapeId="0" xr:uid="{41B8E78C-B991-4C7B-A2C4-94A1CCD66137}">
      <text>
        <r>
          <rPr>
            <b/>
            <sz val="9"/>
            <color indexed="81"/>
            <rFont val="Tahoma"/>
            <family val="2"/>
          </rPr>
          <t>Jasmine Khouja:</t>
        </r>
        <r>
          <rPr>
            <sz val="9"/>
            <color indexed="81"/>
            <rFont val="Tahoma"/>
            <family val="2"/>
          </rPr>
          <t xml:space="preserve">
Confirmed with author 19.01.2019</t>
        </r>
      </text>
    </comment>
    <comment ref="G15" authorId="1" shapeId="0" xr:uid="{37909ECE-6B5F-4E99-A20A-DDCA767426C8}">
      <text>
        <r>
          <rPr>
            <b/>
            <sz val="9"/>
            <color indexed="81"/>
            <rFont val="Tahoma"/>
            <family val="2"/>
          </rPr>
          <t>Jasmine Khouja:</t>
        </r>
        <r>
          <rPr>
            <sz val="9"/>
            <color indexed="81"/>
            <rFont val="Tahoma"/>
            <family val="2"/>
          </rPr>
          <t xml:space="preserve">
Calculated from Table 2 and Supplementary Table A2</t>
        </r>
      </text>
    </comment>
    <comment ref="F16" authorId="0" shapeId="0" xr:uid="{9E2C1291-DCD3-4774-89E2-FCE4FD5D6BC7}">
      <text>
        <r>
          <rPr>
            <b/>
            <sz val="9"/>
            <color indexed="81"/>
            <rFont val="Tahoma"/>
            <charset val="1"/>
          </rPr>
          <t>J Khouja:</t>
        </r>
        <r>
          <rPr>
            <sz val="9"/>
            <color indexed="81"/>
            <rFont val="Tahoma"/>
            <charset val="1"/>
          </rPr>
          <t xml:space="preserve">
17.01.19 Contacted and confirmed raw data with author</t>
        </r>
      </text>
    </comment>
    <comment ref="K17" authorId="1" shapeId="0" xr:uid="{8ED0F1DC-0188-4AC1-AB93-3A4D53B3CBA9}">
      <text>
        <r>
          <rPr>
            <b/>
            <sz val="9"/>
            <color indexed="81"/>
            <rFont val="Tahoma"/>
            <charset val="1"/>
          </rPr>
          <t>Jasmine Khouja:</t>
        </r>
        <r>
          <rPr>
            <sz val="9"/>
            <color indexed="81"/>
            <rFont val="Tahoma"/>
            <charset val="1"/>
          </rPr>
          <t xml:space="preserve">
OR differs to OR reported in paper due to weighting.</t>
        </r>
      </text>
    </comment>
    <comment ref="I19" authorId="0" shapeId="0" xr:uid="{62F00BB3-8D3C-4331-B117-43A7E6F8EA12}">
      <text>
        <r>
          <rPr>
            <b/>
            <sz val="9"/>
            <color indexed="81"/>
            <rFont val="Tahoma"/>
            <family val="2"/>
          </rPr>
          <t>J Khouja:</t>
        </r>
        <r>
          <rPr>
            <sz val="9"/>
            <color indexed="81"/>
            <rFont val="Tahoma"/>
            <family val="2"/>
          </rPr>
          <t xml:space="preserve">
Can be summed in Table 1.</t>
        </r>
      </text>
    </comment>
    <comment ref="I20" authorId="0" shapeId="0" xr:uid="{F6380298-4163-4B99-9186-B8CAA5507EB2}">
      <text>
        <r>
          <rPr>
            <b/>
            <sz val="9"/>
            <color indexed="81"/>
            <rFont val="Tahoma"/>
            <family val="2"/>
          </rPr>
          <t>J Khouja:</t>
        </r>
        <r>
          <rPr>
            <sz val="9"/>
            <color indexed="81"/>
            <rFont val="Tahoma"/>
            <family val="2"/>
          </rPr>
          <t xml:space="preserve">
Can be summed in Table 2.</t>
        </r>
      </text>
    </comment>
  </commentList>
</comments>
</file>

<file path=xl/sharedStrings.xml><?xml version="1.0" encoding="utf-8"?>
<sst xmlns="http://schemas.openxmlformats.org/spreadsheetml/2006/main" count="956" uniqueCount="241">
  <si>
    <t>Study ID</t>
  </si>
  <si>
    <t xml:space="preserve">First Author </t>
  </si>
  <si>
    <t>Title</t>
  </si>
  <si>
    <t>Year of publication</t>
  </si>
  <si>
    <t>Date of extraction</t>
  </si>
  <si>
    <t>Country</t>
  </si>
  <si>
    <t>Study design</t>
  </si>
  <si>
    <t>Study name (e.g. ALSPAC)</t>
  </si>
  <si>
    <t>Sex</t>
  </si>
  <si>
    <t>Male % total</t>
  </si>
  <si>
    <t>Male % case</t>
  </si>
  <si>
    <t>Male % control</t>
  </si>
  <si>
    <t>N for cases i.e. e-cigarette users at baseline</t>
  </si>
  <si>
    <t>N controls/comparisons at baseline</t>
  </si>
  <si>
    <t>Size of Cohort/N at baseline</t>
  </si>
  <si>
    <t>Year of data collection (baseline)</t>
  </si>
  <si>
    <t>Age of total sample mean (and range of ppts) at baseline</t>
  </si>
  <si>
    <t>Age of cases mean (and range of ppts) at baseline</t>
  </si>
  <si>
    <t>Age of controls mean (and range of ppts) at baseline</t>
  </si>
  <si>
    <t>Follow up length (if applicable)</t>
  </si>
  <si>
    <t>Comparison group (never-vapers/not current vapers)</t>
  </si>
  <si>
    <t xml:space="preserve">Exposure (ever/occasional/heavy/recent) </t>
  </si>
  <si>
    <t>Outcome (ever/occasional/heavy/recent/escalated/regular/frequent)</t>
  </si>
  <si>
    <t>Covariates (if adjusted)</t>
  </si>
  <si>
    <t>Definition of e-cigarette use (i.e., just one puff/ever/at least 100 times/'use')</t>
  </si>
  <si>
    <t>Definition of cigarette use (i.e., just one puff/ever/at least 100 cigarettes)</t>
  </si>
  <si>
    <t>Type of assessment of e-cigarette use (retrospective self-report, current self report, cotinine etc)</t>
  </si>
  <si>
    <t>Assessment of cigarette use (retrospective self-report, current self report, cotinine etc)</t>
  </si>
  <si>
    <t>Canada</t>
  </si>
  <si>
    <t>Longitudinal study</t>
  </si>
  <si>
    <t>COMPASS</t>
  </si>
  <si>
    <t>Both</t>
  </si>
  <si>
    <t>2013-2014</t>
  </si>
  <si>
    <t>Not current vapers</t>
  </si>
  <si>
    <t>Current e-cigarette use</t>
  </si>
  <si>
    <t>Ever smoking</t>
  </si>
  <si>
    <t>Use</t>
  </si>
  <si>
    <t>One puff</t>
  </si>
  <si>
    <t>Current self-report</t>
  </si>
  <si>
    <t>31.10.18</t>
  </si>
  <si>
    <t>USA</t>
  </si>
  <si>
    <t>N/A</t>
  </si>
  <si>
    <t>18 months</t>
  </si>
  <si>
    <t>Never-vapers</t>
  </si>
  <si>
    <t>Ever e-cigarette use</t>
  </si>
  <si>
    <t>Ever, even just one or two puffs</t>
  </si>
  <si>
    <t>Best</t>
  </si>
  <si>
    <t>Relationship between trying an electronic cigarette and subsequent cigarette experimentation in Scottish adolescents: a cohort study</t>
  </si>
  <si>
    <t>UK</t>
  </si>
  <si>
    <t>DISPLAY</t>
  </si>
  <si>
    <t>14.4 (11-18)</t>
  </si>
  <si>
    <t>12 months</t>
  </si>
  <si>
    <t>Sex, age, ethnicity, school</t>
  </si>
  <si>
    <t>Tried them once or twice</t>
  </si>
  <si>
    <t>Conner</t>
  </si>
  <si>
    <t>Do electronic cigarettes increase cigarette smoking in UK adolescents? Evidence from a 12-month prospective study</t>
  </si>
  <si>
    <t>01.11.18</t>
  </si>
  <si>
    <t>13.18 (13-14)</t>
  </si>
  <si>
    <t>Sex, family smoking, friend's smoking, intentions, attitudes, norms, perceived behavioural control, self-efficacy, free school meals.</t>
  </si>
  <si>
    <t>Tried them once</t>
  </si>
  <si>
    <t>Current self-report + CO validation</t>
  </si>
  <si>
    <t>Hammond</t>
  </si>
  <si>
    <t>Electronic cigarette use and smoking initiation among youth: a longitudinal cohort study</t>
  </si>
  <si>
    <t>02.11.18</t>
  </si>
  <si>
    <t>(Grades 9-12)</t>
  </si>
  <si>
    <t>Age, sex, race/ethnicity, spending money</t>
  </si>
  <si>
    <t>Ever smoked a whole cigarette</t>
  </si>
  <si>
    <t>Leventhal</t>
  </si>
  <si>
    <t>Association of Electronic Cigarette Use With Initiation of Combustible Tobacco Product Smoking in Early Adolescence</t>
  </si>
  <si>
    <t>04.11.18</t>
  </si>
  <si>
    <t>14.1 (Grade 9)</t>
  </si>
  <si>
    <t>14.1 (14.1-14.2)</t>
  </si>
  <si>
    <t>14.1 (14-14.1)</t>
  </si>
  <si>
    <t>Recent smoking</t>
  </si>
  <si>
    <t>Age, sex, race/ethnicity, parental education, family living situation, family history of smoking, peer smoking, depressive symptoms, impulsivity, use of non–nicotine or tobacco substances, delinquent behavior, susceptibility to smoking and smoking outcome expectancies</t>
  </si>
  <si>
    <t>Ever, even a few puffs</t>
  </si>
  <si>
    <t>Loukas</t>
  </si>
  <si>
    <t>Exclusive e-cigarette use predicts cigarette initiation among college students</t>
  </si>
  <si>
    <t>05.11.18</t>
  </si>
  <si>
    <t>M-PACT</t>
  </si>
  <si>
    <t>2014-2015</t>
  </si>
  <si>
    <t>19.71 (18-25)</t>
  </si>
  <si>
    <t>Sex, age, race, type of college attended, susceptibility to smoking, family-of-origin tobacco use, friend cigarette use, other tobacco use</t>
  </si>
  <si>
    <t>One or two puffs</t>
  </si>
  <si>
    <t>Ever smoked part or all of a cigarette</t>
  </si>
  <si>
    <t>Lozano</t>
  </si>
  <si>
    <t>A longitudinal study of electronic cigarette use and onset of conventional cigarette smoking and marijuana use among Mexican adolescents</t>
  </si>
  <si>
    <t>Mexico</t>
  </si>
  <si>
    <t>(11-13 or more)</t>
  </si>
  <si>
    <t>20 months</t>
  </si>
  <si>
    <t>Age, sex, parental education, parent smoker, sibling smoker, smoking among close friends, sensation seeking, trial of alcohol, trial of drugs, and internet tobacco product advertising</t>
  </si>
  <si>
    <t>Ever tried, even one or two puffs</t>
  </si>
  <si>
    <t>Miech</t>
  </si>
  <si>
    <t>E-cigarette use as a predictor of cigarette smoking: results from a 1-year follow-up of a national sample of 12th grade students</t>
  </si>
  <si>
    <t>MTF</t>
  </si>
  <si>
    <t>12th grade</t>
  </si>
  <si>
    <t>Recent e-cigarette use</t>
  </si>
  <si>
    <t>Sex, race, and parental education, baseline levels of marijuana use and binge drinking.</t>
  </si>
  <si>
    <t xml:space="preserve">&lt;1 cigarette a day or more </t>
  </si>
  <si>
    <t>Primack</t>
  </si>
  <si>
    <t>Initiation of Traditional Cigarette Smoking after Electronic Cigarette Use Among Tobacco-Naïve US Young Adults</t>
  </si>
  <si>
    <t>Growth from Knowledge</t>
  </si>
  <si>
    <t>(18-30)</t>
  </si>
  <si>
    <t>Age, sex, race, ethnicity, education level, self-esteem, sensation seeking, rebelliousness, yearly household income, living situation and relationship status.</t>
  </si>
  <si>
    <t>Just one puff</t>
  </si>
  <si>
    <t>Progression to Traditional Cigarette Smoking After Electronic Cigarette Use Among US Adolescents and Young Adults</t>
  </si>
  <si>
    <t>Dartmouth Media, Advertising, and Health Study</t>
  </si>
  <si>
    <t>2012-2013</t>
  </si>
  <si>
    <t>(16-26)</t>
  </si>
  <si>
    <t>Sex, age, race/ethnicity, maternal education level, sensation seeking, parental smoking, smoking among close friends.</t>
  </si>
  <si>
    <t>Spindle</t>
  </si>
  <si>
    <t>Electronic cigarette use and uptake of cigarette smoking: A longitudinal examination of U.S. college students</t>
  </si>
  <si>
    <t>06.11.18</t>
  </si>
  <si>
    <t>S4S</t>
  </si>
  <si>
    <t>Never-vapers and not current vapers (past 30 day)</t>
  </si>
  <si>
    <t>Current smoking</t>
  </si>
  <si>
    <t>Sex, age, race/ethnicity, depression, anxiety, negative urgency, positive urgency, lack of premeditation, lack of perserverence, sensation seeking, stressful life events, peer deviance and other tobacco use.</t>
  </si>
  <si>
    <t>Ever, one or more</t>
  </si>
  <si>
    <t>Watkins</t>
  </si>
  <si>
    <t>Association of noncigarette tobacco product use with future cigarette smoking among youth in the population assessment of tobacco and health (PATH) study, 2013-2015</t>
  </si>
  <si>
    <t>PATH</t>
  </si>
  <si>
    <t>14.3 (12-17)</t>
  </si>
  <si>
    <t>Sex, age, race/ethnicity, parental educational, urban residence, sensation seeking, alcohol use, living with tobacco user, frequency of noticing of tobacco warnings, receptivity to tobacco advertising, and season.</t>
  </si>
  <si>
    <t>Ever, even once or twice</t>
  </si>
  <si>
    <t>Wills</t>
  </si>
  <si>
    <t>14.7 (14-16)</t>
  </si>
  <si>
    <t>Longitudinal study of e-cigarette use and onset of cigarette smoking among high school students in Hawaii</t>
  </si>
  <si>
    <t>Age, sex, race/ethnicity, family structure, parental education, parental support, parental monitoring, sensation seeking, rebelliousness, and clustering within school.</t>
  </si>
  <si>
    <t>If stratified, describe stratification</t>
  </si>
  <si>
    <t xml:space="preserve">Direction </t>
  </si>
  <si>
    <t>OR/RR/%</t>
  </si>
  <si>
    <t>N included in final analyses</t>
  </si>
  <si>
    <t>N exposed</t>
  </si>
  <si>
    <t>N unexposed</t>
  </si>
  <si>
    <t>N subsequent smokers exposed</t>
  </si>
  <si>
    <t>N subsequent smokers unexposed</t>
  </si>
  <si>
    <t>Effect size unadjusted (if decreases odds of smoking, indicated by *)</t>
  </si>
  <si>
    <t>Lower 95% Cl</t>
  </si>
  <si>
    <t>Upper 95% Cl</t>
  </si>
  <si>
    <t>SE</t>
  </si>
  <si>
    <t>P-value</t>
  </si>
  <si>
    <t>Effect size adjusted (if decresases odds of smoking, indicated by *)</t>
  </si>
  <si>
    <t>Increased odds of smoking</t>
  </si>
  <si>
    <t>OR</t>
  </si>
  <si>
    <t>&lt;0.0001</t>
  </si>
  <si>
    <t>&lt;0.001</t>
  </si>
  <si>
    <t>RR</t>
  </si>
  <si>
    <t>&lt;0.01</t>
  </si>
  <si>
    <t>Ever e-cig, ever smoked</t>
  </si>
  <si>
    <t>&lt;0.05</t>
  </si>
  <si>
    <t>Ever e-cig, current smoker</t>
  </si>
  <si>
    <t>Current e-cig, ever smoked</t>
  </si>
  <si>
    <t>Current e-cig, current smoker</t>
  </si>
  <si>
    <t>Former e-cig, ever smoked</t>
  </si>
  <si>
    <t>Former e-cig, current smoker</t>
  </si>
  <si>
    <t>Current e-cig, ever smoker</t>
  </si>
  <si>
    <t>Unstratified</t>
  </si>
  <si>
    <t>Level of e-cig use: 1-2 times</t>
  </si>
  <si>
    <t>Level of e-cig use: 3-4 times</t>
  </si>
  <si>
    <t>Level of e-cig use: Yearly/monthly</t>
  </si>
  <si>
    <t>Level of e-cig use: Weekly/daily</t>
  </si>
  <si>
    <t>NOS Representativeness</t>
  </si>
  <si>
    <t>NOS Selection</t>
  </si>
  <si>
    <t>NOS Exposure</t>
  </si>
  <si>
    <t>NOS Outcome not present prior</t>
  </si>
  <si>
    <t>NOS Comparability</t>
  </si>
  <si>
    <t>NOS Outcome assessment</t>
  </si>
  <si>
    <t>NOS Follow up length</t>
  </si>
  <si>
    <t>NOS Follow up adequacy</t>
  </si>
  <si>
    <t>NOC Total Risk of Bias Score - Count number of stars</t>
  </si>
  <si>
    <t>BH- Strength of Association (OR&gt;2 = strong association)</t>
  </si>
  <si>
    <t>BH - Specificity (adjusted for more than basic demographics)</t>
  </si>
  <si>
    <t>BH - Temporality (longitudinally assessed)</t>
  </si>
  <si>
    <t>BH - Dose response (frequency/length of use/nicotine content taken into account)</t>
  </si>
  <si>
    <t>Number of BH criteria met /4</t>
  </si>
  <si>
    <t>Note: BH = Bradford Hill Criteria (doi:  10.1186/s12982-015-0037-4)</t>
  </si>
  <si>
    <t xml:space="preserve">*a) truly representative of the average non-smoker who has used an e-cigarette in the community ¯ </t>
  </si>
  <si>
    <t>*a) drawn from the same community as the exposed cohort ¯</t>
  </si>
  <si>
    <t>c) written self report</t>
  </si>
  <si>
    <t>*a) yes ¯</t>
  </si>
  <si>
    <t>**both a&amp;b</t>
  </si>
  <si>
    <t>c) self report</t>
  </si>
  <si>
    <t>*a) yes (minimum 3 months) ¯</t>
  </si>
  <si>
    <t xml:space="preserve">*b) subjects lost to follow up unlikely to introduce bias - small number lost - &lt; 30%  follow up, or description provided of those lost) </t>
  </si>
  <si>
    <t>Good quality: 3 or 4 stars in selection domain AND 1 or 2 stars in comparability domain AND 2 or 3 stars in outcome/exposure domain</t>
  </si>
  <si>
    <t>1. Strong OR&gt;2</t>
  </si>
  <si>
    <t>1. Yes</t>
  </si>
  <si>
    <t>0. No</t>
  </si>
  <si>
    <t>Poor Quality: 0 or 1 star in selection domain OR 0 stars in comparability domain OR 0 or 1 stars in outcome/exposure domain</t>
  </si>
  <si>
    <t>*b) study controls for any additional factor (e.g. sex and SES) ¯  (This criteria could be modified to indicate specific control for a second important factor.)</t>
  </si>
  <si>
    <t>0. Weak OR&lt;=2</t>
  </si>
  <si>
    <t>*b) somewhat representative of the average non-smoker who has used an e-cigarette in the community ¯</t>
  </si>
  <si>
    <t>c) follow up rate &gt; 30% and no description of those lost</t>
  </si>
  <si>
    <t>Fair Quality: 2 stars in selection domain AND 1 or 2 stars in comparability domain AND 2 or 3 stars in outcome/exposure domain</t>
  </si>
  <si>
    <t>Auf</t>
  </si>
  <si>
    <t>E-cigarette use is associated with other tobacco use among US adolescents</t>
  </si>
  <si>
    <t>17.12.18</t>
  </si>
  <si>
    <t>US</t>
  </si>
  <si>
    <t>Cross sectional study</t>
  </si>
  <si>
    <t>National Youth Tobacco Survey</t>
  </si>
  <si>
    <t>14.5 (12-19)</t>
  </si>
  <si>
    <t>Age, race/ethnicity, gender, peer influence, household e-cigarette use, household use of outcome product</t>
  </si>
  <si>
    <t>Retrospective self-report</t>
  </si>
  <si>
    <t>Barrington-Trimis</t>
  </si>
  <si>
    <t>E-cigarette use and subsequent smoking frequency among adults</t>
  </si>
  <si>
    <t>16.12.18</t>
  </si>
  <si>
    <t>Prospective cohort study</t>
  </si>
  <si>
    <t>CHS, H&amp;H, YASS</t>
  </si>
  <si>
    <t>(9th-12th grade)</t>
  </si>
  <si>
    <t>6-18 months</t>
  </si>
  <si>
    <t>Gender, race/ethnicity, baseline grade in high school and study (random effect for school)</t>
  </si>
  <si>
    <t>Ever, even one puff</t>
  </si>
  <si>
    <t>East</t>
  </si>
  <si>
    <t>The Association Between Smoking and Electronic Cigarette Use in a Cohort of Young People</t>
  </si>
  <si>
    <t>Action on Smoking and Health Great Britain Youth Survey</t>
  </si>
  <si>
    <t>(11-18)</t>
  </si>
  <si>
    <t>4-6 months</t>
  </si>
  <si>
    <t>Age, gender, school performance, problem behaviour, monthly alcohol use, smoking susceptibility, e-cigarette susceptibility, some friends smoke, some friends use e-cigarettes, at least one parent smokes, at least one parent uses e-cigarettes, sibling(s) smoke, sibling(s) use e-cigarettes and public approve of e-cigarettes.</t>
  </si>
  <si>
    <t>Morgenstern</t>
  </si>
  <si>
    <t>E-Cigarettes and the Use of Conventional Cigarettes</t>
  </si>
  <si>
    <t>03.12.18</t>
  </si>
  <si>
    <t>Germany</t>
  </si>
  <si>
    <t>2015-2016</t>
  </si>
  <si>
    <t>15.61 (14-18)</t>
  </si>
  <si>
    <t>6 months</t>
  </si>
  <si>
    <t>Sex, age, federal state, school type, migration background, school leaving qualification of parents, SES, sensation seeking, impulsivity, anxiety sensitivity, hopelessness, extraversion, agreeableness, conscientiousness, neuroticism, openness, alcohol ever, binge drinking ever, cannabis ever, other illegal drugs ever and particpation in the "Keep a Clear Head" program.</t>
  </si>
  <si>
    <t>Treur</t>
  </si>
  <si>
    <t>E-cigarette and waterpipe use in two adolescent cohorts: cross-sectional and longitudinal associations with conventional cigarette smoking</t>
  </si>
  <si>
    <t>Netherlands</t>
  </si>
  <si>
    <t>Tr&amp;nds</t>
  </si>
  <si>
    <t>13.8 (11-17)</t>
  </si>
  <si>
    <t>Age, sex, educational attainment, composite score of smoking propensity</t>
  </si>
  <si>
    <t>One cigarette or a few puffs</t>
  </si>
  <si>
    <t>&lt;.001</t>
  </si>
  <si>
    <t>Experimentation smoking</t>
  </si>
  <si>
    <t>Infrequent smoking</t>
  </si>
  <si>
    <t>Frequent smoking</t>
  </si>
  <si>
    <t>b) no</t>
  </si>
  <si>
    <t>d) no statement</t>
  </si>
  <si>
    <t>Nicotine</t>
  </si>
  <si>
    <t>No Nicotine (not mutually exclusive - ever use of either)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</si>
</sst>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scheme val="minor"/>
    </font>
    <font>
      <sz val="11"/>
      <color rgb="FF9C0006"/>
      <name val="Calibri"/>
      <family val="2"/>
      <scheme val="minor"/>
    </font>
    <font>
      <b/>
      <sz val="11"/>
      <color theme="1"/>
      <name val="Calibri"/>
      <family val="2"/>
      <scheme val="minor"/>
    </font>
    <font>
      <sz val="11"/>
      <color rgb="FF333333"/>
      <name val="Calibri"/>
      <family val="2"/>
      <scheme val="minor"/>
    </font>
    <font>
      <sz val="12"/>
      <color theme="1"/>
      <name val="Calibri"/>
      <family val="2"/>
      <scheme val="minor"/>
    </font>
    <font>
      <sz val="12"/>
      <color rgb="FF000000"/>
      <name val="Calibri"/>
      <family val="2"/>
      <scheme val="minor"/>
    </font>
    <font>
      <b/>
      <sz val="9"/>
      <color indexed="81"/>
      <name val="Tahoma"/>
      <family val="2"/>
    </font>
    <font>
      <sz val="9"/>
      <color indexed="81"/>
      <name val="Tahoma"/>
      <family val="2"/>
    </font>
    <font>
      <sz val="10"/>
      <color theme="1"/>
      <name val="Arial"/>
    </font>
    <font>
      <b/>
      <sz val="9"/>
      <color indexed="81"/>
      <name val="Tahoma"/>
      <charset val="1"/>
    </font>
    <font>
      <sz val="9"/>
      <color indexed="81"/>
      <name val="Tahoma"/>
      <charset val="1"/>
    </font>
    <font>
      <sz val="13"/>
      <color rgb="FF333333"/>
      <name val="Arial"/>
      <family val="2"/>
    </font>
    <font>
      <sz val="11"/>
      <name val="Calibri"/>
      <family val="2"/>
      <scheme val="minor"/>
    </font>
    <font>
      <sz val="11"/>
      <color rgb="FF0F0F1E"/>
      <name val="Calibri"/>
      <family val="2"/>
      <scheme val="minor"/>
    </font>
  </fonts>
  <fills count="3">
    <fill>
      <patternFill patternType="none"/>
    </fill>
    <fill>
      <patternFill patternType="gray125"/>
    </fill>
    <fill>
      <patternFill patternType="solid">
        <fgColor rgb="FFFFC7CE"/>
      </patternFill>
    </fill>
  </fills>
  <borders count="2">
    <border>
      <left/>
      <right/>
      <top/>
      <bottom/>
      <diagonal/>
    </border>
    <border>
      <left/>
      <right/>
      <top/>
      <bottom style="thin">
        <color auto="1"/>
      </bottom>
      <diagonal/>
    </border>
  </borders>
  <cellStyleXfs count="2">
    <xf numFmtId="0" fontId="0" fillId="0" borderId="0"/>
    <xf numFmtId="0" fontId="1" fillId="2" borderId="0" applyNumberFormat="0" applyBorder="0" applyAlignment="0" applyProtection="0"/>
  </cellStyleXfs>
  <cellXfs count="27">
    <xf numFmtId="0" fontId="0" fillId="0" borderId="0" xfId="0"/>
    <xf numFmtId="49" fontId="2" fillId="0" borderId="1" xfId="0" applyNumberFormat="1" applyFont="1" applyBorder="1" applyAlignment="1">
      <alignment wrapText="1"/>
    </xf>
    <xf numFmtId="14" fontId="0" fillId="0" borderId="0" xfId="0" applyNumberFormat="1"/>
    <xf numFmtId="9" fontId="0" fillId="0" borderId="0" xfId="0" applyNumberFormat="1"/>
    <xf numFmtId="1" fontId="0" fillId="0" borderId="0" xfId="0" applyNumberFormat="1"/>
    <xf numFmtId="0" fontId="3" fillId="0" borderId="0" xfId="0" applyFont="1"/>
    <xf numFmtId="0" fontId="4" fillId="0" borderId="0" xfId="0" applyFont="1"/>
    <xf numFmtId="0" fontId="5" fillId="0" borderId="0" xfId="0" applyFont="1"/>
    <xf numFmtId="164" fontId="0" fillId="0" borderId="0" xfId="0" applyNumberFormat="1"/>
    <xf numFmtId="0" fontId="0" fillId="0" borderId="0" xfId="0" applyAlignment="1">
      <alignment wrapText="1"/>
    </xf>
    <xf numFmtId="2" fontId="0" fillId="0" borderId="0" xfId="0" applyNumberFormat="1"/>
    <xf numFmtId="49" fontId="2" fillId="0" borderId="1" xfId="0" applyNumberFormat="1" applyFont="1" applyBorder="1"/>
    <xf numFmtId="0" fontId="2" fillId="0" borderId="1" xfId="0" applyFont="1" applyBorder="1" applyAlignment="1">
      <alignment wrapText="1"/>
    </xf>
    <xf numFmtId="0" fontId="2" fillId="0" borderId="1" xfId="0" applyFont="1" applyBorder="1"/>
    <xf numFmtId="0" fontId="8" fillId="0" borderId="0" xfId="0" applyFont="1"/>
    <xf numFmtId="0" fontId="11" fillId="0" borderId="0" xfId="0" applyFont="1"/>
    <xf numFmtId="0" fontId="0" fillId="0" borderId="0" xfId="0" applyAlignment="1">
      <alignment horizontal="center"/>
    </xf>
    <xf numFmtId="2" fontId="0" fillId="0" borderId="0" xfId="0" applyNumberFormat="1" applyAlignment="1">
      <alignment horizontal="center"/>
    </xf>
    <xf numFmtId="0" fontId="0" fillId="0" borderId="0" xfId="0" applyFill="1" applyAlignment="1">
      <alignment horizontal="center"/>
    </xf>
    <xf numFmtId="2" fontId="0" fillId="0" borderId="0" xfId="0" applyNumberFormat="1" applyFill="1" applyAlignment="1">
      <alignment horizontal="center"/>
    </xf>
    <xf numFmtId="2" fontId="12" fillId="0" borderId="0" xfId="1" applyNumberFormat="1" applyFont="1" applyFill="1" applyAlignment="1">
      <alignment horizontal="center"/>
    </xf>
    <xf numFmtId="49" fontId="2" fillId="0" borderId="0" xfId="0" applyNumberFormat="1" applyFont="1" applyAlignment="1">
      <alignment wrapText="1"/>
    </xf>
    <xf numFmtId="14" fontId="2" fillId="0" borderId="0" xfId="0" applyNumberFormat="1" applyFont="1" applyAlignment="1">
      <alignment wrapText="1"/>
    </xf>
    <xf numFmtId="1" fontId="2" fillId="0" borderId="0" xfId="0" applyNumberFormat="1" applyFont="1" applyAlignment="1">
      <alignment wrapText="1"/>
    </xf>
    <xf numFmtId="0" fontId="0" fillId="0" borderId="0" xfId="0" applyFont="1"/>
    <xf numFmtId="0" fontId="13" fillId="0" borderId="0" xfId="0" applyFont="1"/>
    <xf numFmtId="0" fontId="12" fillId="0" borderId="0" xfId="1" applyFont="1" applyFill="1" applyAlignment="1">
      <alignment horizontal="center"/>
    </xf>
  </cellXfs>
  <cellStyles count="2">
    <cellStyle name="Bad" xfId="1" builtinId="2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Documents\Research\PhD\Systematic%20Review%20Ecigs%20Gateway\181114_extraction%20form_combined.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181128_extraction%20form%20round%202_combin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udy characteristics"/>
      <sheetName val="Study Findings"/>
      <sheetName val="Bias and Causality"/>
      <sheetName val="Lists"/>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5FF24-617E-413C-8EF3-08229F1D4059}">
  <dimension ref="A1:AF18"/>
  <sheetViews>
    <sheetView workbookViewId="0">
      <pane xSplit="2" topLeftCell="C1" activePane="topRight" state="frozen"/>
      <selection pane="topRight" activeCell="J28" sqref="J28"/>
    </sheetView>
  </sheetViews>
  <sheetFormatPr defaultRowHeight="15" x14ac:dyDescent="0.25"/>
  <cols>
    <col min="2" max="2" width="18.28515625" customWidth="1"/>
    <col min="3" max="3" width="31.42578125" style="24" customWidth="1"/>
    <col min="10" max="10" width="12.140625" bestFit="1" customWidth="1"/>
    <col min="11" max="11" width="12.140625" customWidth="1"/>
    <col min="12" max="12" width="14" customWidth="1"/>
    <col min="17" max="17" width="18.7109375" customWidth="1"/>
    <col min="19" max="19" width="14.140625" customWidth="1"/>
    <col min="20" max="20" width="12.28515625" customWidth="1"/>
    <col min="21" max="21" width="20.7109375" customWidth="1"/>
    <col min="22" max="22" width="24.7109375" customWidth="1"/>
    <col min="23" max="23" width="27.85546875" customWidth="1"/>
    <col min="24" max="24" width="38.7109375" customWidth="1"/>
    <col min="25" max="25" width="24.5703125" customWidth="1"/>
    <col min="26" max="26" width="34" customWidth="1"/>
    <col min="27" max="27" width="23.140625" customWidth="1"/>
    <col min="28" max="28" width="31.28515625" customWidth="1"/>
    <col min="29" max="29" width="85.42578125" customWidth="1"/>
  </cols>
  <sheetData>
    <row r="1" spans="1:32" s="1" customFormat="1" ht="55.5" customHeight="1" x14ac:dyDescent="0.25">
      <c r="A1" s="21" t="s">
        <v>0</v>
      </c>
      <c r="B1" s="21" t="s">
        <v>1</v>
      </c>
      <c r="C1" s="21" t="s">
        <v>2</v>
      </c>
      <c r="D1" s="21" t="s">
        <v>3</v>
      </c>
      <c r="E1" s="22" t="s">
        <v>4</v>
      </c>
      <c r="F1" s="21" t="s">
        <v>5</v>
      </c>
      <c r="G1" s="21" t="s">
        <v>6</v>
      </c>
      <c r="H1" s="21" t="s">
        <v>7</v>
      </c>
      <c r="I1" s="21" t="s">
        <v>8</v>
      </c>
      <c r="J1" s="21" t="s">
        <v>9</v>
      </c>
      <c r="K1" s="21" t="s">
        <v>10</v>
      </c>
      <c r="L1" s="21" t="s">
        <v>11</v>
      </c>
      <c r="M1" s="23" t="s">
        <v>12</v>
      </c>
      <c r="N1" s="23" t="s">
        <v>13</v>
      </c>
      <c r="O1" s="23" t="s">
        <v>14</v>
      </c>
      <c r="P1" s="23" t="s">
        <v>15</v>
      </c>
      <c r="Q1" s="21" t="s">
        <v>16</v>
      </c>
      <c r="R1" s="21" t="s">
        <v>17</v>
      </c>
      <c r="S1" s="21" t="s">
        <v>18</v>
      </c>
      <c r="T1" s="21" t="s">
        <v>19</v>
      </c>
      <c r="U1" s="21" t="s">
        <v>20</v>
      </c>
      <c r="V1" s="21" t="s">
        <v>21</v>
      </c>
      <c r="W1" s="21" t="s">
        <v>22</v>
      </c>
      <c r="X1" s="21" t="s">
        <v>23</v>
      </c>
      <c r="Y1" s="21" t="s">
        <v>24</v>
      </c>
      <c r="Z1" s="21" t="s">
        <v>25</v>
      </c>
      <c r="AA1" s="21" t="s">
        <v>26</v>
      </c>
      <c r="AB1" s="21" t="s">
        <v>27</v>
      </c>
      <c r="AC1" s="21"/>
      <c r="AD1" s="21"/>
      <c r="AE1" s="21"/>
      <c r="AF1" s="21"/>
    </row>
    <row r="2" spans="1:32" x14ac:dyDescent="0.25">
      <c r="A2">
        <v>9752</v>
      </c>
      <c r="B2" t="s">
        <v>194</v>
      </c>
      <c r="C2" s="24" t="s">
        <v>195</v>
      </c>
      <c r="D2">
        <v>2018</v>
      </c>
      <c r="E2" s="2" t="s">
        <v>196</v>
      </c>
      <c r="F2" t="s">
        <v>197</v>
      </c>
      <c r="G2" t="s">
        <v>198</v>
      </c>
      <c r="H2" t="s">
        <v>199</v>
      </c>
      <c r="I2" t="s">
        <v>31</v>
      </c>
      <c r="J2" s="3">
        <v>0.51</v>
      </c>
      <c r="K2" s="3">
        <v>0.52</v>
      </c>
      <c r="L2" s="3" t="s">
        <v>41</v>
      </c>
      <c r="M2" s="4">
        <v>2477</v>
      </c>
      <c r="N2" s="4" t="s">
        <v>41</v>
      </c>
      <c r="O2" s="4">
        <v>39718</v>
      </c>
      <c r="P2" s="14" t="s">
        <v>80</v>
      </c>
      <c r="Q2" t="s">
        <v>200</v>
      </c>
      <c r="R2" s="10">
        <v>15.1</v>
      </c>
      <c r="S2" s="4" t="s">
        <v>41</v>
      </c>
      <c r="T2" s="4" t="s">
        <v>41</v>
      </c>
      <c r="U2" s="4" t="s">
        <v>43</v>
      </c>
      <c r="V2" s="4" t="s">
        <v>44</v>
      </c>
      <c r="W2" t="s">
        <v>35</v>
      </c>
      <c r="X2" t="s">
        <v>201</v>
      </c>
      <c r="Y2" s="5" t="s">
        <v>36</v>
      </c>
      <c r="Z2" s="5" t="s">
        <v>36</v>
      </c>
      <c r="AA2" t="s">
        <v>202</v>
      </c>
      <c r="AB2" t="s">
        <v>38</v>
      </c>
    </row>
    <row r="3" spans="1:32" ht="15.75" x14ac:dyDescent="0.25">
      <c r="A3">
        <v>9009</v>
      </c>
      <c r="B3" t="s">
        <v>203</v>
      </c>
      <c r="C3" s="24" t="s">
        <v>204</v>
      </c>
      <c r="D3">
        <v>2018</v>
      </c>
      <c r="E3" s="2" t="s">
        <v>205</v>
      </c>
      <c r="F3" t="s">
        <v>197</v>
      </c>
      <c r="G3" t="s">
        <v>206</v>
      </c>
      <c r="H3" t="s">
        <v>207</v>
      </c>
      <c r="I3" t="s">
        <v>31</v>
      </c>
      <c r="J3" s="3">
        <v>0.47</v>
      </c>
      <c r="K3" s="3" t="s">
        <v>41</v>
      </c>
      <c r="L3" s="3" t="s">
        <v>41</v>
      </c>
      <c r="M3" s="4">
        <v>857</v>
      </c>
      <c r="N3" s="4">
        <v>4171</v>
      </c>
      <c r="O3" s="4">
        <v>6258</v>
      </c>
      <c r="P3" s="4" t="s">
        <v>32</v>
      </c>
      <c r="Q3" t="s">
        <v>208</v>
      </c>
      <c r="R3" s="10" t="s">
        <v>41</v>
      </c>
      <c r="S3" s="4" t="s">
        <v>41</v>
      </c>
      <c r="T3" s="4" t="s">
        <v>209</v>
      </c>
      <c r="U3" s="4" t="s">
        <v>43</v>
      </c>
      <c r="V3" s="4" t="s">
        <v>44</v>
      </c>
      <c r="W3" t="s">
        <v>35</v>
      </c>
      <c r="X3" s="6" t="s">
        <v>210</v>
      </c>
      <c r="Y3" s="5" t="s">
        <v>211</v>
      </c>
      <c r="Z3" t="s">
        <v>211</v>
      </c>
      <c r="AA3" t="s">
        <v>38</v>
      </c>
      <c r="AB3" t="s">
        <v>38</v>
      </c>
    </row>
    <row r="4" spans="1:32" ht="15.75" x14ac:dyDescent="0.25">
      <c r="A4">
        <v>1057</v>
      </c>
      <c r="B4" t="s">
        <v>46</v>
      </c>
      <c r="C4" s="24" t="s">
        <v>47</v>
      </c>
      <c r="D4">
        <v>2018</v>
      </c>
      <c r="E4" s="2" t="s">
        <v>39</v>
      </c>
      <c r="F4" t="s">
        <v>48</v>
      </c>
      <c r="G4" t="s">
        <v>29</v>
      </c>
      <c r="H4" t="s">
        <v>49</v>
      </c>
      <c r="I4" t="s">
        <v>31</v>
      </c>
      <c r="J4" t="s">
        <v>41</v>
      </c>
      <c r="K4" t="s">
        <v>41</v>
      </c>
      <c r="L4" t="s">
        <v>41</v>
      </c>
      <c r="M4" s="4">
        <v>183</v>
      </c>
      <c r="N4" s="4">
        <v>1942</v>
      </c>
      <c r="O4" s="4">
        <v>2125</v>
      </c>
      <c r="P4" s="4">
        <v>2015</v>
      </c>
      <c r="Q4" t="s">
        <v>50</v>
      </c>
      <c r="R4" t="s">
        <v>41</v>
      </c>
      <c r="S4" t="s">
        <v>41</v>
      </c>
      <c r="T4" t="s">
        <v>51</v>
      </c>
      <c r="U4" t="s">
        <v>43</v>
      </c>
      <c r="V4" t="s">
        <v>44</v>
      </c>
      <c r="W4" t="s">
        <v>35</v>
      </c>
      <c r="X4" s="6" t="s">
        <v>52</v>
      </c>
      <c r="Y4" s="5" t="s">
        <v>53</v>
      </c>
      <c r="Z4" t="s">
        <v>45</v>
      </c>
      <c r="AA4" t="s">
        <v>38</v>
      </c>
      <c r="AB4" t="s">
        <v>38</v>
      </c>
    </row>
    <row r="5" spans="1:32" x14ac:dyDescent="0.25">
      <c r="A5">
        <v>1440</v>
      </c>
      <c r="B5" t="s">
        <v>54</v>
      </c>
      <c r="C5" s="24" t="s">
        <v>55</v>
      </c>
      <c r="D5">
        <v>2018</v>
      </c>
      <c r="E5" s="2" t="s">
        <v>56</v>
      </c>
      <c r="F5" t="s">
        <v>48</v>
      </c>
      <c r="G5" t="s">
        <v>29</v>
      </c>
      <c r="H5" t="s">
        <v>41</v>
      </c>
      <c r="I5" t="s">
        <v>31</v>
      </c>
      <c r="J5" s="3">
        <v>0.48</v>
      </c>
      <c r="K5" t="s">
        <v>41</v>
      </c>
      <c r="L5" t="s">
        <v>41</v>
      </c>
      <c r="M5" s="4">
        <v>343</v>
      </c>
      <c r="N5" s="4">
        <v>1383</v>
      </c>
      <c r="O5" s="4">
        <v>1726</v>
      </c>
      <c r="P5" s="4">
        <v>2014</v>
      </c>
      <c r="Q5" t="s">
        <v>57</v>
      </c>
      <c r="R5" t="s">
        <v>41</v>
      </c>
      <c r="S5" t="s">
        <v>41</v>
      </c>
      <c r="T5" t="s">
        <v>51</v>
      </c>
      <c r="U5" t="s">
        <v>43</v>
      </c>
      <c r="V5" t="s">
        <v>44</v>
      </c>
      <c r="W5" t="s">
        <v>35</v>
      </c>
      <c r="X5" t="s">
        <v>58</v>
      </c>
      <c r="Y5" s="5" t="s">
        <v>59</v>
      </c>
      <c r="Z5" s="5" t="s">
        <v>53</v>
      </c>
      <c r="AA5" t="s">
        <v>38</v>
      </c>
      <c r="AB5" t="s">
        <v>60</v>
      </c>
    </row>
    <row r="6" spans="1:32" ht="15.75" x14ac:dyDescent="0.25">
      <c r="A6">
        <v>8707</v>
      </c>
      <c r="B6" t="s">
        <v>212</v>
      </c>
      <c r="C6" s="25" t="s">
        <v>213</v>
      </c>
      <c r="D6">
        <v>2018</v>
      </c>
      <c r="E6" s="2" t="s">
        <v>205</v>
      </c>
      <c r="F6" t="s">
        <v>48</v>
      </c>
      <c r="G6" t="s">
        <v>29</v>
      </c>
      <c r="H6" t="s">
        <v>214</v>
      </c>
      <c r="I6" t="s">
        <v>31</v>
      </c>
      <c r="J6" s="3">
        <v>0.46</v>
      </c>
      <c r="K6" s="3" t="s">
        <v>41</v>
      </c>
      <c r="L6" s="3" t="s">
        <v>41</v>
      </c>
      <c r="M6" s="4">
        <v>21</v>
      </c>
      <c r="N6" s="4">
        <v>902</v>
      </c>
      <c r="O6" s="4">
        <v>1152</v>
      </c>
      <c r="P6" s="4">
        <v>2016</v>
      </c>
      <c r="Q6" t="s">
        <v>215</v>
      </c>
      <c r="R6" s="10" t="s">
        <v>41</v>
      </c>
      <c r="S6" t="s">
        <v>41</v>
      </c>
      <c r="T6" t="s">
        <v>216</v>
      </c>
      <c r="U6" t="s">
        <v>43</v>
      </c>
      <c r="V6" t="s">
        <v>44</v>
      </c>
      <c r="W6" t="s">
        <v>35</v>
      </c>
      <c r="X6" s="6" t="s">
        <v>217</v>
      </c>
      <c r="Y6" s="5" t="s">
        <v>211</v>
      </c>
      <c r="Z6" s="5" t="s">
        <v>211</v>
      </c>
      <c r="AA6" t="s">
        <v>38</v>
      </c>
      <c r="AB6" t="s">
        <v>38</v>
      </c>
    </row>
    <row r="7" spans="1:32" ht="15.75" x14ac:dyDescent="0.25">
      <c r="A7">
        <v>2415</v>
      </c>
      <c r="B7" t="s">
        <v>61</v>
      </c>
      <c r="C7" s="24" t="s">
        <v>62</v>
      </c>
      <c r="D7">
        <v>2017</v>
      </c>
      <c r="E7" s="2" t="s">
        <v>63</v>
      </c>
      <c r="F7" t="s">
        <v>28</v>
      </c>
      <c r="G7" t="s">
        <v>29</v>
      </c>
      <c r="H7" t="s">
        <v>30</v>
      </c>
      <c r="I7" t="s">
        <v>31</v>
      </c>
      <c r="J7" s="3">
        <v>0.47</v>
      </c>
      <c r="K7" s="3" t="s">
        <v>41</v>
      </c>
      <c r="L7" s="3" t="s">
        <v>41</v>
      </c>
      <c r="M7" s="4">
        <v>487</v>
      </c>
      <c r="N7" s="4">
        <v>16831</v>
      </c>
      <c r="O7" s="4">
        <v>17318</v>
      </c>
      <c r="P7" s="4" t="s">
        <v>32</v>
      </c>
      <c r="Q7" t="s">
        <v>64</v>
      </c>
      <c r="R7" s="7" t="s">
        <v>64</v>
      </c>
      <c r="S7" s="7" t="s">
        <v>64</v>
      </c>
      <c r="T7" t="s">
        <v>51</v>
      </c>
      <c r="U7" s="4" t="s">
        <v>33</v>
      </c>
      <c r="V7" t="s">
        <v>34</v>
      </c>
      <c r="W7" t="s">
        <v>35</v>
      </c>
      <c r="X7" t="s">
        <v>65</v>
      </c>
      <c r="Y7" s="5" t="s">
        <v>36</v>
      </c>
      <c r="Z7" s="5" t="s">
        <v>66</v>
      </c>
      <c r="AA7" t="s">
        <v>38</v>
      </c>
      <c r="AB7" t="s">
        <v>38</v>
      </c>
    </row>
    <row r="8" spans="1:32" x14ac:dyDescent="0.25">
      <c r="A8">
        <v>4116</v>
      </c>
      <c r="B8" t="s">
        <v>67</v>
      </c>
      <c r="C8" s="24" t="s">
        <v>68</v>
      </c>
      <c r="D8">
        <v>2015</v>
      </c>
      <c r="E8" s="2" t="s">
        <v>69</v>
      </c>
      <c r="F8" t="s">
        <v>40</v>
      </c>
      <c r="G8" t="s">
        <v>29</v>
      </c>
      <c r="H8" t="s">
        <v>41</v>
      </c>
      <c r="I8" t="s">
        <v>31</v>
      </c>
      <c r="J8" s="3">
        <v>0.47</v>
      </c>
      <c r="K8" s="3">
        <v>0.59</v>
      </c>
      <c r="L8" s="3">
        <v>0.46</v>
      </c>
      <c r="M8" s="4">
        <v>222</v>
      </c>
      <c r="N8" s="4">
        <v>2308</v>
      </c>
      <c r="O8" s="4">
        <v>2530</v>
      </c>
      <c r="P8" s="4">
        <v>2013</v>
      </c>
      <c r="Q8" t="s">
        <v>70</v>
      </c>
      <c r="R8" t="s">
        <v>71</v>
      </c>
      <c r="S8" t="s">
        <v>72</v>
      </c>
      <c r="T8" t="s">
        <v>51</v>
      </c>
      <c r="U8" t="s">
        <v>43</v>
      </c>
      <c r="V8" t="s">
        <v>44</v>
      </c>
      <c r="W8" t="s">
        <v>73</v>
      </c>
      <c r="X8" t="s">
        <v>74</v>
      </c>
      <c r="Y8" s="5" t="s">
        <v>75</v>
      </c>
      <c r="Z8" s="5" t="s">
        <v>75</v>
      </c>
      <c r="AA8" t="s">
        <v>38</v>
      </c>
      <c r="AB8" t="s">
        <v>38</v>
      </c>
    </row>
    <row r="9" spans="1:32" x14ac:dyDescent="0.25">
      <c r="A9">
        <v>4218</v>
      </c>
      <c r="B9" t="s">
        <v>76</v>
      </c>
      <c r="C9" s="24" t="s">
        <v>77</v>
      </c>
      <c r="D9">
        <v>2018</v>
      </c>
      <c r="E9" s="2" t="s">
        <v>78</v>
      </c>
      <c r="F9" t="s">
        <v>40</v>
      </c>
      <c r="G9" t="s">
        <v>29</v>
      </c>
      <c r="H9" t="s">
        <v>79</v>
      </c>
      <c r="I9" t="s">
        <v>31</v>
      </c>
      <c r="J9" s="3">
        <v>0.33</v>
      </c>
      <c r="K9" t="s">
        <v>41</v>
      </c>
      <c r="L9" t="s">
        <v>41</v>
      </c>
      <c r="M9" s="4">
        <v>568</v>
      </c>
      <c r="N9" s="4">
        <v>1990</v>
      </c>
      <c r="O9" s="4">
        <v>2558</v>
      </c>
      <c r="P9" s="4" t="s">
        <v>80</v>
      </c>
      <c r="Q9" t="s">
        <v>81</v>
      </c>
      <c r="R9" t="s">
        <v>41</v>
      </c>
      <c r="S9" s="4" t="s">
        <v>41</v>
      </c>
      <c r="T9" s="4" t="s">
        <v>42</v>
      </c>
      <c r="U9" s="4" t="s">
        <v>43</v>
      </c>
      <c r="V9" t="s">
        <v>44</v>
      </c>
      <c r="W9" t="s">
        <v>35</v>
      </c>
      <c r="X9" s="4" t="s">
        <v>82</v>
      </c>
      <c r="Y9" s="5" t="s">
        <v>83</v>
      </c>
      <c r="Z9" s="5" t="s">
        <v>84</v>
      </c>
      <c r="AA9" t="s">
        <v>38</v>
      </c>
      <c r="AB9" t="s">
        <v>38</v>
      </c>
    </row>
    <row r="10" spans="1:32" x14ac:dyDescent="0.25">
      <c r="A10">
        <v>4226</v>
      </c>
      <c r="B10" t="s">
        <v>85</v>
      </c>
      <c r="C10" s="24" t="s">
        <v>86</v>
      </c>
      <c r="D10">
        <v>2017</v>
      </c>
      <c r="E10" s="2" t="s">
        <v>78</v>
      </c>
      <c r="F10" t="s">
        <v>87</v>
      </c>
      <c r="G10" t="s">
        <v>29</v>
      </c>
      <c r="H10" t="s">
        <v>41</v>
      </c>
      <c r="I10" t="s">
        <v>31</v>
      </c>
      <c r="J10" s="3">
        <v>0.48</v>
      </c>
      <c r="K10" t="s">
        <v>41</v>
      </c>
      <c r="L10" t="s">
        <v>41</v>
      </c>
      <c r="M10" s="4">
        <v>235</v>
      </c>
      <c r="N10" s="4">
        <v>4460</v>
      </c>
      <c r="O10" s="4">
        <v>4695</v>
      </c>
      <c r="P10" s="4">
        <v>2015</v>
      </c>
      <c r="Q10" t="s">
        <v>88</v>
      </c>
      <c r="R10" t="s">
        <v>41</v>
      </c>
      <c r="S10" t="s">
        <v>41</v>
      </c>
      <c r="T10" t="s">
        <v>89</v>
      </c>
      <c r="U10" t="s">
        <v>43</v>
      </c>
      <c r="V10" t="s">
        <v>44</v>
      </c>
      <c r="W10" t="s">
        <v>35</v>
      </c>
      <c r="X10" t="s">
        <v>90</v>
      </c>
      <c r="Y10" s="5" t="s">
        <v>36</v>
      </c>
      <c r="Z10" s="5" t="s">
        <v>91</v>
      </c>
      <c r="AA10" t="s">
        <v>38</v>
      </c>
      <c r="AB10" t="s">
        <v>38</v>
      </c>
    </row>
    <row r="11" spans="1:32" x14ac:dyDescent="0.25">
      <c r="A11">
        <v>5208</v>
      </c>
      <c r="B11" t="s">
        <v>92</v>
      </c>
      <c r="C11" s="24" t="s">
        <v>93</v>
      </c>
      <c r="D11">
        <v>2017</v>
      </c>
      <c r="E11" s="2" t="s">
        <v>78</v>
      </c>
      <c r="F11" t="s">
        <v>40</v>
      </c>
      <c r="G11" t="s">
        <v>29</v>
      </c>
      <c r="H11" t="s">
        <v>94</v>
      </c>
      <c r="I11" t="s">
        <v>31</v>
      </c>
      <c r="J11" s="3">
        <v>0.44</v>
      </c>
      <c r="K11" t="s">
        <v>41</v>
      </c>
      <c r="L11" t="s">
        <v>41</v>
      </c>
      <c r="M11" s="4">
        <v>54</v>
      </c>
      <c r="N11" s="4">
        <v>293</v>
      </c>
      <c r="O11" s="4">
        <v>347</v>
      </c>
      <c r="P11" s="4">
        <v>2014</v>
      </c>
      <c r="Q11" t="s">
        <v>95</v>
      </c>
      <c r="R11" t="s">
        <v>41</v>
      </c>
      <c r="S11" s="4" t="s">
        <v>41</v>
      </c>
      <c r="T11" s="4" t="s">
        <v>51</v>
      </c>
      <c r="U11" s="4" t="s">
        <v>33</v>
      </c>
      <c r="V11" t="s">
        <v>96</v>
      </c>
      <c r="W11" t="s">
        <v>35</v>
      </c>
      <c r="X11" t="s">
        <v>97</v>
      </c>
      <c r="Y11" s="5" t="s">
        <v>36</v>
      </c>
      <c r="Z11" s="5" t="s">
        <v>98</v>
      </c>
      <c r="AA11" t="s">
        <v>38</v>
      </c>
      <c r="AB11" t="s">
        <v>38</v>
      </c>
    </row>
    <row r="12" spans="1:32" x14ac:dyDescent="0.25">
      <c r="A12">
        <v>8562</v>
      </c>
      <c r="B12" t="s">
        <v>218</v>
      </c>
      <c r="C12" s="25" t="s">
        <v>219</v>
      </c>
      <c r="D12">
        <v>2018</v>
      </c>
      <c r="E12" s="2" t="s">
        <v>220</v>
      </c>
      <c r="F12" t="s">
        <v>221</v>
      </c>
      <c r="G12" t="s">
        <v>29</v>
      </c>
      <c r="H12" t="s">
        <v>41</v>
      </c>
      <c r="I12" t="s">
        <v>31</v>
      </c>
      <c r="J12" s="3">
        <v>0.46</v>
      </c>
      <c r="K12" s="3" t="s">
        <v>41</v>
      </c>
      <c r="L12" s="3" t="s">
        <v>41</v>
      </c>
      <c r="M12" s="4">
        <v>1580</v>
      </c>
      <c r="N12" s="4">
        <v>2583</v>
      </c>
      <c r="O12" s="4">
        <v>4163</v>
      </c>
      <c r="P12" s="4" t="s">
        <v>222</v>
      </c>
      <c r="Q12" t="s">
        <v>223</v>
      </c>
      <c r="R12" s="10" t="s">
        <v>41</v>
      </c>
      <c r="S12" s="4" t="s">
        <v>41</v>
      </c>
      <c r="T12" s="4" t="s">
        <v>224</v>
      </c>
      <c r="U12" s="4" t="s">
        <v>43</v>
      </c>
      <c r="V12" t="s">
        <v>44</v>
      </c>
      <c r="W12" t="s">
        <v>35</v>
      </c>
      <c r="X12" s="4" t="s">
        <v>225</v>
      </c>
      <c r="Y12" s="5" t="s">
        <v>36</v>
      </c>
      <c r="Z12" s="5" t="s">
        <v>36</v>
      </c>
      <c r="AA12" t="s">
        <v>38</v>
      </c>
      <c r="AB12" t="s">
        <v>38</v>
      </c>
    </row>
    <row r="13" spans="1:32" x14ac:dyDescent="0.25">
      <c r="A13">
        <v>5595</v>
      </c>
      <c r="B13" t="s">
        <v>99</v>
      </c>
      <c r="C13" s="24" t="s">
        <v>100</v>
      </c>
      <c r="D13">
        <v>2018</v>
      </c>
      <c r="E13" s="2" t="s">
        <v>78</v>
      </c>
      <c r="F13" t="s">
        <v>40</v>
      </c>
      <c r="G13" t="s">
        <v>29</v>
      </c>
      <c r="H13" t="s">
        <v>101</v>
      </c>
      <c r="I13" t="s">
        <v>31</v>
      </c>
      <c r="J13" s="3">
        <v>0.39</v>
      </c>
      <c r="K13" s="3">
        <v>0.44</v>
      </c>
      <c r="L13" s="3">
        <v>0.38</v>
      </c>
      <c r="M13" s="4">
        <v>16</v>
      </c>
      <c r="N13" s="4">
        <v>899</v>
      </c>
      <c r="O13" s="4">
        <v>1506</v>
      </c>
      <c r="P13" s="4">
        <v>2013</v>
      </c>
      <c r="Q13" t="s">
        <v>102</v>
      </c>
      <c r="R13" t="s">
        <v>41</v>
      </c>
      <c r="S13" t="s">
        <v>41</v>
      </c>
      <c r="T13" t="s">
        <v>42</v>
      </c>
      <c r="U13" t="s">
        <v>43</v>
      </c>
      <c r="V13" t="s">
        <v>44</v>
      </c>
      <c r="W13" t="s">
        <v>35</v>
      </c>
      <c r="X13" t="s">
        <v>103</v>
      </c>
      <c r="Y13" s="5" t="s">
        <v>104</v>
      </c>
      <c r="Z13" s="5" t="s">
        <v>37</v>
      </c>
      <c r="AA13" t="s">
        <v>38</v>
      </c>
      <c r="AB13" t="s">
        <v>38</v>
      </c>
    </row>
    <row r="14" spans="1:32" ht="15.75" x14ac:dyDescent="0.25">
      <c r="A14">
        <v>5599</v>
      </c>
      <c r="B14" t="s">
        <v>99</v>
      </c>
      <c r="C14" s="24" t="s">
        <v>105</v>
      </c>
      <c r="D14">
        <v>2015</v>
      </c>
      <c r="E14" s="2" t="s">
        <v>78</v>
      </c>
      <c r="F14" t="s">
        <v>40</v>
      </c>
      <c r="G14" t="s">
        <v>29</v>
      </c>
      <c r="H14" t="s">
        <v>106</v>
      </c>
      <c r="I14" t="s">
        <v>31</v>
      </c>
      <c r="J14" s="3">
        <v>0.46</v>
      </c>
      <c r="K14" s="3">
        <v>0.69</v>
      </c>
      <c r="L14" s="3">
        <v>0.46</v>
      </c>
      <c r="M14" s="4">
        <v>16</v>
      </c>
      <c r="N14" s="4">
        <v>678</v>
      </c>
      <c r="O14" s="4">
        <v>728</v>
      </c>
      <c r="P14" s="4" t="s">
        <v>107</v>
      </c>
      <c r="Q14" t="s">
        <v>108</v>
      </c>
      <c r="R14" s="8">
        <v>19.5</v>
      </c>
      <c r="S14" s="4">
        <v>20</v>
      </c>
      <c r="T14" t="s">
        <v>51</v>
      </c>
      <c r="U14" s="4" t="s">
        <v>43</v>
      </c>
      <c r="V14" t="s">
        <v>44</v>
      </c>
      <c r="W14" t="s">
        <v>35</v>
      </c>
      <c r="X14" s="6" t="s">
        <v>109</v>
      </c>
      <c r="Y14" s="5" t="s">
        <v>36</v>
      </c>
      <c r="Z14" s="5" t="s">
        <v>37</v>
      </c>
      <c r="AA14" t="s">
        <v>38</v>
      </c>
      <c r="AB14" t="s">
        <v>38</v>
      </c>
    </row>
    <row r="15" spans="1:32" x14ac:dyDescent="0.25">
      <c r="A15">
        <v>7128</v>
      </c>
      <c r="B15" t="s">
        <v>110</v>
      </c>
      <c r="C15" s="24" t="s">
        <v>111</v>
      </c>
      <c r="D15">
        <v>2017</v>
      </c>
      <c r="E15" s="2" t="s">
        <v>112</v>
      </c>
      <c r="F15" t="s">
        <v>40</v>
      </c>
      <c r="G15" t="s">
        <v>29</v>
      </c>
      <c r="H15" t="s">
        <v>113</v>
      </c>
      <c r="I15" t="s">
        <v>31</v>
      </c>
      <c r="J15" s="3">
        <v>0.38</v>
      </c>
      <c r="K15" t="s">
        <v>41</v>
      </c>
      <c r="L15" t="s">
        <v>41</v>
      </c>
      <c r="M15" s="4">
        <v>153</v>
      </c>
      <c r="N15" s="4">
        <v>2163</v>
      </c>
      <c r="O15" s="4">
        <v>2316</v>
      </c>
      <c r="P15" s="4">
        <v>2014</v>
      </c>
      <c r="Q15">
        <v>18.5</v>
      </c>
      <c r="R15" t="s">
        <v>41</v>
      </c>
      <c r="S15" t="s">
        <v>41</v>
      </c>
      <c r="T15" t="s">
        <v>51</v>
      </c>
      <c r="U15" t="s">
        <v>114</v>
      </c>
      <c r="V15" t="s">
        <v>44</v>
      </c>
      <c r="W15" t="s">
        <v>115</v>
      </c>
      <c r="X15" t="s">
        <v>116</v>
      </c>
      <c r="Y15" s="5" t="s">
        <v>36</v>
      </c>
      <c r="Z15" s="5" t="s">
        <v>117</v>
      </c>
      <c r="AA15" t="s">
        <v>38</v>
      </c>
      <c r="AB15" t="s">
        <v>38</v>
      </c>
    </row>
    <row r="16" spans="1:32" x14ac:dyDescent="0.25">
      <c r="A16">
        <v>8214</v>
      </c>
      <c r="B16" t="s">
        <v>226</v>
      </c>
      <c r="C16" s="24" t="s">
        <v>227</v>
      </c>
      <c r="D16">
        <v>2018</v>
      </c>
      <c r="E16" s="2" t="s">
        <v>220</v>
      </c>
      <c r="F16" t="s">
        <v>228</v>
      </c>
      <c r="G16" t="s">
        <v>29</v>
      </c>
      <c r="H16" t="s">
        <v>229</v>
      </c>
      <c r="I16" t="s">
        <v>31</v>
      </c>
      <c r="J16" s="3">
        <v>0.52</v>
      </c>
      <c r="K16" s="3" t="s">
        <v>41</v>
      </c>
      <c r="L16" s="3" t="s">
        <v>41</v>
      </c>
      <c r="M16" s="4">
        <v>740</v>
      </c>
      <c r="N16" s="4">
        <v>2049</v>
      </c>
      <c r="O16" s="4">
        <v>6819</v>
      </c>
      <c r="P16" s="4" t="s">
        <v>80</v>
      </c>
      <c r="Q16" t="s">
        <v>230</v>
      </c>
      <c r="R16" s="10" t="s">
        <v>41</v>
      </c>
      <c r="S16" s="4" t="s">
        <v>41</v>
      </c>
      <c r="T16" s="4" t="s">
        <v>224</v>
      </c>
      <c r="U16" s="4" t="s">
        <v>43</v>
      </c>
      <c r="V16" t="s">
        <v>44</v>
      </c>
      <c r="W16" t="s">
        <v>35</v>
      </c>
      <c r="X16" s="4" t="s">
        <v>231</v>
      </c>
      <c r="Y16" s="5" t="s">
        <v>36</v>
      </c>
      <c r="Z16" s="5" t="s">
        <v>232</v>
      </c>
      <c r="AA16" t="s">
        <v>38</v>
      </c>
      <c r="AB16" t="s">
        <v>38</v>
      </c>
    </row>
    <row r="17" spans="1:28" ht="15.75" x14ac:dyDescent="0.25">
      <c r="A17">
        <v>7923</v>
      </c>
      <c r="B17" t="s">
        <v>118</v>
      </c>
      <c r="C17" s="24" t="s">
        <v>119</v>
      </c>
      <c r="D17">
        <v>2018</v>
      </c>
      <c r="E17" s="2" t="s">
        <v>112</v>
      </c>
      <c r="F17" t="s">
        <v>40</v>
      </c>
      <c r="G17" t="s">
        <v>29</v>
      </c>
      <c r="H17" t="s">
        <v>120</v>
      </c>
      <c r="I17" t="s">
        <v>31</v>
      </c>
      <c r="J17" s="3">
        <v>0.51</v>
      </c>
      <c r="K17" t="s">
        <v>41</v>
      </c>
      <c r="L17" t="s">
        <v>41</v>
      </c>
      <c r="M17" s="4">
        <v>425</v>
      </c>
      <c r="N17" s="4">
        <v>9923</v>
      </c>
      <c r="O17" s="4">
        <v>10348</v>
      </c>
      <c r="P17" s="4" t="s">
        <v>32</v>
      </c>
      <c r="Q17" t="s">
        <v>121</v>
      </c>
      <c r="R17" t="s">
        <v>41</v>
      </c>
      <c r="S17" s="4" t="s">
        <v>41</v>
      </c>
      <c r="T17" t="s">
        <v>51</v>
      </c>
      <c r="U17" t="s">
        <v>114</v>
      </c>
      <c r="V17" t="s">
        <v>44</v>
      </c>
      <c r="W17" t="s">
        <v>115</v>
      </c>
      <c r="X17" s="6" t="s">
        <v>122</v>
      </c>
      <c r="Y17" s="5" t="s">
        <v>123</v>
      </c>
      <c r="Z17" s="5" t="s">
        <v>45</v>
      </c>
      <c r="AA17" t="s">
        <v>38</v>
      </c>
      <c r="AB17" t="s">
        <v>38</v>
      </c>
    </row>
    <row r="18" spans="1:28" x14ac:dyDescent="0.25">
      <c r="A18">
        <v>7547</v>
      </c>
      <c r="B18" t="s">
        <v>124</v>
      </c>
      <c r="C18" s="24" t="s">
        <v>126</v>
      </c>
      <c r="D18">
        <v>2017</v>
      </c>
      <c r="E18" s="2" t="s">
        <v>112</v>
      </c>
      <c r="F18" t="s">
        <v>40</v>
      </c>
      <c r="G18" t="s">
        <v>29</v>
      </c>
      <c r="H18" t="s">
        <v>41</v>
      </c>
      <c r="I18" t="s">
        <v>31</v>
      </c>
      <c r="J18" s="3">
        <v>0.47</v>
      </c>
      <c r="K18" t="s">
        <v>41</v>
      </c>
      <c r="L18" t="s">
        <v>41</v>
      </c>
      <c r="M18" s="4">
        <v>215</v>
      </c>
      <c r="N18" s="4">
        <v>926</v>
      </c>
      <c r="O18" s="4">
        <v>1141</v>
      </c>
      <c r="P18" s="4">
        <v>2013</v>
      </c>
      <c r="Q18" t="s">
        <v>125</v>
      </c>
      <c r="R18" t="s">
        <v>41</v>
      </c>
      <c r="S18" s="4" t="s">
        <v>41</v>
      </c>
      <c r="T18" t="s">
        <v>51</v>
      </c>
      <c r="U18" s="4" t="s">
        <v>43</v>
      </c>
      <c r="V18" s="4" t="s">
        <v>44</v>
      </c>
      <c r="W18" s="4" t="s">
        <v>35</v>
      </c>
      <c r="X18" t="s">
        <v>127</v>
      </c>
      <c r="Y18" s="5" t="s">
        <v>123</v>
      </c>
      <c r="Z18" s="5" t="s">
        <v>123</v>
      </c>
      <c r="AA18" t="s">
        <v>38</v>
      </c>
      <c r="AB18" t="s">
        <v>38</v>
      </c>
    </row>
  </sheetData>
  <sortState xmlns:xlrd2="http://schemas.microsoft.com/office/spreadsheetml/2017/richdata2" ref="A2:AF18">
    <sortCondition ref="B2:B18"/>
  </sortState>
  <dataValidations count="1">
    <dataValidation errorStyle="warning" allowBlank="1" showErrorMessage="1" errorTitle="Invalid" error="Invalid response, please choose from the drop down responses." sqref="J1:L18" xr:uid="{000A6433-C1DC-440B-A83F-18DAD798E5DD}"/>
  </dataValidations>
  <pageMargins left="0.7" right="0.7" top="0.75" bottom="0.75" header="0.3" footer="0.3"/>
  <pageSetup paperSize="9" orientation="portrait" verticalDpi="0" r:id="rId1"/>
  <legacyDrawing r:id="rId2"/>
  <extLst>
    <ext xmlns:x14="http://schemas.microsoft.com/office/spreadsheetml/2009/9/main" uri="{CCE6A557-97BC-4b89-ADB6-D9C93CAAB3DF}">
      <x14:dataValidations xmlns:xm="http://schemas.microsoft.com/office/excel/2006/main" count="4">
        <x14:dataValidation type="list" errorStyle="warning" allowBlank="1" showErrorMessage="1" errorTitle="Invalid" error="Invalid response, please choose from the drop down responses." xr:uid="{A91BE200-18C2-4BC1-BB21-A71B6D1B048B}">
          <x14:formula1>
            <xm:f>'O:\Documents\Research\PhD\Systematic Review Ecigs Gateway\[181114_extraction form_combined.xlsx]Lists'!#REF!</xm:f>
          </x14:formula1>
          <xm:sqref>I1:I13</xm:sqref>
        </x14:dataValidation>
        <x14:dataValidation type="list" allowBlank="1" showInputMessage="1" showErrorMessage="1" xr:uid="{D0433B79-9335-4103-868B-8BCF11BC8BD8}">
          <x14:formula1>
            <xm:f>'O:\Documents\Research\PhD\Systematic Review Ecigs Gateway\[181114_extraction form_combined.xlsx]Lists'!#REF!</xm:f>
          </x14:formula1>
          <xm:sqref>G1:G13 AA1:AB13 V1:W13</xm:sqref>
        </x14:dataValidation>
        <x14:dataValidation type="list" allowBlank="1" showInputMessage="1" showErrorMessage="1" xr:uid="{7FF714A9-FCA3-4803-93FF-FD4FFA1BA169}">
          <x14:formula1>
            <xm:f>'[181128_extraction form round 2_combined.xlsx]Lists'!#REF!</xm:f>
          </x14:formula1>
          <xm:sqref>V14:W18 G14:G18 AA14:AB18</xm:sqref>
        </x14:dataValidation>
        <x14:dataValidation type="list" errorStyle="warning" allowBlank="1" showErrorMessage="1" errorTitle="Invalid" error="Invalid response, please choose from the drop down responses." xr:uid="{56670F32-F0C0-4F25-BEAB-7CA6382F7F2E}">
          <x14:formula1>
            <xm:f>'[181128_extraction form round 2_combined.xlsx]Lists'!#REF!</xm:f>
          </x14:formula1>
          <xm:sqref>I14:I18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C2162-5B88-4796-862E-2EF0DEFC3396}">
  <dimension ref="A1:T37"/>
  <sheetViews>
    <sheetView workbookViewId="0">
      <pane xSplit="2" topLeftCell="C1" activePane="topRight" state="frozen"/>
      <selection pane="topRight" activeCell="N20" sqref="N20"/>
    </sheetView>
  </sheetViews>
  <sheetFormatPr defaultRowHeight="15" x14ac:dyDescent="0.25"/>
  <cols>
    <col min="2" max="2" width="17.7109375" customWidth="1"/>
    <col min="3" max="3" width="41.42578125" customWidth="1"/>
    <col min="4" max="4" width="27.85546875" customWidth="1"/>
    <col min="5" max="5" width="10.140625" customWidth="1"/>
    <col min="16" max="16" width="21.85546875" customWidth="1"/>
  </cols>
  <sheetData>
    <row r="1" spans="1:20" s="9" customFormat="1" ht="57" customHeight="1" x14ac:dyDescent="0.25">
      <c r="A1" s="1" t="s">
        <v>0</v>
      </c>
      <c r="B1" s="1" t="s">
        <v>1</v>
      </c>
      <c r="C1" s="1" t="s">
        <v>128</v>
      </c>
      <c r="D1" s="1" t="s">
        <v>129</v>
      </c>
      <c r="E1" s="1" t="s">
        <v>130</v>
      </c>
      <c r="F1" s="1" t="s">
        <v>131</v>
      </c>
      <c r="G1" s="1" t="s">
        <v>132</v>
      </c>
      <c r="H1" s="1" t="s">
        <v>133</v>
      </c>
      <c r="I1" s="1" t="s">
        <v>134</v>
      </c>
      <c r="J1" s="1" t="s">
        <v>135</v>
      </c>
      <c r="K1" s="1" t="s">
        <v>136</v>
      </c>
      <c r="L1" s="1" t="s">
        <v>137</v>
      </c>
      <c r="M1" s="1" t="s">
        <v>138</v>
      </c>
      <c r="N1" s="1" t="s">
        <v>139</v>
      </c>
      <c r="O1" s="1" t="s">
        <v>140</v>
      </c>
      <c r="P1" s="1" t="s">
        <v>141</v>
      </c>
      <c r="Q1" s="1" t="s">
        <v>137</v>
      </c>
      <c r="R1" s="1" t="s">
        <v>138</v>
      </c>
      <c r="S1" s="1" t="s">
        <v>139</v>
      </c>
      <c r="T1" s="1" t="s">
        <v>140</v>
      </c>
    </row>
    <row r="2" spans="1:20" x14ac:dyDescent="0.25">
      <c r="A2">
        <v>9752</v>
      </c>
      <c r="B2" t="s">
        <v>194</v>
      </c>
      <c r="C2" t="s">
        <v>35</v>
      </c>
      <c r="D2" s="16" t="s">
        <v>142</v>
      </c>
      <c r="E2" s="16" t="s">
        <v>143</v>
      </c>
      <c r="F2" s="16" t="s">
        <v>41</v>
      </c>
      <c r="G2" s="16" t="s">
        <v>41</v>
      </c>
      <c r="H2" s="16" t="s">
        <v>41</v>
      </c>
      <c r="I2" s="16" t="s">
        <v>41</v>
      </c>
      <c r="J2" s="16" t="s">
        <v>41</v>
      </c>
      <c r="K2" s="17" t="e">
        <f t="shared" ref="K2:K31" si="0">(I2/(G2-I2))/(J2/(H2-J2))</f>
        <v>#VALUE!</v>
      </c>
      <c r="L2" s="17" t="e">
        <f t="shared" ref="L2:L15" si="1">EXP(LN(K2)-1.96*N2*(LN(K2)))</f>
        <v>#VALUE!</v>
      </c>
      <c r="M2" s="17" t="e">
        <f t="shared" ref="M2:M15" si="2">EXP(LN(K2)+1.96*N2*(LN(K2)))</f>
        <v>#VALUE!</v>
      </c>
      <c r="N2" s="17" t="e">
        <f t="shared" ref="N2:N31" si="3">(SQRT((1/I2)+(1/(G2-I2))+(1/J2)+(1/(H2-J2))))/LN(K2)</f>
        <v>#VALUE!</v>
      </c>
      <c r="O2" s="16" t="s">
        <v>41</v>
      </c>
      <c r="P2" s="16">
        <v>3.7</v>
      </c>
      <c r="Q2" s="16">
        <v>3.1</v>
      </c>
      <c r="R2" s="16">
        <v>4.5</v>
      </c>
      <c r="S2" s="16" t="s">
        <v>41</v>
      </c>
      <c r="T2" s="16" t="s">
        <v>233</v>
      </c>
    </row>
    <row r="3" spans="1:20" x14ac:dyDescent="0.25">
      <c r="A3">
        <v>9752</v>
      </c>
      <c r="B3" t="s">
        <v>194</v>
      </c>
      <c r="C3" t="s">
        <v>115</v>
      </c>
      <c r="D3" s="16" t="s">
        <v>142</v>
      </c>
      <c r="E3" s="16" t="s">
        <v>143</v>
      </c>
      <c r="F3" s="16" t="s">
        <v>41</v>
      </c>
      <c r="G3" s="16" t="s">
        <v>41</v>
      </c>
      <c r="H3" s="16" t="s">
        <v>41</v>
      </c>
      <c r="I3" s="16" t="s">
        <v>41</v>
      </c>
      <c r="J3" s="16" t="s">
        <v>41</v>
      </c>
      <c r="K3" s="17" t="e">
        <f t="shared" si="0"/>
        <v>#VALUE!</v>
      </c>
      <c r="L3" s="17" t="e">
        <f t="shared" si="1"/>
        <v>#VALUE!</v>
      </c>
      <c r="M3" s="17" t="e">
        <f t="shared" si="2"/>
        <v>#VALUE!</v>
      </c>
      <c r="N3" s="17" t="e">
        <f t="shared" si="3"/>
        <v>#VALUE!</v>
      </c>
      <c r="O3" s="16" t="s">
        <v>41</v>
      </c>
      <c r="P3" s="16">
        <v>2.7</v>
      </c>
      <c r="Q3" s="16">
        <v>1.9</v>
      </c>
      <c r="R3" s="16">
        <v>4</v>
      </c>
      <c r="S3" s="16" t="s">
        <v>41</v>
      </c>
      <c r="T3" s="16" t="s">
        <v>233</v>
      </c>
    </row>
    <row r="4" spans="1:20" x14ac:dyDescent="0.25">
      <c r="A4">
        <v>9009</v>
      </c>
      <c r="B4" t="s">
        <v>203</v>
      </c>
      <c r="C4" t="s">
        <v>35</v>
      </c>
      <c r="D4" s="16" t="s">
        <v>142</v>
      </c>
      <c r="E4" s="16" t="s">
        <v>143</v>
      </c>
      <c r="F4" s="16">
        <v>5028</v>
      </c>
      <c r="G4" s="16">
        <v>857</v>
      </c>
      <c r="H4" s="16">
        <v>4171</v>
      </c>
      <c r="I4" s="16">
        <v>184</v>
      </c>
      <c r="J4" s="16">
        <v>280</v>
      </c>
      <c r="K4" s="17">
        <f t="shared" si="0"/>
        <v>3.7993207386966668</v>
      </c>
      <c r="L4" s="17">
        <f t="shared" si="1"/>
        <v>3.100655970464071</v>
      </c>
      <c r="M4" s="17">
        <f t="shared" si="2"/>
        <v>4.6554142778149439</v>
      </c>
      <c r="N4" s="17">
        <f t="shared" si="3"/>
        <v>7.7671657132396446E-2</v>
      </c>
      <c r="O4" s="16" t="s">
        <v>41</v>
      </c>
      <c r="P4" s="16" t="s">
        <v>41</v>
      </c>
      <c r="Q4" s="16" t="s">
        <v>41</v>
      </c>
      <c r="R4" s="16" t="s">
        <v>41</v>
      </c>
      <c r="S4" s="16" t="s">
        <v>41</v>
      </c>
      <c r="T4" s="16" t="s">
        <v>41</v>
      </c>
    </row>
    <row r="5" spans="1:20" x14ac:dyDescent="0.25">
      <c r="A5">
        <v>9009</v>
      </c>
      <c r="B5" t="s">
        <v>203</v>
      </c>
      <c r="C5" t="s">
        <v>234</v>
      </c>
      <c r="D5" s="16" t="s">
        <v>142</v>
      </c>
      <c r="E5" s="16" t="s">
        <v>143</v>
      </c>
      <c r="F5" s="16" t="s">
        <v>41</v>
      </c>
      <c r="G5" s="16" t="s">
        <v>41</v>
      </c>
      <c r="H5" s="16" t="s">
        <v>41</v>
      </c>
      <c r="I5" s="16" t="s">
        <v>41</v>
      </c>
      <c r="J5" s="16" t="s">
        <v>41</v>
      </c>
      <c r="K5" s="17" t="e">
        <f t="shared" si="0"/>
        <v>#VALUE!</v>
      </c>
      <c r="L5" s="17" t="e">
        <f t="shared" si="1"/>
        <v>#VALUE!</v>
      </c>
      <c r="M5" s="17" t="e">
        <f t="shared" si="2"/>
        <v>#VALUE!</v>
      </c>
      <c r="N5" s="17" t="e">
        <f t="shared" si="3"/>
        <v>#VALUE!</v>
      </c>
      <c r="O5" s="16" t="s">
        <v>41</v>
      </c>
      <c r="P5" s="16">
        <v>4.57</v>
      </c>
      <c r="Q5" s="16">
        <v>3.56</v>
      </c>
      <c r="R5" s="16">
        <v>5.87</v>
      </c>
      <c r="S5" s="16" t="s">
        <v>41</v>
      </c>
      <c r="T5" s="16" t="s">
        <v>41</v>
      </c>
    </row>
    <row r="6" spans="1:20" x14ac:dyDescent="0.25">
      <c r="A6">
        <v>9009</v>
      </c>
      <c r="B6" t="s">
        <v>203</v>
      </c>
      <c r="C6" t="s">
        <v>235</v>
      </c>
      <c r="D6" s="16" t="s">
        <v>142</v>
      </c>
      <c r="E6" s="16" t="s">
        <v>143</v>
      </c>
      <c r="F6" s="16" t="s">
        <v>41</v>
      </c>
      <c r="G6" s="16" t="s">
        <v>41</v>
      </c>
      <c r="H6" s="16" t="s">
        <v>41</v>
      </c>
      <c r="I6" s="16" t="s">
        <v>41</v>
      </c>
      <c r="J6" s="16" t="s">
        <v>41</v>
      </c>
      <c r="K6" s="17" t="e">
        <f t="shared" si="0"/>
        <v>#VALUE!</v>
      </c>
      <c r="L6" s="17" t="e">
        <f t="shared" si="1"/>
        <v>#VALUE!</v>
      </c>
      <c r="M6" s="17" t="e">
        <f t="shared" si="2"/>
        <v>#VALUE!</v>
      </c>
      <c r="N6" s="17" t="e">
        <f t="shared" si="3"/>
        <v>#VALUE!</v>
      </c>
      <c r="O6" s="16" t="s">
        <v>41</v>
      </c>
      <c r="P6" s="16">
        <v>4.2699999999999996</v>
      </c>
      <c r="Q6" s="16">
        <v>2.75</v>
      </c>
      <c r="R6" s="16">
        <v>6.62</v>
      </c>
      <c r="S6" s="16" t="s">
        <v>41</v>
      </c>
      <c r="T6" s="16" t="s">
        <v>41</v>
      </c>
    </row>
    <row r="7" spans="1:20" x14ac:dyDescent="0.25">
      <c r="A7">
        <v>9009</v>
      </c>
      <c r="B7" t="s">
        <v>203</v>
      </c>
      <c r="C7" t="s">
        <v>236</v>
      </c>
      <c r="D7" s="16" t="s">
        <v>142</v>
      </c>
      <c r="E7" s="16" t="s">
        <v>143</v>
      </c>
      <c r="F7" s="16" t="s">
        <v>41</v>
      </c>
      <c r="G7" s="16" t="s">
        <v>41</v>
      </c>
      <c r="H7" s="16" t="s">
        <v>41</v>
      </c>
      <c r="I7" s="16" t="s">
        <v>41</v>
      </c>
      <c r="J7" s="16" t="s">
        <v>41</v>
      </c>
      <c r="K7" s="17" t="e">
        <f t="shared" si="0"/>
        <v>#VALUE!</v>
      </c>
      <c r="L7" s="17" t="e">
        <f t="shared" si="1"/>
        <v>#VALUE!</v>
      </c>
      <c r="M7" s="17" t="e">
        <f t="shared" si="2"/>
        <v>#VALUE!</v>
      </c>
      <c r="N7" s="17" t="e">
        <f t="shared" si="3"/>
        <v>#VALUE!</v>
      </c>
      <c r="O7" s="16" t="s">
        <v>41</v>
      </c>
      <c r="P7" s="16">
        <v>3.51</v>
      </c>
      <c r="Q7" s="16">
        <v>1.97</v>
      </c>
      <c r="R7" s="16">
        <v>6.24</v>
      </c>
      <c r="S7" s="16" t="s">
        <v>41</v>
      </c>
      <c r="T7" s="16" t="s">
        <v>41</v>
      </c>
    </row>
    <row r="8" spans="1:20" x14ac:dyDescent="0.25">
      <c r="A8">
        <v>1057</v>
      </c>
      <c r="B8" t="s">
        <v>46</v>
      </c>
      <c r="D8" s="16" t="s">
        <v>142</v>
      </c>
      <c r="E8" s="16" t="s">
        <v>143</v>
      </c>
      <c r="F8" s="16">
        <v>2125</v>
      </c>
      <c r="G8" s="16">
        <v>183</v>
      </c>
      <c r="H8" s="16">
        <v>1942</v>
      </c>
      <c r="I8" s="16">
        <v>74</v>
      </c>
      <c r="J8" s="16">
        <v>249</v>
      </c>
      <c r="K8" s="17">
        <f t="shared" si="0"/>
        <v>4.6159684609999632</v>
      </c>
      <c r="L8" s="17">
        <f t="shared" si="1"/>
        <v>3.339125121007799</v>
      </c>
      <c r="M8" s="17">
        <f t="shared" si="2"/>
        <v>6.3810621227980633</v>
      </c>
      <c r="N8" s="17">
        <f t="shared" si="3"/>
        <v>0.10801458073518654</v>
      </c>
      <c r="O8" s="16" t="s">
        <v>145</v>
      </c>
      <c r="P8" s="16">
        <v>2.42</v>
      </c>
      <c r="Q8" s="16">
        <v>1.63</v>
      </c>
      <c r="R8" s="16">
        <v>3.6</v>
      </c>
      <c r="S8" s="16" t="s">
        <v>41</v>
      </c>
      <c r="T8" s="16" t="s">
        <v>145</v>
      </c>
    </row>
    <row r="9" spans="1:20" x14ac:dyDescent="0.25">
      <c r="A9">
        <v>1440</v>
      </c>
      <c r="B9" t="s">
        <v>54</v>
      </c>
      <c r="D9" s="16" t="s">
        <v>142</v>
      </c>
      <c r="E9" s="16" t="s">
        <v>143</v>
      </c>
      <c r="F9" s="16">
        <v>1726</v>
      </c>
      <c r="G9" s="18">
        <v>343</v>
      </c>
      <c r="H9" s="18">
        <v>1383</v>
      </c>
      <c r="I9" s="18">
        <v>118</v>
      </c>
      <c r="J9" s="18">
        <v>124</v>
      </c>
      <c r="K9" s="19">
        <f t="shared" si="0"/>
        <v>5.3248028673835135</v>
      </c>
      <c r="L9" s="19">
        <f t="shared" si="1"/>
        <v>3.987372237356944</v>
      </c>
      <c r="M9" s="19">
        <f t="shared" si="2"/>
        <v>7.1108298620471944</v>
      </c>
      <c r="N9" s="19">
        <f t="shared" si="3"/>
        <v>8.824159227056827E-2</v>
      </c>
      <c r="O9" s="18" t="s">
        <v>145</v>
      </c>
      <c r="P9" s="18">
        <v>4.0599999999999996</v>
      </c>
      <c r="Q9" s="18">
        <v>2.94</v>
      </c>
      <c r="R9" s="18">
        <v>5.6</v>
      </c>
      <c r="S9" s="18" t="s">
        <v>41</v>
      </c>
      <c r="T9" s="18" t="s">
        <v>145</v>
      </c>
    </row>
    <row r="10" spans="1:20" x14ac:dyDescent="0.25">
      <c r="A10">
        <v>8707</v>
      </c>
      <c r="B10" t="s">
        <v>212</v>
      </c>
      <c r="D10" s="16" t="s">
        <v>142</v>
      </c>
      <c r="E10" s="16" t="s">
        <v>143</v>
      </c>
      <c r="F10" s="16">
        <v>923</v>
      </c>
      <c r="G10" s="18">
        <v>21</v>
      </c>
      <c r="H10" s="18">
        <v>902</v>
      </c>
      <c r="I10" s="18">
        <v>11</v>
      </c>
      <c r="J10" s="18">
        <v>74</v>
      </c>
      <c r="K10" s="19">
        <f t="shared" si="0"/>
        <v>12.30810810810811</v>
      </c>
      <c r="L10" s="19">
        <f t="shared" si="1"/>
        <v>5.0605097200943714</v>
      </c>
      <c r="M10" s="19">
        <f t="shared" si="2"/>
        <v>29.935625772901702</v>
      </c>
      <c r="N10" s="19">
        <f t="shared" si="3"/>
        <v>0.18064468530659986</v>
      </c>
      <c r="O10" s="18" t="s">
        <v>233</v>
      </c>
      <c r="P10" s="19">
        <v>10.57</v>
      </c>
      <c r="Q10" s="19">
        <v>3.33</v>
      </c>
      <c r="R10" s="19">
        <v>33.5</v>
      </c>
      <c r="S10" s="18" t="s">
        <v>41</v>
      </c>
      <c r="T10" s="18" t="s">
        <v>233</v>
      </c>
    </row>
    <row r="11" spans="1:20" x14ac:dyDescent="0.25">
      <c r="A11">
        <v>2415</v>
      </c>
      <c r="B11" t="s">
        <v>61</v>
      </c>
      <c r="D11" s="16" t="s">
        <v>142</v>
      </c>
      <c r="E11" s="16" t="s">
        <v>143</v>
      </c>
      <c r="F11" s="16">
        <v>17318</v>
      </c>
      <c r="G11" s="18">
        <v>487</v>
      </c>
      <c r="H11" s="18">
        <v>16831</v>
      </c>
      <c r="I11" s="18">
        <v>136</v>
      </c>
      <c r="J11" s="18">
        <v>1313</v>
      </c>
      <c r="K11" s="19">
        <f t="shared" si="0"/>
        <v>4.5793391962470409</v>
      </c>
      <c r="L11" s="19">
        <f t="shared" si="1"/>
        <v>3.7274587823009067</v>
      </c>
      <c r="M11" s="19">
        <f t="shared" si="2"/>
        <v>5.6259099560960939</v>
      </c>
      <c r="N11" s="19">
        <f t="shared" si="3"/>
        <v>6.9017751354200754E-2</v>
      </c>
      <c r="O11" s="18" t="s">
        <v>41</v>
      </c>
      <c r="P11" s="18">
        <v>2.12</v>
      </c>
      <c r="Q11" s="18">
        <v>1.68</v>
      </c>
      <c r="R11" s="18">
        <v>2.66</v>
      </c>
      <c r="S11" s="18" t="s">
        <v>41</v>
      </c>
      <c r="T11" s="18" t="s">
        <v>41</v>
      </c>
    </row>
    <row r="12" spans="1:20" x14ac:dyDescent="0.25">
      <c r="A12">
        <v>4116</v>
      </c>
      <c r="B12" t="s">
        <v>67</v>
      </c>
      <c r="D12" s="16" t="s">
        <v>142</v>
      </c>
      <c r="E12" s="16" t="s">
        <v>143</v>
      </c>
      <c r="F12" s="16">
        <v>2530</v>
      </c>
      <c r="G12" s="18">
        <v>222</v>
      </c>
      <c r="H12" s="18">
        <v>2308</v>
      </c>
      <c r="I12" s="18">
        <v>19</v>
      </c>
      <c r="J12" s="18">
        <v>71</v>
      </c>
      <c r="K12" s="19">
        <f t="shared" si="0"/>
        <v>2.9489349892458199</v>
      </c>
      <c r="L12" s="19">
        <f t="shared" si="1"/>
        <v>1.7422809367316467</v>
      </c>
      <c r="M12" s="19">
        <f t="shared" si="2"/>
        <v>4.9912832009236823</v>
      </c>
      <c r="N12" s="19">
        <f t="shared" si="3"/>
        <v>0.24827391850677566</v>
      </c>
      <c r="O12" s="18"/>
      <c r="P12" s="18">
        <v>1.75</v>
      </c>
      <c r="Q12" s="18">
        <v>1.1000000000000001</v>
      </c>
      <c r="R12" s="18">
        <v>2.77</v>
      </c>
      <c r="S12" s="18" t="s">
        <v>41</v>
      </c>
      <c r="T12" s="18">
        <v>0.02</v>
      </c>
    </row>
    <row r="13" spans="1:20" x14ac:dyDescent="0.25">
      <c r="A13">
        <v>4218</v>
      </c>
      <c r="B13" t="s">
        <v>76</v>
      </c>
      <c r="D13" s="16" t="s">
        <v>142</v>
      </c>
      <c r="E13" s="16" t="s">
        <v>143</v>
      </c>
      <c r="F13" s="16">
        <v>2558</v>
      </c>
      <c r="G13" s="18">
        <v>568</v>
      </c>
      <c r="H13" s="18">
        <v>1990</v>
      </c>
      <c r="I13" s="18">
        <v>114</v>
      </c>
      <c r="J13" s="18">
        <v>168</v>
      </c>
      <c r="K13" s="19">
        <f t="shared" si="0"/>
        <v>2.723253618628068</v>
      </c>
      <c r="L13" s="19">
        <f t="shared" si="1"/>
        <v>2.1016506257923324</v>
      </c>
      <c r="M13" s="19">
        <f t="shared" si="2"/>
        <v>3.5287074741906532</v>
      </c>
      <c r="N13" s="19">
        <f t="shared" si="3"/>
        <v>0.13195494398127988</v>
      </c>
      <c r="O13" s="18" t="s">
        <v>41</v>
      </c>
      <c r="P13" s="18">
        <v>1.36</v>
      </c>
      <c r="Q13" s="18">
        <v>1.01</v>
      </c>
      <c r="R13" s="18">
        <v>1.83</v>
      </c>
      <c r="S13" s="18" t="s">
        <v>41</v>
      </c>
      <c r="T13" s="18" t="s">
        <v>41</v>
      </c>
    </row>
    <row r="14" spans="1:20" x14ac:dyDescent="0.25">
      <c r="A14">
        <v>4226</v>
      </c>
      <c r="B14" t="s">
        <v>85</v>
      </c>
      <c r="D14" s="16" t="s">
        <v>142</v>
      </c>
      <c r="E14" s="16" t="s">
        <v>146</v>
      </c>
      <c r="F14" s="16">
        <v>4695</v>
      </c>
      <c r="G14" s="18">
        <v>216</v>
      </c>
      <c r="H14" s="18">
        <v>4479</v>
      </c>
      <c r="I14" s="18">
        <v>86</v>
      </c>
      <c r="J14" s="18">
        <v>950</v>
      </c>
      <c r="K14" s="19">
        <f t="shared" si="0"/>
        <v>2.4574412955465585</v>
      </c>
      <c r="L14" s="19">
        <f>EXP(LN(K14)-1.96*N14*(LN(K14)))</f>
        <v>1.8541459867047607</v>
      </c>
      <c r="M14" s="19">
        <f t="shared" si="2"/>
        <v>3.2570346479514574</v>
      </c>
      <c r="N14" s="19">
        <f t="shared" si="3"/>
        <v>0.15984805595656787</v>
      </c>
      <c r="O14" s="18" t="s">
        <v>41</v>
      </c>
      <c r="P14" s="18">
        <v>1.4</v>
      </c>
      <c r="Q14" s="18">
        <v>1.22</v>
      </c>
      <c r="R14" s="18">
        <v>1.6</v>
      </c>
      <c r="S14" s="18" t="s">
        <v>41</v>
      </c>
      <c r="T14" s="18" t="s">
        <v>41</v>
      </c>
    </row>
    <row r="15" spans="1:20" x14ac:dyDescent="0.25">
      <c r="A15">
        <v>5208</v>
      </c>
      <c r="B15" t="s">
        <v>92</v>
      </c>
      <c r="D15" s="16" t="s">
        <v>142</v>
      </c>
      <c r="E15" s="16" t="s">
        <v>146</v>
      </c>
      <c r="F15" s="16">
        <v>246</v>
      </c>
      <c r="G15" s="18">
        <v>13</v>
      </c>
      <c r="H15" s="18">
        <v>213</v>
      </c>
      <c r="I15" s="18">
        <v>4</v>
      </c>
      <c r="J15" s="18">
        <v>14</v>
      </c>
      <c r="K15" s="19">
        <f t="shared" si="0"/>
        <v>6.3174603174603172</v>
      </c>
      <c r="L15" s="19">
        <f t="shared" si="1"/>
        <v>1.7277208615906221</v>
      </c>
      <c r="M15" s="19">
        <f t="shared" si="2"/>
        <v>23.099972773346316</v>
      </c>
      <c r="N15" s="20">
        <f t="shared" si="3"/>
        <v>0.35885673285680614</v>
      </c>
      <c r="O15" s="19" t="s">
        <v>41</v>
      </c>
      <c r="P15" s="18">
        <v>4.78</v>
      </c>
      <c r="Q15" s="18">
        <v>1.91</v>
      </c>
      <c r="R15" s="18">
        <v>11.96</v>
      </c>
      <c r="S15" s="18" t="s">
        <v>41</v>
      </c>
      <c r="T15" s="18" t="s">
        <v>147</v>
      </c>
    </row>
    <row r="16" spans="1:20" x14ac:dyDescent="0.25">
      <c r="A16">
        <v>8562</v>
      </c>
      <c r="B16" t="s">
        <v>218</v>
      </c>
      <c r="D16" s="16" t="s">
        <v>142</v>
      </c>
      <c r="E16" s="16" t="s">
        <v>146</v>
      </c>
      <c r="F16" s="16">
        <v>2179</v>
      </c>
      <c r="G16" s="18">
        <v>312</v>
      </c>
      <c r="H16" s="18">
        <v>1867</v>
      </c>
      <c r="I16" s="18">
        <v>93</v>
      </c>
      <c r="J16" s="18">
        <v>175</v>
      </c>
      <c r="K16" s="19">
        <f t="shared" si="0"/>
        <v>4.1058317025440312</v>
      </c>
      <c r="L16" s="19">
        <f t="shared" ref="L16:L31" si="4">EXP(LN(K16)-1.96*N16*(LN(K16)))</f>
        <v>3.0777136837246979</v>
      </c>
      <c r="M16" s="19">
        <f t="shared" ref="M16:M31" si="5">EXP(LN(K16)+1.96*N16*(LN(K16)))</f>
        <v>5.477395138723228</v>
      </c>
      <c r="N16" s="19">
        <f t="shared" si="3"/>
        <v>0.10411415038112903</v>
      </c>
      <c r="O16" s="18" t="s">
        <v>41</v>
      </c>
      <c r="P16" s="18">
        <v>2.1800000000000002</v>
      </c>
      <c r="Q16" s="18">
        <v>1.68</v>
      </c>
      <c r="R16" s="18">
        <v>2.83</v>
      </c>
      <c r="S16" s="18" t="s">
        <v>41</v>
      </c>
      <c r="T16" s="18" t="s">
        <v>41</v>
      </c>
    </row>
    <row r="17" spans="1:20" x14ac:dyDescent="0.25">
      <c r="A17">
        <v>5595</v>
      </c>
      <c r="B17" t="s">
        <v>99</v>
      </c>
      <c r="D17" s="16" t="s">
        <v>142</v>
      </c>
      <c r="E17" s="16" t="s">
        <v>143</v>
      </c>
      <c r="F17" s="18">
        <v>915</v>
      </c>
      <c r="G17" s="18">
        <v>16</v>
      </c>
      <c r="H17" s="18">
        <v>899</v>
      </c>
      <c r="I17" s="18">
        <v>6</v>
      </c>
      <c r="J17" s="18">
        <v>81</v>
      </c>
      <c r="K17" s="19">
        <f t="shared" si="0"/>
        <v>6.0592592592592593</v>
      </c>
      <c r="L17" s="19">
        <f t="shared" si="4"/>
        <v>2.1468855411640173</v>
      </c>
      <c r="M17" s="19">
        <f t="shared" si="5"/>
        <v>17.10134148605464</v>
      </c>
      <c r="N17" s="19">
        <f t="shared" si="3"/>
        <v>0.29383646431051913</v>
      </c>
      <c r="O17" s="18" t="s">
        <v>41</v>
      </c>
      <c r="P17" s="18">
        <v>6.82</v>
      </c>
      <c r="Q17" s="18">
        <v>1.65</v>
      </c>
      <c r="R17" s="18">
        <v>28.25</v>
      </c>
      <c r="S17" s="18" t="s">
        <v>41</v>
      </c>
      <c r="T17" s="18" t="s">
        <v>145</v>
      </c>
    </row>
    <row r="18" spans="1:20" x14ac:dyDescent="0.25">
      <c r="A18">
        <v>5599</v>
      </c>
      <c r="B18" t="s">
        <v>99</v>
      </c>
      <c r="D18" s="16" t="s">
        <v>142</v>
      </c>
      <c r="E18" s="16" t="s">
        <v>143</v>
      </c>
      <c r="F18" s="16">
        <v>694</v>
      </c>
      <c r="G18" s="18">
        <v>16</v>
      </c>
      <c r="H18" s="18">
        <v>678</v>
      </c>
      <c r="I18" s="18">
        <v>6</v>
      </c>
      <c r="J18" s="18">
        <v>65</v>
      </c>
      <c r="K18" s="19">
        <f t="shared" si="0"/>
        <v>5.6584615384615384</v>
      </c>
      <c r="L18" s="19">
        <f t="shared" si="4"/>
        <v>1.9921601059815115</v>
      </c>
      <c r="M18" s="19">
        <f t="shared" si="5"/>
        <v>16.072095252842935</v>
      </c>
      <c r="N18" s="19">
        <f t="shared" si="3"/>
        <v>0.30731212005934927</v>
      </c>
      <c r="O18" s="18" t="s">
        <v>41</v>
      </c>
      <c r="P18" s="18">
        <v>8.3000000000000007</v>
      </c>
      <c r="Q18" s="18">
        <v>1.2</v>
      </c>
      <c r="R18" s="18">
        <v>58.6</v>
      </c>
      <c r="S18" s="18" t="s">
        <v>41</v>
      </c>
      <c r="T18" s="18" t="s">
        <v>41</v>
      </c>
    </row>
    <row r="19" spans="1:20" x14ac:dyDescent="0.25">
      <c r="A19">
        <v>7128</v>
      </c>
      <c r="B19" t="s">
        <v>110</v>
      </c>
      <c r="C19" t="s">
        <v>148</v>
      </c>
      <c r="D19" s="16" t="s">
        <v>142</v>
      </c>
      <c r="E19" s="16" t="s">
        <v>143</v>
      </c>
      <c r="F19" s="16">
        <v>2316</v>
      </c>
      <c r="G19" s="16">
        <v>153</v>
      </c>
      <c r="H19" s="16">
        <v>2163</v>
      </c>
      <c r="I19" s="16">
        <v>45</v>
      </c>
      <c r="J19" s="16">
        <v>230</v>
      </c>
      <c r="K19" s="17">
        <f t="shared" si="0"/>
        <v>3.5018115942028984</v>
      </c>
      <c r="L19" s="17">
        <f t="shared" si="4"/>
        <v>2.4099607589879115</v>
      </c>
      <c r="M19" s="17">
        <f t="shared" si="5"/>
        <v>5.0883336567038908</v>
      </c>
      <c r="N19" s="17">
        <f t="shared" si="3"/>
        <v>0.15211914103062721</v>
      </c>
      <c r="O19" s="16" t="s">
        <v>41</v>
      </c>
      <c r="P19" s="16">
        <v>3.37</v>
      </c>
      <c r="Q19" s="16">
        <v>1.91</v>
      </c>
      <c r="R19" s="16">
        <v>5.94</v>
      </c>
      <c r="S19" s="16" t="s">
        <v>41</v>
      </c>
      <c r="T19" s="16" t="s">
        <v>149</v>
      </c>
    </row>
    <row r="20" spans="1:20" x14ac:dyDescent="0.25">
      <c r="A20">
        <v>7128</v>
      </c>
      <c r="B20" t="s">
        <v>110</v>
      </c>
      <c r="C20" t="s">
        <v>150</v>
      </c>
      <c r="D20" s="16" t="s">
        <v>142</v>
      </c>
      <c r="E20" s="16" t="s">
        <v>143</v>
      </c>
      <c r="F20" s="16">
        <v>2316</v>
      </c>
      <c r="G20" s="16">
        <v>153</v>
      </c>
      <c r="H20" s="16">
        <v>2163</v>
      </c>
      <c r="I20" s="16">
        <v>11</v>
      </c>
      <c r="J20" s="16">
        <v>27</v>
      </c>
      <c r="K20" s="17">
        <f t="shared" si="0"/>
        <v>6.1283255086071984</v>
      </c>
      <c r="L20" s="17">
        <f t="shared" si="4"/>
        <v>2.978902316139405</v>
      </c>
      <c r="M20" s="17">
        <f t="shared" si="5"/>
        <v>12.60745387184026</v>
      </c>
      <c r="N20" s="17">
        <f t="shared" si="3"/>
        <v>0.20301166255911446</v>
      </c>
      <c r="O20" s="16" t="s">
        <v>41</v>
      </c>
      <c r="P20" s="16">
        <v>3.3</v>
      </c>
      <c r="Q20" s="16">
        <v>1.2</v>
      </c>
      <c r="R20" s="16">
        <v>9.0500000000000007</v>
      </c>
      <c r="S20" s="16" t="s">
        <v>41</v>
      </c>
      <c r="T20" s="16" t="s">
        <v>149</v>
      </c>
    </row>
    <row r="21" spans="1:20" x14ac:dyDescent="0.25">
      <c r="A21">
        <v>7128</v>
      </c>
      <c r="B21" t="s">
        <v>110</v>
      </c>
      <c r="C21" t="s">
        <v>151</v>
      </c>
      <c r="D21" s="16" t="s">
        <v>142</v>
      </c>
      <c r="E21" s="16" t="s">
        <v>143</v>
      </c>
      <c r="F21" s="16">
        <v>2316</v>
      </c>
      <c r="G21" s="16" t="s">
        <v>41</v>
      </c>
      <c r="H21" s="16" t="s">
        <v>41</v>
      </c>
      <c r="I21" s="16" t="s">
        <v>41</v>
      </c>
      <c r="J21" s="16" t="s">
        <v>41</v>
      </c>
      <c r="K21" s="17" t="e">
        <f t="shared" si="0"/>
        <v>#VALUE!</v>
      </c>
      <c r="L21" s="17" t="e">
        <f t="shared" si="4"/>
        <v>#VALUE!</v>
      </c>
      <c r="M21" s="17" t="e">
        <f t="shared" si="5"/>
        <v>#VALUE!</v>
      </c>
      <c r="N21" s="17" t="e">
        <f t="shared" si="3"/>
        <v>#VALUE!</v>
      </c>
      <c r="O21" s="16" t="s">
        <v>41</v>
      </c>
      <c r="P21" s="16">
        <v>3.41</v>
      </c>
      <c r="Q21" s="16">
        <v>1.57</v>
      </c>
      <c r="R21" s="16">
        <v>7.41</v>
      </c>
      <c r="S21" s="16" t="s">
        <v>41</v>
      </c>
      <c r="T21" s="16" t="s">
        <v>149</v>
      </c>
    </row>
    <row r="22" spans="1:20" x14ac:dyDescent="0.25">
      <c r="A22">
        <v>7128</v>
      </c>
      <c r="B22" t="s">
        <v>110</v>
      </c>
      <c r="C22" t="s">
        <v>152</v>
      </c>
      <c r="D22" s="16" t="s">
        <v>142</v>
      </c>
      <c r="E22" s="16" t="s">
        <v>143</v>
      </c>
      <c r="F22" s="16">
        <v>2316</v>
      </c>
      <c r="G22" s="16" t="s">
        <v>41</v>
      </c>
      <c r="H22" s="16" t="s">
        <v>41</v>
      </c>
      <c r="I22" s="16" t="s">
        <v>41</v>
      </c>
      <c r="J22" s="16" t="s">
        <v>41</v>
      </c>
      <c r="K22" s="17" t="e">
        <f t="shared" si="0"/>
        <v>#VALUE!</v>
      </c>
      <c r="L22" s="17" t="e">
        <f t="shared" si="4"/>
        <v>#VALUE!</v>
      </c>
      <c r="M22" s="17" t="e">
        <f t="shared" si="5"/>
        <v>#VALUE!</v>
      </c>
      <c r="N22" s="17" t="e">
        <f t="shared" si="3"/>
        <v>#VALUE!</v>
      </c>
      <c r="O22" s="16" t="s">
        <v>41</v>
      </c>
      <c r="P22" s="16">
        <v>1.1499999999999999</v>
      </c>
      <c r="Q22" s="16">
        <v>0.15</v>
      </c>
      <c r="R22" s="16">
        <v>9.06</v>
      </c>
      <c r="S22" s="16" t="s">
        <v>41</v>
      </c>
      <c r="T22" s="16" t="s">
        <v>41</v>
      </c>
    </row>
    <row r="23" spans="1:20" x14ac:dyDescent="0.25">
      <c r="A23">
        <v>8213</v>
      </c>
      <c r="B23" t="s">
        <v>226</v>
      </c>
      <c r="D23" s="16" t="s">
        <v>142</v>
      </c>
      <c r="E23" s="16" t="s">
        <v>143</v>
      </c>
      <c r="F23" s="16">
        <v>2099</v>
      </c>
      <c r="G23" s="16">
        <v>740</v>
      </c>
      <c r="H23" s="16">
        <v>2049</v>
      </c>
      <c r="I23" s="16">
        <v>432</v>
      </c>
      <c r="J23" s="16">
        <v>235</v>
      </c>
      <c r="K23" s="17">
        <f t="shared" si="0"/>
        <v>10.826858248134846</v>
      </c>
      <c r="L23" s="17">
        <f t="shared" si="4"/>
        <v>8.8680471700147603</v>
      </c>
      <c r="M23" s="17">
        <f t="shared" si="5"/>
        <v>13.218339649969455</v>
      </c>
      <c r="N23" s="17">
        <f t="shared" si="3"/>
        <v>4.2746792263256603E-2</v>
      </c>
      <c r="O23" s="16" t="s">
        <v>41</v>
      </c>
      <c r="P23" s="16" t="s">
        <v>41</v>
      </c>
      <c r="Q23" s="16" t="s">
        <v>41</v>
      </c>
      <c r="R23" s="16" t="s">
        <v>41</v>
      </c>
      <c r="S23" s="16" t="s">
        <v>41</v>
      </c>
      <c r="T23" s="16" t="s">
        <v>41</v>
      </c>
    </row>
    <row r="24" spans="1:20" x14ac:dyDescent="0.25">
      <c r="A24">
        <v>8214</v>
      </c>
      <c r="B24" t="s">
        <v>226</v>
      </c>
      <c r="C24" t="s">
        <v>239</v>
      </c>
      <c r="D24" s="16" t="s">
        <v>142</v>
      </c>
      <c r="E24" s="16" t="s">
        <v>143</v>
      </c>
      <c r="F24" s="16">
        <v>2099</v>
      </c>
      <c r="G24" s="16" t="s">
        <v>41</v>
      </c>
      <c r="H24" s="16" t="s">
        <v>41</v>
      </c>
      <c r="I24" s="16" t="s">
        <v>41</v>
      </c>
      <c r="J24" s="16" t="s">
        <v>41</v>
      </c>
      <c r="K24" s="17" t="e">
        <f t="shared" si="0"/>
        <v>#VALUE!</v>
      </c>
      <c r="L24" s="17" t="e">
        <f t="shared" si="4"/>
        <v>#VALUE!</v>
      </c>
      <c r="M24" s="17" t="e">
        <f t="shared" si="5"/>
        <v>#VALUE!</v>
      </c>
      <c r="N24" s="17" t="e">
        <f t="shared" si="3"/>
        <v>#VALUE!</v>
      </c>
      <c r="O24" s="16" t="s">
        <v>41</v>
      </c>
      <c r="P24" s="16">
        <v>11.9</v>
      </c>
      <c r="Q24" s="16">
        <v>3.36</v>
      </c>
      <c r="R24" s="16">
        <v>42.11</v>
      </c>
      <c r="S24" s="16" t="s">
        <v>41</v>
      </c>
      <c r="T24" s="16" t="s">
        <v>233</v>
      </c>
    </row>
    <row r="25" spans="1:20" x14ac:dyDescent="0.25">
      <c r="A25">
        <v>8214</v>
      </c>
      <c r="B25" t="s">
        <v>226</v>
      </c>
      <c r="C25" t="s">
        <v>240</v>
      </c>
      <c r="D25" s="16" t="s">
        <v>142</v>
      </c>
      <c r="E25" s="16" t="s">
        <v>143</v>
      </c>
      <c r="F25" s="16">
        <v>2099</v>
      </c>
      <c r="G25" s="16" t="s">
        <v>41</v>
      </c>
      <c r="H25" s="16" t="s">
        <v>41</v>
      </c>
      <c r="I25" s="16" t="s">
        <v>41</v>
      </c>
      <c r="J25" s="16" t="s">
        <v>41</v>
      </c>
      <c r="K25" s="17" t="e">
        <f t="shared" si="0"/>
        <v>#VALUE!</v>
      </c>
      <c r="L25" s="17" t="e">
        <f t="shared" si="4"/>
        <v>#VALUE!</v>
      </c>
      <c r="M25" s="17" t="e">
        <f t="shared" si="5"/>
        <v>#VALUE!</v>
      </c>
      <c r="N25" s="17" t="e">
        <f t="shared" si="3"/>
        <v>#VALUE!</v>
      </c>
      <c r="O25" s="16" t="s">
        <v>41</v>
      </c>
      <c r="P25" s="16">
        <v>5.36</v>
      </c>
      <c r="Q25" s="16">
        <v>2.73</v>
      </c>
      <c r="R25" s="16">
        <v>10.52</v>
      </c>
      <c r="S25" s="16" t="s">
        <v>41</v>
      </c>
      <c r="T25" s="16" t="s">
        <v>233</v>
      </c>
    </row>
    <row r="26" spans="1:20" x14ac:dyDescent="0.25">
      <c r="A26">
        <v>7923</v>
      </c>
      <c r="B26" t="s">
        <v>118</v>
      </c>
      <c r="C26" t="s">
        <v>148</v>
      </c>
      <c r="D26" s="16" t="s">
        <v>142</v>
      </c>
      <c r="E26" s="16" t="s">
        <v>143</v>
      </c>
      <c r="F26" s="16">
        <v>10348</v>
      </c>
      <c r="G26" s="16">
        <v>425</v>
      </c>
      <c r="H26" s="16">
        <v>9923</v>
      </c>
      <c r="I26" s="16">
        <v>81</v>
      </c>
      <c r="J26" s="16">
        <v>387</v>
      </c>
      <c r="K26" s="17">
        <f t="shared" si="0"/>
        <v>5.8020551649540293</v>
      </c>
      <c r="L26" s="17">
        <f t="shared" si="4"/>
        <v>4.4623621394190707</v>
      </c>
      <c r="M26" s="17">
        <f t="shared" si="5"/>
        <v>7.5439516304143401</v>
      </c>
      <c r="N26" s="17">
        <f t="shared" si="3"/>
        <v>7.6183004691912734E-2</v>
      </c>
      <c r="O26" s="16" t="s">
        <v>41</v>
      </c>
      <c r="P26" s="16">
        <v>2.5299999999999998</v>
      </c>
      <c r="Q26" s="16">
        <v>1.8</v>
      </c>
      <c r="R26" s="16">
        <v>3.56</v>
      </c>
      <c r="S26" s="16" t="s">
        <v>41</v>
      </c>
      <c r="T26" s="16" t="s">
        <v>41</v>
      </c>
    </row>
    <row r="27" spans="1:20" x14ac:dyDescent="0.25">
      <c r="A27">
        <v>7923</v>
      </c>
      <c r="B27" t="s">
        <v>118</v>
      </c>
      <c r="C27" t="s">
        <v>150</v>
      </c>
      <c r="D27" s="16" t="s">
        <v>142</v>
      </c>
      <c r="E27" s="16" t="s">
        <v>143</v>
      </c>
      <c r="F27" s="16">
        <v>10348</v>
      </c>
      <c r="G27" s="16">
        <v>425</v>
      </c>
      <c r="H27" s="16">
        <v>9923</v>
      </c>
      <c r="I27" s="16">
        <v>35</v>
      </c>
      <c r="J27" s="16">
        <v>179</v>
      </c>
      <c r="K27" s="17">
        <f t="shared" si="0"/>
        <v>4.8852599914052428</v>
      </c>
      <c r="L27" s="17">
        <f t="shared" si="4"/>
        <v>3.3538297286124568</v>
      </c>
      <c r="M27" s="17">
        <f t="shared" si="5"/>
        <v>7.1159740102543845</v>
      </c>
      <c r="N27" s="17">
        <f t="shared" si="3"/>
        <v>0.1209778325196373</v>
      </c>
      <c r="O27" s="16" t="s">
        <v>41</v>
      </c>
      <c r="P27" s="16">
        <v>1.87</v>
      </c>
      <c r="Q27" s="16">
        <v>1.1499999999999999</v>
      </c>
      <c r="R27" s="16">
        <v>3.05</v>
      </c>
      <c r="S27" s="16" t="s">
        <v>41</v>
      </c>
      <c r="T27" s="16" t="s">
        <v>41</v>
      </c>
    </row>
    <row r="28" spans="1:20" x14ac:dyDescent="0.25">
      <c r="A28">
        <v>7923</v>
      </c>
      <c r="B28" t="s">
        <v>118</v>
      </c>
      <c r="C28" t="s">
        <v>153</v>
      </c>
      <c r="D28" s="16" t="s">
        <v>142</v>
      </c>
      <c r="E28" s="16" t="s">
        <v>143</v>
      </c>
      <c r="F28" s="16">
        <v>10242</v>
      </c>
      <c r="G28" s="16">
        <v>319</v>
      </c>
      <c r="H28" s="16">
        <v>9923</v>
      </c>
      <c r="I28" s="16">
        <v>59</v>
      </c>
      <c r="J28" s="16">
        <v>387</v>
      </c>
      <c r="K28" s="17">
        <f t="shared" si="0"/>
        <v>5.5915722520373681</v>
      </c>
      <c r="L28" s="17">
        <f t="shared" si="4"/>
        <v>4.1408435884618724</v>
      </c>
      <c r="M28" s="17">
        <f t="shared" si="5"/>
        <v>7.5505581367220795</v>
      </c>
      <c r="N28" s="17">
        <f t="shared" si="3"/>
        <v>8.9030913965911188E-2</v>
      </c>
      <c r="O28" s="16" t="s">
        <v>41</v>
      </c>
      <c r="P28" s="16">
        <v>2.58</v>
      </c>
      <c r="Q28" s="16">
        <v>1.77</v>
      </c>
      <c r="R28" s="16">
        <v>3.76</v>
      </c>
      <c r="S28" s="16" t="s">
        <v>41</v>
      </c>
      <c r="T28" s="16" t="s">
        <v>41</v>
      </c>
    </row>
    <row r="29" spans="1:20" x14ac:dyDescent="0.25">
      <c r="A29">
        <v>7923</v>
      </c>
      <c r="B29" t="s">
        <v>118</v>
      </c>
      <c r="C29" t="s">
        <v>154</v>
      </c>
      <c r="D29" s="16" t="s">
        <v>142</v>
      </c>
      <c r="E29" s="16" t="s">
        <v>143</v>
      </c>
      <c r="F29" s="16">
        <v>10242</v>
      </c>
      <c r="G29" s="16">
        <v>319</v>
      </c>
      <c r="H29" s="16">
        <v>9923</v>
      </c>
      <c r="I29" s="16">
        <v>24</v>
      </c>
      <c r="J29" s="16">
        <v>179</v>
      </c>
      <c r="K29" s="17">
        <f t="shared" si="0"/>
        <v>4.4286715273174888</v>
      </c>
      <c r="L29" s="17">
        <f t="shared" si="4"/>
        <v>2.8478780789439231</v>
      </c>
      <c r="M29" s="17">
        <f t="shared" si="5"/>
        <v>6.8869280752867583</v>
      </c>
      <c r="N29" s="17">
        <f t="shared" si="3"/>
        <v>0.1513797131671</v>
      </c>
      <c r="O29" s="16" t="s">
        <v>41</v>
      </c>
      <c r="P29" s="16">
        <v>1.84</v>
      </c>
      <c r="Q29" s="16">
        <v>1.07</v>
      </c>
      <c r="R29" s="16">
        <v>3.15</v>
      </c>
      <c r="S29" s="16" t="s">
        <v>41</v>
      </c>
      <c r="T29" s="16" t="s">
        <v>41</v>
      </c>
    </row>
    <row r="30" spans="1:20" x14ac:dyDescent="0.25">
      <c r="A30">
        <v>7923</v>
      </c>
      <c r="B30" t="s">
        <v>118</v>
      </c>
      <c r="C30" t="s">
        <v>155</v>
      </c>
      <c r="D30" s="16" t="s">
        <v>142</v>
      </c>
      <c r="E30" s="16" t="s">
        <v>143</v>
      </c>
      <c r="F30" s="16">
        <v>10010</v>
      </c>
      <c r="G30" s="16">
        <v>87</v>
      </c>
      <c r="H30" s="16">
        <v>9923</v>
      </c>
      <c r="I30" s="16">
        <v>21</v>
      </c>
      <c r="J30" s="16">
        <v>387</v>
      </c>
      <c r="K30" s="17">
        <f t="shared" si="0"/>
        <v>7.8402630960770487</v>
      </c>
      <c r="L30" s="17">
        <f t="shared" si="4"/>
        <v>4.7483903262748335</v>
      </c>
      <c r="M30" s="17">
        <f t="shared" si="5"/>
        <v>12.945381738221883</v>
      </c>
      <c r="N30" s="17">
        <f t="shared" si="3"/>
        <v>0.12424308860800759</v>
      </c>
      <c r="O30" s="16" t="s">
        <v>41</v>
      </c>
      <c r="P30" s="16">
        <v>2.65</v>
      </c>
      <c r="Q30" s="16">
        <v>1.38</v>
      </c>
      <c r="R30" s="16">
        <v>5.0999999999999996</v>
      </c>
      <c r="S30" s="16" t="s">
        <v>41</v>
      </c>
      <c r="T30" s="16" t="s">
        <v>41</v>
      </c>
    </row>
    <row r="31" spans="1:20" x14ac:dyDescent="0.25">
      <c r="A31">
        <v>7923</v>
      </c>
      <c r="B31" t="s">
        <v>118</v>
      </c>
      <c r="C31" t="s">
        <v>152</v>
      </c>
      <c r="D31" s="16" t="s">
        <v>142</v>
      </c>
      <c r="E31" s="16" t="s">
        <v>143</v>
      </c>
      <c r="F31" s="16">
        <v>10010</v>
      </c>
      <c r="G31" s="16">
        <v>87</v>
      </c>
      <c r="H31" s="16">
        <v>9923</v>
      </c>
      <c r="I31" s="16">
        <v>10</v>
      </c>
      <c r="J31" s="16">
        <v>179</v>
      </c>
      <c r="K31" s="17">
        <f t="shared" si="0"/>
        <v>7.0695784662265106</v>
      </c>
      <c r="L31" s="17">
        <f t="shared" si="4"/>
        <v>3.5987705892680819</v>
      </c>
      <c r="M31" s="17">
        <f t="shared" si="5"/>
        <v>13.887781521605218</v>
      </c>
      <c r="N31" s="17">
        <f t="shared" si="3"/>
        <v>0.17613969643216271</v>
      </c>
      <c r="O31" s="16" t="s">
        <v>41</v>
      </c>
      <c r="P31" s="16">
        <v>2.08</v>
      </c>
      <c r="Q31" s="16">
        <v>0.81</v>
      </c>
      <c r="R31" s="16">
        <v>5.4</v>
      </c>
      <c r="S31" s="16" t="s">
        <v>41</v>
      </c>
      <c r="T31" s="16" t="s">
        <v>41</v>
      </c>
    </row>
    <row r="32" spans="1:20" x14ac:dyDescent="0.25">
      <c r="A32">
        <v>7547</v>
      </c>
      <c r="B32" t="s">
        <v>124</v>
      </c>
      <c r="C32" t="s">
        <v>156</v>
      </c>
      <c r="D32" s="16" t="s">
        <v>142</v>
      </c>
      <c r="E32" s="16" t="s">
        <v>143</v>
      </c>
      <c r="F32" s="16">
        <v>1070</v>
      </c>
      <c r="G32" s="16">
        <v>215</v>
      </c>
      <c r="H32" s="16">
        <v>926</v>
      </c>
      <c r="I32" s="16">
        <v>42</v>
      </c>
      <c r="J32" s="16">
        <v>50</v>
      </c>
      <c r="K32" s="17">
        <f t="shared" ref="K32:K36" si="6">(I32/(G32-I32))/(J32/(H32-J32))</f>
        <v>4.2534104046242778</v>
      </c>
      <c r="L32" s="17">
        <f t="shared" ref="L32:L36" si="7">EXP(LN(K32)-1.96*N32*(LN(K32)))</f>
        <v>2.7353456844510622</v>
      </c>
      <c r="M32" s="17">
        <f t="shared" ref="M32:M36" si="8">EXP(LN(K32)+1.96*N32*(LN(K32)))</f>
        <v>6.6139721107303941</v>
      </c>
      <c r="N32" s="17">
        <f t="shared" ref="N32:N36" si="9">(SQRT((1/I32)+(1/(G32-I32))+(1/J32)+(1/(H32-J32))))/LN(K32)</f>
        <v>0.15557994579587056</v>
      </c>
      <c r="O32" s="16" t="s">
        <v>41</v>
      </c>
      <c r="P32" s="16">
        <v>2.87</v>
      </c>
      <c r="Q32" s="16">
        <v>2.0299999999999998</v>
      </c>
      <c r="R32" s="16">
        <v>4.05</v>
      </c>
      <c r="S32" s="16" t="s">
        <v>41</v>
      </c>
      <c r="T32" s="16" t="s">
        <v>144</v>
      </c>
    </row>
    <row r="33" spans="1:20" x14ac:dyDescent="0.25">
      <c r="A33">
        <v>7547</v>
      </c>
      <c r="B33" t="s">
        <v>124</v>
      </c>
      <c r="C33" t="s">
        <v>157</v>
      </c>
      <c r="D33" s="16" t="s">
        <v>142</v>
      </c>
      <c r="E33" s="16" t="s">
        <v>143</v>
      </c>
      <c r="F33" s="16" t="s">
        <v>41</v>
      </c>
      <c r="G33" s="16" t="s">
        <v>41</v>
      </c>
      <c r="H33" s="16" t="s">
        <v>41</v>
      </c>
      <c r="I33" s="16" t="s">
        <v>41</v>
      </c>
      <c r="J33" s="16" t="s">
        <v>41</v>
      </c>
      <c r="K33" s="17" t="e">
        <f t="shared" si="6"/>
        <v>#VALUE!</v>
      </c>
      <c r="L33" s="17" t="e">
        <f t="shared" si="7"/>
        <v>#VALUE!</v>
      </c>
      <c r="M33" s="17" t="e">
        <f t="shared" si="8"/>
        <v>#VALUE!</v>
      </c>
      <c r="N33" s="17" t="e">
        <f t="shared" si="9"/>
        <v>#VALUE!</v>
      </c>
      <c r="O33" s="16" t="s">
        <v>41</v>
      </c>
      <c r="P33" s="16">
        <v>2.88</v>
      </c>
      <c r="Q33" s="16">
        <v>1.96</v>
      </c>
      <c r="R33" s="16">
        <v>4.22</v>
      </c>
      <c r="S33" s="16" t="s">
        <v>41</v>
      </c>
      <c r="T33" s="16" t="s">
        <v>144</v>
      </c>
    </row>
    <row r="34" spans="1:20" x14ac:dyDescent="0.25">
      <c r="A34">
        <v>7547</v>
      </c>
      <c r="B34" t="s">
        <v>124</v>
      </c>
      <c r="C34" t="s">
        <v>158</v>
      </c>
      <c r="D34" s="16" t="s">
        <v>142</v>
      </c>
      <c r="E34" s="16" t="s">
        <v>143</v>
      </c>
      <c r="F34" s="16" t="s">
        <v>41</v>
      </c>
      <c r="G34" s="16" t="s">
        <v>41</v>
      </c>
      <c r="H34" s="16" t="s">
        <v>41</v>
      </c>
      <c r="I34" s="16" t="s">
        <v>41</v>
      </c>
      <c r="J34" s="16" t="s">
        <v>41</v>
      </c>
      <c r="K34" s="17" t="e">
        <f t="shared" si="6"/>
        <v>#VALUE!</v>
      </c>
      <c r="L34" s="17" t="e">
        <f t="shared" si="7"/>
        <v>#VALUE!</v>
      </c>
      <c r="M34" s="17" t="e">
        <f t="shared" si="8"/>
        <v>#VALUE!</v>
      </c>
      <c r="N34" s="17" t="e">
        <f t="shared" si="9"/>
        <v>#VALUE!</v>
      </c>
      <c r="O34" s="16" t="s">
        <v>41</v>
      </c>
      <c r="P34" s="16">
        <v>2.29</v>
      </c>
      <c r="Q34" s="16">
        <v>1.35</v>
      </c>
      <c r="R34" s="16">
        <v>3.87</v>
      </c>
      <c r="S34" s="16" t="s">
        <v>41</v>
      </c>
      <c r="T34" s="16">
        <v>2E-3</v>
      </c>
    </row>
    <row r="35" spans="1:20" x14ac:dyDescent="0.25">
      <c r="A35">
        <v>7547</v>
      </c>
      <c r="B35" t="s">
        <v>124</v>
      </c>
      <c r="C35" t="s">
        <v>159</v>
      </c>
      <c r="D35" s="16" t="s">
        <v>142</v>
      </c>
      <c r="E35" s="16" t="s">
        <v>143</v>
      </c>
      <c r="F35" s="16" t="s">
        <v>41</v>
      </c>
      <c r="G35" s="16" t="s">
        <v>41</v>
      </c>
      <c r="H35" s="16" t="s">
        <v>41</v>
      </c>
      <c r="I35" s="16" t="s">
        <v>41</v>
      </c>
      <c r="J35" s="16" t="s">
        <v>41</v>
      </c>
      <c r="K35" s="17" t="e">
        <f t="shared" si="6"/>
        <v>#VALUE!</v>
      </c>
      <c r="L35" s="17" t="e">
        <f t="shared" si="7"/>
        <v>#VALUE!</v>
      </c>
      <c r="M35" s="17" t="e">
        <f t="shared" si="8"/>
        <v>#VALUE!</v>
      </c>
      <c r="N35" s="17" t="e">
        <f t="shared" si="9"/>
        <v>#VALUE!</v>
      </c>
      <c r="O35" s="16" t="s">
        <v>41</v>
      </c>
      <c r="P35" s="16">
        <v>4.17</v>
      </c>
      <c r="Q35" s="16">
        <v>2.0299999999999998</v>
      </c>
      <c r="R35" s="16">
        <v>8.57</v>
      </c>
      <c r="S35" s="16" t="s">
        <v>41</v>
      </c>
      <c r="T35" s="16">
        <v>1E-4</v>
      </c>
    </row>
    <row r="36" spans="1:20" x14ac:dyDescent="0.25">
      <c r="A36">
        <v>7547</v>
      </c>
      <c r="B36" t="s">
        <v>124</v>
      </c>
      <c r="C36" t="s">
        <v>160</v>
      </c>
      <c r="D36" s="16" t="s">
        <v>142</v>
      </c>
      <c r="E36" s="16" t="s">
        <v>143</v>
      </c>
      <c r="F36" s="16" t="s">
        <v>41</v>
      </c>
      <c r="G36" s="16" t="s">
        <v>41</v>
      </c>
      <c r="H36" s="16" t="s">
        <v>41</v>
      </c>
      <c r="I36" s="16" t="s">
        <v>41</v>
      </c>
      <c r="J36" s="16" t="s">
        <v>41</v>
      </c>
      <c r="K36" s="17" t="e">
        <f t="shared" si="6"/>
        <v>#VALUE!</v>
      </c>
      <c r="L36" s="17" t="e">
        <f t="shared" si="7"/>
        <v>#VALUE!</v>
      </c>
      <c r="M36" s="17" t="e">
        <f t="shared" si="8"/>
        <v>#VALUE!</v>
      </c>
      <c r="N36" s="17" t="e">
        <f t="shared" si="9"/>
        <v>#VALUE!</v>
      </c>
      <c r="O36" s="16" t="s">
        <v>41</v>
      </c>
      <c r="P36" s="16">
        <v>4.09</v>
      </c>
      <c r="Q36" s="16">
        <v>2.4300000000000002</v>
      </c>
      <c r="R36" s="16">
        <v>6.88</v>
      </c>
      <c r="S36" s="16" t="s">
        <v>41</v>
      </c>
      <c r="T36" s="16" t="s">
        <v>144</v>
      </c>
    </row>
    <row r="37" spans="1:20" x14ac:dyDescent="0.25">
      <c r="D37" s="16"/>
      <c r="E37" s="16"/>
      <c r="F37" s="16"/>
      <c r="G37" s="16"/>
      <c r="H37" s="16"/>
      <c r="I37" s="16"/>
      <c r="J37" s="16"/>
      <c r="K37" s="16"/>
      <c r="L37" s="16"/>
      <c r="M37" s="16"/>
      <c r="N37" s="16"/>
      <c r="O37" s="16"/>
      <c r="P37" s="16"/>
      <c r="Q37" s="16"/>
      <c r="R37" s="16"/>
      <c r="S37" s="16"/>
      <c r="T37" s="16"/>
    </row>
  </sheetData>
  <sortState xmlns:xlrd2="http://schemas.microsoft.com/office/spreadsheetml/2017/richdata2" ref="A2:T36">
    <sortCondition ref="B2:B36"/>
  </sortState>
  <pageMargins left="0.7" right="0.7" top="0.75" bottom="0.75" header="0.3" footer="0.3"/>
  <pageSetup paperSize="9" orientation="portrait" verticalDpi="0"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20248A27-3D1A-4ECE-827A-12CD3DFA3F9F}">
          <x14:formula1>
            <xm:f>'O:\Documents\Research\PhD\Systematic Review Ecigs Gateway\[181114_extraction form_combined.xlsx]Lists'!#REF!</xm:f>
          </x14:formula1>
          <xm:sqref>D1:D22</xm:sqref>
        </x14:dataValidation>
        <x14:dataValidation type="list" allowBlank="1" showInputMessage="1" showErrorMessage="1" xr:uid="{62DDD47D-B387-4694-9394-8D9EEC86091B}">
          <x14:formula1>
            <xm:f>'O:\Documents\Research\PhD\Systematic Review Ecigs Gateway\[181114_extraction form_combined.xlsx]Lists'!#REF!</xm:f>
          </x14:formula1>
          <xm:sqref>E1:E22</xm:sqref>
        </x14:dataValidation>
        <x14:dataValidation type="list" allowBlank="1" showInputMessage="1" showErrorMessage="1" xr:uid="{942F04B8-DE50-4CBE-A202-6FF6C9D0CA6D}">
          <x14:formula1>
            <xm:f>'[181128_extraction form round 2_combined.xlsx]Lists'!#REF!</xm:f>
          </x14:formula1>
          <xm:sqref>D23:E36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E5A5A-D520-42DB-A10E-3D8FE064B9F2}">
  <dimension ref="A1:R21"/>
  <sheetViews>
    <sheetView tabSelected="1" workbookViewId="0">
      <pane xSplit="2" topLeftCell="G1" activePane="topRight" state="frozen"/>
      <selection pane="topRight" activeCell="S1" sqref="R1:S1048576"/>
    </sheetView>
  </sheetViews>
  <sheetFormatPr defaultRowHeight="15" x14ac:dyDescent="0.25"/>
  <cols>
    <col min="1" max="1" width="7.42578125" customWidth="1"/>
    <col min="2" max="2" width="11.85546875" customWidth="1"/>
    <col min="3" max="3" width="45.42578125" customWidth="1"/>
    <col min="4" max="4" width="33.28515625" customWidth="1"/>
    <col min="5" max="5" width="20" customWidth="1"/>
    <col min="6" max="6" width="16.5703125" customWidth="1"/>
    <col min="7" max="7" width="37.5703125" customWidth="1"/>
    <col min="8" max="8" width="12.140625" customWidth="1"/>
    <col min="9" max="9" width="7" customWidth="1"/>
    <col min="10" max="10" width="50" customWidth="1"/>
    <col min="11" max="11" width="29.28515625" customWidth="1"/>
    <col min="12" max="12" width="12.28515625" customWidth="1"/>
    <col min="17" max="17" width="26.5703125" customWidth="1"/>
  </cols>
  <sheetData>
    <row r="1" spans="1:18" s="13" customFormat="1" ht="73.5" customHeight="1" x14ac:dyDescent="0.25">
      <c r="A1" s="11" t="s">
        <v>0</v>
      </c>
      <c r="B1" s="11" t="s">
        <v>1</v>
      </c>
      <c r="C1" s="12" t="s">
        <v>161</v>
      </c>
      <c r="D1" s="12" t="s">
        <v>162</v>
      </c>
      <c r="E1" s="12" t="s">
        <v>163</v>
      </c>
      <c r="F1" s="12" t="s">
        <v>164</v>
      </c>
      <c r="G1" s="12" t="s">
        <v>165</v>
      </c>
      <c r="H1" s="12" t="s">
        <v>166</v>
      </c>
      <c r="I1" s="12" t="s">
        <v>167</v>
      </c>
      <c r="J1" s="12" t="s">
        <v>168</v>
      </c>
      <c r="K1" s="12" t="s">
        <v>169</v>
      </c>
      <c r="L1" s="1" t="s">
        <v>169</v>
      </c>
      <c r="M1" s="12" t="s">
        <v>170</v>
      </c>
      <c r="N1" s="12" t="s">
        <v>171</v>
      </c>
      <c r="O1" s="12" t="s">
        <v>172</v>
      </c>
      <c r="P1" s="12" t="s">
        <v>173</v>
      </c>
      <c r="Q1" s="13" t="s">
        <v>174</v>
      </c>
      <c r="R1" s="13" t="s">
        <v>175</v>
      </c>
    </row>
    <row r="2" spans="1:18" x14ac:dyDescent="0.25">
      <c r="A2">
        <v>9752</v>
      </c>
      <c r="B2" t="s">
        <v>194</v>
      </c>
      <c r="C2" t="s">
        <v>176</v>
      </c>
      <c r="D2" t="s">
        <v>177</v>
      </c>
      <c r="E2" t="s">
        <v>178</v>
      </c>
      <c r="F2" t="s">
        <v>179</v>
      </c>
      <c r="G2" t="s">
        <v>180</v>
      </c>
      <c r="H2" t="s">
        <v>181</v>
      </c>
      <c r="I2" t="s">
        <v>237</v>
      </c>
      <c r="J2" t="s">
        <v>238</v>
      </c>
      <c r="K2" s="16">
        <v>5</v>
      </c>
      <c r="L2" t="s">
        <v>188</v>
      </c>
      <c r="M2" t="s">
        <v>185</v>
      </c>
      <c r="N2" t="s">
        <v>186</v>
      </c>
      <c r="O2" t="s">
        <v>187</v>
      </c>
      <c r="P2" t="s">
        <v>187</v>
      </c>
      <c r="Q2" s="16">
        <v>2</v>
      </c>
    </row>
    <row r="3" spans="1:18" x14ac:dyDescent="0.25">
      <c r="A3">
        <v>9009</v>
      </c>
      <c r="B3" t="s">
        <v>203</v>
      </c>
      <c r="C3" t="s">
        <v>176</v>
      </c>
      <c r="D3" t="s">
        <v>177</v>
      </c>
      <c r="E3" t="s">
        <v>178</v>
      </c>
      <c r="F3" t="s">
        <v>179</v>
      </c>
      <c r="G3" t="s">
        <v>189</v>
      </c>
      <c r="H3" t="s">
        <v>181</v>
      </c>
      <c r="I3" t="s">
        <v>182</v>
      </c>
      <c r="J3" t="s">
        <v>183</v>
      </c>
      <c r="K3" s="16">
        <v>6</v>
      </c>
      <c r="L3" t="s">
        <v>184</v>
      </c>
      <c r="M3" t="s">
        <v>185</v>
      </c>
      <c r="N3" t="s">
        <v>186</v>
      </c>
      <c r="O3" t="s">
        <v>186</v>
      </c>
      <c r="P3" t="s">
        <v>187</v>
      </c>
      <c r="Q3" s="16">
        <v>3</v>
      </c>
    </row>
    <row r="4" spans="1:18" x14ac:dyDescent="0.25">
      <c r="A4">
        <v>1057</v>
      </c>
      <c r="B4" t="s">
        <v>46</v>
      </c>
      <c r="C4" t="s">
        <v>176</v>
      </c>
      <c r="D4" t="s">
        <v>177</v>
      </c>
      <c r="E4" t="s">
        <v>178</v>
      </c>
      <c r="F4" t="s">
        <v>179</v>
      </c>
      <c r="G4" t="s">
        <v>180</v>
      </c>
      <c r="H4" t="s">
        <v>181</v>
      </c>
      <c r="I4" t="s">
        <v>182</v>
      </c>
      <c r="J4" t="s">
        <v>183</v>
      </c>
      <c r="K4" s="26">
        <v>7</v>
      </c>
      <c r="L4" t="s">
        <v>184</v>
      </c>
      <c r="M4" t="s">
        <v>185</v>
      </c>
      <c r="N4" t="s">
        <v>186</v>
      </c>
      <c r="O4" t="s">
        <v>186</v>
      </c>
      <c r="P4" t="s">
        <v>187</v>
      </c>
      <c r="Q4" s="16">
        <v>3</v>
      </c>
    </row>
    <row r="5" spans="1:18" x14ac:dyDescent="0.25">
      <c r="A5">
        <v>1440</v>
      </c>
      <c r="B5" t="s">
        <v>54</v>
      </c>
      <c r="C5" t="s">
        <v>176</v>
      </c>
      <c r="D5" t="s">
        <v>177</v>
      </c>
      <c r="E5" t="s">
        <v>178</v>
      </c>
      <c r="F5" t="s">
        <v>179</v>
      </c>
      <c r="G5" t="s">
        <v>189</v>
      </c>
      <c r="H5" t="s">
        <v>181</v>
      </c>
      <c r="I5" t="s">
        <v>182</v>
      </c>
      <c r="J5" t="s">
        <v>183</v>
      </c>
      <c r="K5" s="26">
        <v>6</v>
      </c>
      <c r="L5" t="s">
        <v>184</v>
      </c>
      <c r="M5" t="s">
        <v>185</v>
      </c>
      <c r="N5" t="s">
        <v>186</v>
      </c>
      <c r="O5" t="s">
        <v>186</v>
      </c>
      <c r="P5" t="s">
        <v>187</v>
      </c>
      <c r="Q5" s="16">
        <v>3</v>
      </c>
    </row>
    <row r="6" spans="1:18" x14ac:dyDescent="0.25">
      <c r="A6">
        <v>8707</v>
      </c>
      <c r="B6" t="s">
        <v>212</v>
      </c>
      <c r="C6" t="s">
        <v>176</v>
      </c>
      <c r="D6" t="s">
        <v>177</v>
      </c>
      <c r="E6" t="s">
        <v>178</v>
      </c>
      <c r="F6" t="s">
        <v>179</v>
      </c>
      <c r="G6" t="s">
        <v>180</v>
      </c>
      <c r="H6" t="s">
        <v>181</v>
      </c>
      <c r="I6" t="s">
        <v>182</v>
      </c>
      <c r="J6" t="s">
        <v>183</v>
      </c>
      <c r="K6" s="26">
        <v>7</v>
      </c>
      <c r="L6" t="s">
        <v>184</v>
      </c>
      <c r="M6" t="s">
        <v>185</v>
      </c>
      <c r="N6" t="s">
        <v>186</v>
      </c>
      <c r="O6" t="s">
        <v>186</v>
      </c>
      <c r="P6" t="s">
        <v>187</v>
      </c>
      <c r="Q6" s="16">
        <v>3</v>
      </c>
    </row>
    <row r="7" spans="1:18" x14ac:dyDescent="0.25">
      <c r="A7">
        <v>2415</v>
      </c>
      <c r="B7" t="s">
        <v>61</v>
      </c>
      <c r="C7" t="s">
        <v>176</v>
      </c>
      <c r="D7" t="s">
        <v>177</v>
      </c>
      <c r="E7" t="s">
        <v>178</v>
      </c>
      <c r="F7" t="s">
        <v>179</v>
      </c>
      <c r="G7" t="s">
        <v>180</v>
      </c>
      <c r="H7" t="s">
        <v>181</v>
      </c>
      <c r="I7" t="s">
        <v>182</v>
      </c>
      <c r="J7" t="s">
        <v>183</v>
      </c>
      <c r="K7" s="26">
        <v>7</v>
      </c>
      <c r="L7" t="s">
        <v>184</v>
      </c>
      <c r="M7" t="s">
        <v>185</v>
      </c>
      <c r="N7" t="s">
        <v>187</v>
      </c>
      <c r="O7" t="s">
        <v>186</v>
      </c>
      <c r="P7" t="s">
        <v>187</v>
      </c>
      <c r="Q7" s="16">
        <v>2</v>
      </c>
    </row>
    <row r="8" spans="1:18" x14ac:dyDescent="0.25">
      <c r="A8">
        <v>4116</v>
      </c>
      <c r="B8" t="s">
        <v>67</v>
      </c>
      <c r="C8" t="s">
        <v>176</v>
      </c>
      <c r="D8" t="s">
        <v>177</v>
      </c>
      <c r="E8" t="s">
        <v>178</v>
      </c>
      <c r="F8" t="s">
        <v>179</v>
      </c>
      <c r="G8" t="s">
        <v>180</v>
      </c>
      <c r="H8" t="s">
        <v>181</v>
      </c>
      <c r="I8" t="s">
        <v>182</v>
      </c>
      <c r="J8" t="s">
        <v>183</v>
      </c>
      <c r="K8" s="26">
        <v>7</v>
      </c>
      <c r="L8" t="s">
        <v>184</v>
      </c>
      <c r="M8" t="s">
        <v>190</v>
      </c>
      <c r="N8" t="s">
        <v>186</v>
      </c>
      <c r="O8" t="s">
        <v>186</v>
      </c>
      <c r="P8" t="s">
        <v>187</v>
      </c>
      <c r="Q8" s="16">
        <v>2</v>
      </c>
    </row>
    <row r="9" spans="1:18" x14ac:dyDescent="0.25">
      <c r="A9">
        <v>4218</v>
      </c>
      <c r="B9" t="s">
        <v>76</v>
      </c>
      <c r="C9" t="s">
        <v>191</v>
      </c>
      <c r="D9" t="s">
        <v>177</v>
      </c>
      <c r="E9" t="s">
        <v>178</v>
      </c>
      <c r="F9" t="s">
        <v>179</v>
      </c>
      <c r="G9" t="s">
        <v>180</v>
      </c>
      <c r="H9" t="s">
        <v>181</v>
      </c>
      <c r="I9" t="s">
        <v>182</v>
      </c>
      <c r="J9" t="s">
        <v>183</v>
      </c>
      <c r="K9" s="26">
        <v>7</v>
      </c>
      <c r="L9" t="s">
        <v>184</v>
      </c>
      <c r="M9" t="s">
        <v>190</v>
      </c>
      <c r="N9" t="s">
        <v>186</v>
      </c>
      <c r="O9" t="s">
        <v>186</v>
      </c>
      <c r="P9" t="s">
        <v>187</v>
      </c>
      <c r="Q9" s="16">
        <v>2</v>
      </c>
    </row>
    <row r="10" spans="1:18" x14ac:dyDescent="0.25">
      <c r="A10">
        <v>4226</v>
      </c>
      <c r="B10" t="s">
        <v>85</v>
      </c>
      <c r="C10" t="s">
        <v>176</v>
      </c>
      <c r="D10" t="s">
        <v>177</v>
      </c>
      <c r="E10" t="s">
        <v>178</v>
      </c>
      <c r="F10" t="s">
        <v>179</v>
      </c>
      <c r="G10" t="s">
        <v>180</v>
      </c>
      <c r="H10" t="s">
        <v>181</v>
      </c>
      <c r="I10" t="s">
        <v>182</v>
      </c>
      <c r="J10" t="s">
        <v>192</v>
      </c>
      <c r="K10" s="26">
        <v>6</v>
      </c>
      <c r="L10" t="s">
        <v>193</v>
      </c>
      <c r="M10" t="s">
        <v>185</v>
      </c>
      <c r="N10" t="s">
        <v>186</v>
      </c>
      <c r="O10" t="s">
        <v>186</v>
      </c>
      <c r="P10" t="s">
        <v>187</v>
      </c>
      <c r="Q10" s="16">
        <v>3</v>
      </c>
    </row>
    <row r="11" spans="1:18" x14ac:dyDescent="0.25">
      <c r="A11">
        <v>5208</v>
      </c>
      <c r="B11" t="s">
        <v>92</v>
      </c>
      <c r="C11" t="s">
        <v>176</v>
      </c>
      <c r="D11" t="s">
        <v>177</v>
      </c>
      <c r="E11" t="s">
        <v>178</v>
      </c>
      <c r="F11" t="s">
        <v>179</v>
      </c>
      <c r="G11" t="s">
        <v>189</v>
      </c>
      <c r="H11" t="s">
        <v>181</v>
      </c>
      <c r="I11" t="s">
        <v>182</v>
      </c>
      <c r="J11" t="s">
        <v>183</v>
      </c>
      <c r="K11" s="26">
        <v>6</v>
      </c>
      <c r="L11" t="s">
        <v>184</v>
      </c>
      <c r="M11" t="s">
        <v>185</v>
      </c>
      <c r="N11" t="s">
        <v>186</v>
      </c>
      <c r="O11" t="s">
        <v>186</v>
      </c>
      <c r="P11" t="s">
        <v>187</v>
      </c>
      <c r="Q11" s="16">
        <v>3</v>
      </c>
    </row>
    <row r="12" spans="1:18" x14ac:dyDescent="0.25">
      <c r="A12">
        <v>8562</v>
      </c>
      <c r="B12" t="s">
        <v>218</v>
      </c>
      <c r="C12" t="s">
        <v>176</v>
      </c>
      <c r="D12" t="s">
        <v>177</v>
      </c>
      <c r="E12" t="s">
        <v>178</v>
      </c>
      <c r="F12" t="s">
        <v>179</v>
      </c>
      <c r="G12" t="s">
        <v>180</v>
      </c>
      <c r="H12" t="s">
        <v>181</v>
      </c>
      <c r="I12" t="s">
        <v>182</v>
      </c>
      <c r="J12" t="s">
        <v>183</v>
      </c>
      <c r="K12" s="26">
        <v>7</v>
      </c>
      <c r="L12" t="s">
        <v>184</v>
      </c>
      <c r="M12" t="s">
        <v>185</v>
      </c>
      <c r="N12" t="s">
        <v>186</v>
      </c>
      <c r="O12" t="s">
        <v>186</v>
      </c>
      <c r="P12" t="s">
        <v>187</v>
      </c>
      <c r="Q12" s="16">
        <v>3</v>
      </c>
    </row>
    <row r="13" spans="1:18" x14ac:dyDescent="0.25">
      <c r="A13">
        <v>5595</v>
      </c>
      <c r="B13" t="s">
        <v>99</v>
      </c>
      <c r="C13" t="s">
        <v>176</v>
      </c>
      <c r="D13" t="s">
        <v>177</v>
      </c>
      <c r="E13" t="s">
        <v>178</v>
      </c>
      <c r="F13" t="s">
        <v>179</v>
      </c>
      <c r="G13" t="s">
        <v>180</v>
      </c>
      <c r="H13" t="s">
        <v>181</v>
      </c>
      <c r="I13" t="s">
        <v>182</v>
      </c>
      <c r="J13" t="s">
        <v>192</v>
      </c>
      <c r="K13" s="26">
        <v>6</v>
      </c>
      <c r="L13" t="s">
        <v>188</v>
      </c>
      <c r="M13" t="s">
        <v>185</v>
      </c>
      <c r="N13" t="s">
        <v>186</v>
      </c>
      <c r="O13" t="s">
        <v>186</v>
      </c>
      <c r="P13" t="s">
        <v>187</v>
      </c>
      <c r="Q13" s="16">
        <v>3</v>
      </c>
    </row>
    <row r="14" spans="1:18" x14ac:dyDescent="0.25">
      <c r="A14">
        <v>5599</v>
      </c>
      <c r="B14" t="s">
        <v>99</v>
      </c>
      <c r="C14" t="s">
        <v>176</v>
      </c>
      <c r="D14" t="s">
        <v>177</v>
      </c>
      <c r="E14" t="s">
        <v>178</v>
      </c>
      <c r="F14" t="s">
        <v>179</v>
      </c>
      <c r="G14" t="s">
        <v>180</v>
      </c>
      <c r="H14" t="s">
        <v>181</v>
      </c>
      <c r="I14" t="s">
        <v>182</v>
      </c>
      <c r="J14" t="s">
        <v>183</v>
      </c>
      <c r="K14" s="26">
        <v>7</v>
      </c>
      <c r="L14" t="s">
        <v>184</v>
      </c>
      <c r="M14" t="s">
        <v>185</v>
      </c>
      <c r="N14" t="s">
        <v>186</v>
      </c>
      <c r="O14" t="s">
        <v>186</v>
      </c>
      <c r="P14" t="s">
        <v>187</v>
      </c>
      <c r="Q14" s="16">
        <v>3</v>
      </c>
    </row>
    <row r="15" spans="1:18" x14ac:dyDescent="0.25">
      <c r="A15">
        <v>7128</v>
      </c>
      <c r="B15" t="s">
        <v>110</v>
      </c>
      <c r="C15" t="s">
        <v>191</v>
      </c>
      <c r="D15" t="s">
        <v>177</v>
      </c>
      <c r="E15" t="s">
        <v>178</v>
      </c>
      <c r="F15" t="s">
        <v>179</v>
      </c>
      <c r="G15" t="s">
        <v>180</v>
      </c>
      <c r="H15" t="s">
        <v>181</v>
      </c>
      <c r="I15" t="s">
        <v>182</v>
      </c>
      <c r="J15" t="s">
        <v>183</v>
      </c>
      <c r="K15" s="26">
        <v>7</v>
      </c>
      <c r="L15" t="s">
        <v>184</v>
      </c>
      <c r="M15" t="s">
        <v>185</v>
      </c>
      <c r="N15" t="s">
        <v>186</v>
      </c>
      <c r="O15" t="s">
        <v>186</v>
      </c>
      <c r="P15" t="s">
        <v>187</v>
      </c>
      <c r="Q15" s="16">
        <v>3</v>
      </c>
    </row>
    <row r="16" spans="1:18" x14ac:dyDescent="0.25">
      <c r="A16">
        <v>8214</v>
      </c>
      <c r="B16" t="s">
        <v>226</v>
      </c>
      <c r="C16" t="s">
        <v>176</v>
      </c>
      <c r="D16" t="s">
        <v>177</v>
      </c>
      <c r="E16" t="s">
        <v>178</v>
      </c>
      <c r="F16" t="s">
        <v>179</v>
      </c>
      <c r="G16" t="s">
        <v>180</v>
      </c>
      <c r="H16" t="s">
        <v>181</v>
      </c>
      <c r="I16" t="s">
        <v>182</v>
      </c>
      <c r="J16" t="s">
        <v>192</v>
      </c>
      <c r="K16" s="26">
        <v>6</v>
      </c>
      <c r="L16" t="s">
        <v>188</v>
      </c>
      <c r="M16" t="s">
        <v>185</v>
      </c>
      <c r="N16" t="s">
        <v>186</v>
      </c>
      <c r="O16" t="s">
        <v>186</v>
      </c>
      <c r="P16" t="s">
        <v>186</v>
      </c>
      <c r="Q16" s="16">
        <v>4</v>
      </c>
    </row>
    <row r="17" spans="1:17" x14ac:dyDescent="0.25">
      <c r="A17">
        <v>7923</v>
      </c>
      <c r="B17" t="s">
        <v>118</v>
      </c>
      <c r="C17" t="s">
        <v>176</v>
      </c>
      <c r="D17" t="s">
        <v>177</v>
      </c>
      <c r="E17" t="s">
        <v>178</v>
      </c>
      <c r="F17" t="s">
        <v>179</v>
      </c>
      <c r="G17" t="s">
        <v>180</v>
      </c>
      <c r="H17" t="s">
        <v>181</v>
      </c>
      <c r="I17" t="s">
        <v>182</v>
      </c>
      <c r="J17" t="s">
        <v>183</v>
      </c>
      <c r="K17" s="26">
        <v>7</v>
      </c>
      <c r="L17" t="s">
        <v>184</v>
      </c>
      <c r="M17" t="s">
        <v>185</v>
      </c>
      <c r="N17" t="s">
        <v>186</v>
      </c>
      <c r="O17" t="s">
        <v>186</v>
      </c>
      <c r="P17" t="s">
        <v>187</v>
      </c>
      <c r="Q17" s="16">
        <v>3</v>
      </c>
    </row>
    <row r="18" spans="1:17" x14ac:dyDescent="0.25">
      <c r="A18">
        <v>7547</v>
      </c>
      <c r="B18" t="s">
        <v>124</v>
      </c>
      <c r="C18" t="s">
        <v>176</v>
      </c>
      <c r="D18" t="s">
        <v>177</v>
      </c>
      <c r="E18" t="s">
        <v>178</v>
      </c>
      <c r="F18" t="s">
        <v>179</v>
      </c>
      <c r="G18" t="s">
        <v>180</v>
      </c>
      <c r="H18" t="s">
        <v>181</v>
      </c>
      <c r="I18" t="s">
        <v>182</v>
      </c>
      <c r="J18" t="s">
        <v>183</v>
      </c>
      <c r="K18" s="26">
        <v>7</v>
      </c>
      <c r="L18" t="s">
        <v>184</v>
      </c>
      <c r="M18" t="s">
        <v>185</v>
      </c>
      <c r="N18" t="s">
        <v>186</v>
      </c>
      <c r="O18" t="s">
        <v>186</v>
      </c>
      <c r="P18" t="s">
        <v>186</v>
      </c>
      <c r="Q18" s="16">
        <v>4</v>
      </c>
    </row>
    <row r="19" spans="1:17" x14ac:dyDescent="0.25">
      <c r="Q19" s="16"/>
    </row>
    <row r="21" spans="1:17" ht="16.5" x14ac:dyDescent="0.25">
      <c r="A21" s="15"/>
    </row>
  </sheetData>
  <sortState xmlns:xlrd2="http://schemas.microsoft.com/office/spreadsheetml/2017/richdata2" ref="A2:AF18">
    <sortCondition ref="B2:B18"/>
  </sortState>
  <pageMargins left="0.7" right="0.7" top="0.75" bottom="0.75" header="0.3" footer="0.3"/>
  <pageSetup paperSize="9" orientation="portrait" horizontalDpi="300"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r:uid="{60EBDE89-2A07-487D-94BC-483B6C3DAC29}">
          <x14:formula1>
            <xm:f>'O:\Documents\Research\PhD\Systematic Review Ecigs Gateway\[181114_extraction form_combined.xlsx]Lists'!#REF!</xm:f>
          </x14:formula1>
          <xm:sqref>C1:J13 L1:P13</xm:sqref>
        </x14:dataValidation>
        <x14:dataValidation type="list" allowBlank="1" showInputMessage="1" showErrorMessage="1" xr:uid="{55A5A34F-0701-49F4-A6FF-87603F5203DC}">
          <x14:formula1>
            <xm:f>'[181128_extraction form round 2_combined.xlsx]Lists'!#REF!</xm:f>
          </x14:formula1>
          <xm:sqref>L14:P18 C14:J18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Study Characteristics</vt:lpstr>
      <vt:lpstr>Study Findings</vt:lpstr>
      <vt:lpstr>Bias and Causality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Jasmine Khouja</dc:creator>
  <cp:lastModifiedBy>Jasmine Khouja</cp:lastModifiedBy>
  <dcterms:created xsi:type="dcterms:W3CDTF">2019-01-08T11:42:58Z</dcterms:created>
  <dcterms:modified xsi:type="dcterms:W3CDTF">2019-09-25T13:00:30Z</dcterms:modified>
</cp:coreProperties>
</file>