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ueasre\Dropbox (Debaere Team)\PhD Alfredo Duenas Rey\UTR_screening\Manuscript\Submission_GM\"/>
    </mc:Choice>
  </mc:AlternateContent>
  <bookViews>
    <workbookView xWindow="-105" yWindow="-105" windowWidth="19425" windowHeight="10425" firstSheet="3" activeTab="14"/>
  </bookViews>
  <sheets>
    <sheet name="Table S1" sheetId="3" r:id="rId1"/>
    <sheet name="Table S2" sheetId="5" r:id="rId2"/>
    <sheet name="Table S3" sheetId="6" r:id="rId3"/>
    <sheet name="Table S4" sheetId="7" r:id="rId4"/>
    <sheet name="Table S5" sheetId="4" r:id="rId5"/>
    <sheet name="Table S6" sheetId="8" r:id="rId6"/>
    <sheet name="Table S7" sheetId="9" r:id="rId7"/>
    <sheet name="Table S8" sheetId="10" r:id="rId8"/>
    <sheet name="Table S9" sheetId="19" r:id="rId9"/>
    <sheet name="Table S10" sheetId="11" r:id="rId10"/>
    <sheet name="Table S11" sheetId="16" r:id="rId11"/>
    <sheet name="Table S12" sheetId="20" r:id="rId12"/>
    <sheet name="Table S13" sheetId="17" r:id="rId13"/>
    <sheet name="Table S14" sheetId="21" r:id="rId14"/>
    <sheet name="Table S15" sheetId="18" r:id="rId15"/>
  </sheets>
  <definedNames>
    <definedName name="_xlnm._FilterDatabase" localSheetId="0" hidden="1">'Table S1'!$A$3:$G$3</definedName>
    <definedName name="_xlnm._FilterDatabase" localSheetId="9" hidden="1">'Table S10'!$A$4:$H$382</definedName>
    <definedName name="_xlnm._FilterDatabase" localSheetId="4" hidden="1">'Table S5'!$A$3:$O$487</definedName>
    <definedName name="agilent_table_output" localSheetId="8">'Table S9'!$A$4:$F$382</definedName>
    <definedName name="annotated_intersect_output" localSheetId="7">'Table S8'!$A$3:$D$79</definedName>
    <definedName name="final_exon_counts_annotated" localSheetId="6">'Table S7'!$A$3:$D$457</definedName>
    <definedName name="final_transcripts_to_screen_utrs" localSheetId="4">'Table S5'!$A$3:$O$487</definedName>
    <definedName name="sorted" localSheetId="5">'Table S6'!$A$4:$E$677</definedName>
    <definedName name="v6_" localSheetId="9">'Table S10'!$A$5:$K$381</definedName>
    <definedName name="WES_analysis_master_table_strict" localSheetId="9">'Table S10'!$A$4:$D$312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20" l="1"/>
  <c r="F95" i="20" s="1"/>
  <c r="F94" i="20"/>
  <c r="F93" i="20"/>
  <c r="F92" i="20"/>
  <c r="D91" i="20"/>
  <c r="F91" i="20" s="1"/>
  <c r="D90" i="20"/>
  <c r="F90" i="20" s="1"/>
  <c r="D89" i="20"/>
  <c r="F89" i="20" s="1"/>
  <c r="F88" i="20"/>
  <c r="D87" i="20"/>
  <c r="F87" i="20" s="1"/>
  <c r="F86" i="20"/>
  <c r="D85" i="20"/>
  <c r="F85" i="20" s="1"/>
  <c r="F84" i="20"/>
  <c r="F83" i="20"/>
  <c r="D82" i="20"/>
  <c r="F82" i="20" s="1"/>
  <c r="F81" i="20"/>
  <c r="F80" i="20"/>
  <c r="D79" i="20"/>
  <c r="F79" i="20" s="1"/>
  <c r="D78" i="20"/>
  <c r="F78" i="20" s="1"/>
  <c r="F77" i="20"/>
  <c r="D76" i="20"/>
  <c r="F76" i="20" s="1"/>
  <c r="F75" i="20"/>
  <c r="D74" i="20"/>
  <c r="F74" i="20" s="1"/>
  <c r="D73" i="20"/>
  <c r="F73" i="20" s="1"/>
  <c r="F72" i="20"/>
  <c r="F71" i="20"/>
  <c r="D70" i="20"/>
  <c r="F70" i="20" s="1"/>
  <c r="D69" i="20"/>
  <c r="F69" i="20" s="1"/>
  <c r="D68" i="20"/>
  <c r="F68" i="20" s="1"/>
  <c r="F67" i="20"/>
  <c r="D66" i="20"/>
  <c r="F66" i="20" s="1"/>
  <c r="D65" i="20"/>
  <c r="F65" i="20" s="1"/>
  <c r="D64" i="20"/>
  <c r="F64" i="20" s="1"/>
  <c r="D63" i="20"/>
  <c r="F63" i="20" s="1"/>
  <c r="F62" i="20"/>
  <c r="F61" i="20"/>
  <c r="D60" i="20"/>
  <c r="F60" i="20" s="1"/>
  <c r="D59" i="20"/>
  <c r="F59" i="20" s="1"/>
  <c r="F58" i="20"/>
  <c r="D57" i="20"/>
  <c r="F57" i="20" s="1"/>
  <c r="F56" i="20"/>
  <c r="D55" i="20"/>
  <c r="F55" i="20" s="1"/>
  <c r="D54" i="20"/>
  <c r="F54" i="20" s="1"/>
  <c r="D53" i="20"/>
  <c r="F53" i="20" s="1"/>
  <c r="F52" i="20"/>
  <c r="F51" i="20"/>
  <c r="D50" i="20"/>
  <c r="F50" i="20" s="1"/>
  <c r="F49" i="20"/>
  <c r="D48" i="20"/>
  <c r="F48" i="20" s="1"/>
  <c r="F47" i="20"/>
  <c r="F46" i="20"/>
  <c r="F45" i="20"/>
  <c r="D44" i="20"/>
  <c r="F44" i="20" s="1"/>
  <c r="D43" i="20"/>
  <c r="F43" i="20" s="1"/>
  <c r="D42" i="20"/>
  <c r="F42" i="20" s="1"/>
  <c r="D41" i="20"/>
  <c r="F41" i="20" s="1"/>
  <c r="D40" i="20"/>
  <c r="F40" i="20" s="1"/>
  <c r="D39" i="20"/>
  <c r="F39" i="20" s="1"/>
  <c r="D38" i="20"/>
  <c r="F38" i="20" s="1"/>
  <c r="F37" i="20"/>
  <c r="F36" i="20"/>
  <c r="D35" i="20"/>
  <c r="F35" i="20" s="1"/>
  <c r="F34" i="20"/>
  <c r="D33" i="20"/>
  <c r="F33" i="20" s="1"/>
  <c r="F32" i="20"/>
  <c r="F31" i="20"/>
  <c r="F30" i="20"/>
  <c r="F29" i="20"/>
  <c r="D28" i="20"/>
  <c r="F28" i="20" s="1"/>
  <c r="F27" i="20"/>
  <c r="F26" i="20"/>
  <c r="F25" i="20"/>
  <c r="D24" i="20"/>
  <c r="F24" i="20" s="1"/>
  <c r="F23" i="20"/>
  <c r="D22" i="20"/>
  <c r="F22" i="20" s="1"/>
  <c r="D21" i="20"/>
  <c r="F21" i="20" s="1"/>
  <c r="D20" i="20"/>
  <c r="F20" i="20" s="1"/>
  <c r="D19" i="20"/>
  <c r="F19" i="20" s="1"/>
  <c r="F18" i="20"/>
  <c r="D17" i="20"/>
  <c r="F17" i="20" s="1"/>
  <c r="D16" i="20"/>
  <c r="F16" i="20" s="1"/>
  <c r="D15" i="20"/>
  <c r="F15" i="20" s="1"/>
  <c r="F14" i="20"/>
  <c r="D13" i="20"/>
  <c r="F13" i="20" s="1"/>
  <c r="F12" i="20"/>
  <c r="D11" i="20"/>
  <c r="F11" i="20" s="1"/>
  <c r="F10" i="20"/>
  <c r="F9" i="20"/>
  <c r="D8" i="20"/>
  <c r="F8" i="20" s="1"/>
  <c r="D7" i="20"/>
  <c r="F7" i="20" s="1"/>
  <c r="D6" i="20"/>
  <c r="F6" i="20" s="1"/>
  <c r="D5" i="20"/>
  <c r="F5" i="20" s="1"/>
  <c r="F4" i="20"/>
  <c r="B60" i="6" l="1"/>
</calcChain>
</file>

<file path=xl/connections.xml><?xml version="1.0" encoding="utf-8"?>
<connections xmlns="http://schemas.openxmlformats.org/spreadsheetml/2006/main">
  <connection id="1" name="agilent_table_output" type="6" refreshedVersion="6" background="1" saveData="1">
    <textPr codePage="850" sourceFile="C:\Users\adueasre\Work\WES_kits\agilent_table_output.txt">
      <textFields count="4">
        <textField/>
        <textField/>
        <textField/>
        <textField/>
      </textFields>
    </textPr>
  </connection>
  <connection id="2" name="annotated_intersect_output" type="6" refreshedVersion="6" background="1" saveData="1">
    <textPr codePage="850" sourceFile="C:\Users\adueasre\Work\Tables\annotated_intersect_output.txt">
      <textFields count="3">
        <textField/>
        <textField/>
        <textField/>
      </textFields>
    </textPr>
  </connection>
  <connection id="3" name="final_exon_counts_annotated" type="6" refreshedVersion="6" background="1" saveData="1">
    <textPr codePage="850" sourceFile="C:\Users\adueasre\Work\Tables\final_exon_counts_annotated.txt">
      <textFields count="4">
        <textField/>
        <textField/>
        <textField/>
        <textField/>
      </textFields>
    </textPr>
  </connection>
  <connection id="4" name="final_transcripts_to_screen_utrs" type="6" refreshedVersion="6" background="1" saveData="1">
    <textPr codePage="850" sourceFile="C:\Users\adueasre\Work\Tables\final_transcripts_to_screen_utrs.txt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orted" type="6" refreshedVersion="6" background="1" saveData="1">
    <textPr codePage="850" sourceFile="C:\Users\adueasre\Work\Tables\sorted.txt">
      <textFields count="5">
        <textField/>
        <textField/>
        <textField/>
        <textField/>
        <textField/>
      </textFields>
    </textPr>
  </connection>
  <connection id="6" name="v61" type="6" refreshedVersion="6" background="1" saveData="1">
    <textPr codePage="850" sourceFile="C:\Users\adueasre\Work\Tables\v6.txt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WES_analysis_master_table_strict" type="6" refreshedVersion="6" background="1" saveData="1">
    <textPr codePage="850" sourceFile="C:\Users\adueasre\Work\Tables\WES_analysis_master_table_strict.txt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<sst xmlns="http://schemas.openxmlformats.org/spreadsheetml/2006/main" count="50494" uniqueCount="9095">
  <si>
    <t>Gene Symbol</t>
  </si>
  <si>
    <t>Phenotypes</t>
  </si>
  <si>
    <t>Omim</t>
  </si>
  <si>
    <t>HGNC</t>
  </si>
  <si>
    <t>ABCA4</t>
  </si>
  <si>
    <t>BIALLELIC, autosomal or pseudoautosomal</t>
  </si>
  <si>
    <t>Achromatopsia, Cone, and Cone-rod Dystrophy;Macular Dystrophy/Degeneration/Stargardt Disease;Stargardt disease 1, 248200;Macular Degeneration (Dominant);Stargardt Disease, Recessive;Retinitis pigmentosa 19, 601718;Cone-rod dystrophy 3, 604116;Macular degeneration, age-related, 2, 153800;Fundus flavimaculatus, 248200;Retinal dystrophy, early-onset severe, 248200;Retinitis pigmentosa;Retinitis Pigmentosa, Recessive;Stargardt disease 1, 248200Retinitis pigmentosa 19, 601718Cone-rod dystrophy 3, 604116Macular degeneration, age-related, 2, 153800Fundus flavimaculatus, 248200Retinal dystrophy, early-onset severe, 248200;Eye Disorders;Retinitis pigmentosa 19, 601718;Cone-rod dystrophy 3, 604116;Macular degeneration, age-related, 2, 153800;Fundus flavimaculatus, 248200;Retinal dystrophy, early-onset severe, 248200;Macular Degeneration;Stargardt Disease 1;STGD1</t>
  </si>
  <si>
    <t>ENSG00000198691</t>
  </si>
  <si>
    <t>HGNC:34</t>
  </si>
  <si>
    <t>ABHD12</t>
  </si>
  <si>
    <t>Eye Disorders;Polyneuropathy, Hearing Loss, Ataxia, Retinitis Pigmentosa andCataract (PHARC);Polyneuropathy, hearing loss, ataxia, retinitis pigmentosa, and cataract, 614857</t>
  </si>
  <si>
    <t>ENSG00000100997</t>
  </si>
  <si>
    <t>HGNC:15868</t>
  </si>
  <si>
    <t>ACO2</t>
  </si>
  <si>
    <t>Infantile cerebellar-retinal degeneration, 614559</t>
  </si>
  <si>
    <t>ENSG00000100412</t>
  </si>
  <si>
    <t>HGNC:118</t>
  </si>
  <si>
    <t>ADAM9</t>
  </si>
  <si>
    <t>Achromatopsia, Cone, and Cone-rod Dystrophy;Eye Disorders;Cone-Rod Dystrophy, Recessive;Cone-rod dystrophy 9, 612775</t>
  </si>
  <si>
    <t>ENSG00000168615</t>
  </si>
  <si>
    <t>HGNC:216</t>
  </si>
  <si>
    <t>ADAMTS18</t>
  </si>
  <si>
    <t>Genetic Retinal Degeneration Conditions;Microcornea, myopic chorioretinal atrophy, and telecanthus, 615458</t>
  </si>
  <si>
    <t>ENSG00000140873</t>
  </si>
  <si>
    <t>HGNC:17110</t>
  </si>
  <si>
    <t>ADGRV1</t>
  </si>
  <si>
    <t>Usher syndrome, type 2C, 605472;Eye Disorders;Usher syndrome, type 2C, GPR98/PDZD7 digenic, 605472</t>
  </si>
  <si>
    <t>ENSG00000164199</t>
  </si>
  <si>
    <t>HGNC:17416</t>
  </si>
  <si>
    <t>AGBL5</t>
  </si>
  <si>
    <t>Retinitis pigmentosa 75, 617023</t>
  </si>
  <si>
    <t>ENSG00000084693</t>
  </si>
  <si>
    <t>HGNC:26147</t>
  </si>
  <si>
    <t>AHI1</t>
  </si>
  <si>
    <t>Eye Disorders;Joubert syndrome 3, 608629</t>
  </si>
  <si>
    <t>ENSG00000135541</t>
  </si>
  <si>
    <t>HGNC:21575</t>
  </si>
  <si>
    <t>AIPL1</t>
  </si>
  <si>
    <t>Achromatopsia, Cone, and Cone-rod Dystrophy;Cone-rod dystrophy (AD);Leber congenital  amaurosis 4 (AR);Retinitis  pigmentosa, juvenile (AD);Leber Congenital Amaurosis;Leber congenital amaurosis;Leber congenital amaurosis 4, 604393;Retinitis pigmentosa, juvenile, 604393;Cone-rod dystrophy, 604393;Eye Disorders;Retinitis Pigmentosa, Dominant;Retinitis Pigmentosa, Recessive;Retinitis pigmentosa</t>
  </si>
  <si>
    <t>ENSG00000129221</t>
  </si>
  <si>
    <t>HGNC:359</t>
  </si>
  <si>
    <t>AIRE</t>
  </si>
  <si>
    <t>BOTH monoallelic and biallelic, autosomal or pseudoautosomal</t>
  </si>
  <si>
    <t>Autoimmune polyendocrinopathy syndrome , type I, with or without reversible metaphyseal dysplasia, 240300</t>
  </si>
  <si>
    <t>ENSG00000160224</t>
  </si>
  <si>
    <t>HGNC:360</t>
  </si>
  <si>
    <t>ALMS1</t>
  </si>
  <si>
    <t>Eye Disorders;Alstrom syndrome, 203800</t>
  </si>
  <si>
    <t>ENSG00000116127</t>
  </si>
  <si>
    <t>HGNC:428</t>
  </si>
  <si>
    <t>ARHGEF18</t>
  </si>
  <si>
    <t>Retinitis pigmentosa 78 617433</t>
  </si>
  <si>
    <t>ENSG00000104880</t>
  </si>
  <si>
    <t>HGNC:17090</t>
  </si>
  <si>
    <t>ARL2BP</t>
  </si>
  <si>
    <t>Retinitis pigmentosa with or without situs inversus, 615434</t>
  </si>
  <si>
    <t>ENSG00000102931</t>
  </si>
  <si>
    <t>HGNC:17146</t>
  </si>
  <si>
    <t>ARL6</t>
  </si>
  <si>
    <t>Eye Disorders;Bardet-Biedl syndrome 3, 209900;{Bardet-Biedl syndrome 1, modifier of}, 209900;Retinitis pigmentosa 55, 613575;Retinitis Pigmentosa, Recessive</t>
  </si>
  <si>
    <t>ENSG00000113966</t>
  </si>
  <si>
    <t>HGNC:13210</t>
  </si>
  <si>
    <t>ATF6</t>
  </si>
  <si>
    <t>Achromatopsia 7, 616517</t>
  </si>
  <si>
    <t>ENSG00000118217</t>
  </si>
  <si>
    <t>HGNC:791</t>
  </si>
  <si>
    <t>ATOH7</t>
  </si>
  <si>
    <t>Persistent hyperplastic primary vitreous, autosomal recessive, 221900;multiple ocular developmental defects, including severe vitreoretinal dysplasia, optic nerve hypoplasia, persistent fetal vasculature, microphthalmia, congenital cataracts, microcornea, corneal opacity and nystagmus</t>
  </si>
  <si>
    <t>ENSG00000179774</t>
  </si>
  <si>
    <t>HGNC:13907</t>
  </si>
  <si>
    <t>BBS1</t>
  </si>
  <si>
    <t>Bardet-Biedl syndrome 1 OMIM:209900;Bardet-Biedl syndrome 1 MONDO:0008854</t>
  </si>
  <si>
    <t>ENSG00000174483</t>
  </si>
  <si>
    <t>HGNC:966</t>
  </si>
  <si>
    <t>BBS10</t>
  </si>
  <si>
    <t>Eye Disorders;Bardet-Biedl syndrome 10, 615987</t>
  </si>
  <si>
    <t>ENSG00000179941</t>
  </si>
  <si>
    <t>HGNC:26291</t>
  </si>
  <si>
    <t>BBS12</t>
  </si>
  <si>
    <t>Eye Disorders;Bardet-Biedl syndrome 12, 615989</t>
  </si>
  <si>
    <t>ENSG00000181004</t>
  </si>
  <si>
    <t>HGNC:26648</t>
  </si>
  <si>
    <t>BBS2</t>
  </si>
  <si>
    <t>Eye Disorders;Bardet-Biedl syndrome 2, 615981;Retinitis pigmentosa 74, 616562</t>
  </si>
  <si>
    <t>ENSG00000125124</t>
  </si>
  <si>
    <t>HGNC:967</t>
  </si>
  <si>
    <t>BBS4</t>
  </si>
  <si>
    <t>Eye Disorders;Bardet-Biedl syndrome 4, 615982</t>
  </si>
  <si>
    <t>ENSG00000140463</t>
  </si>
  <si>
    <t>HGNC:969</t>
  </si>
  <si>
    <t>BBS5</t>
  </si>
  <si>
    <t>Eye Disorders;Bardet-Biedl syndrome 5, 615983</t>
  </si>
  <si>
    <t>ENSG00000163093</t>
  </si>
  <si>
    <t>HGNC:970</t>
  </si>
  <si>
    <t>BBS7</t>
  </si>
  <si>
    <t>Eye Disorders;Bardet-Biedl syndrome 7, 615984</t>
  </si>
  <si>
    <t>ENSG00000138686</t>
  </si>
  <si>
    <t>HGNC:18758</t>
  </si>
  <si>
    <t>BBS9</t>
  </si>
  <si>
    <t>Eye Disorders;Bardet-Biedl syndrome 9, 615986</t>
  </si>
  <si>
    <t>ENSG00000122507</t>
  </si>
  <si>
    <t>HGNC:30000</t>
  </si>
  <si>
    <t>BEST1</t>
  </si>
  <si>
    <t>Achromatopsia, Cone, and Cone-rod Dystrophy;Best macular atrophy (AD);Bestrophinopathy (AR);Microcornea, rod-cone dystrophy, cataract, and posterior staphyloma (AD);Retinitis  pigmentosa, concentric (AD);Retinitis pigmentosa-50 (AD);Vitelliform macular dystrophy, adult-onset (AD);Vitreoretinochoroidopathy (AD);Best macular dystrophy, 153700;Maculopathy, bull's-eye;Vitelliform macular dystrophy, adult-onset, 608161;Bestrophinopathy, 611809;Vitreoretinochoroidopathy, 193220;Microcornea, rod-cone dystrophy, cataract, and posterior staphyloma, 1;Best Vitelliform Macular Dystrophy;Eye Disorders;Retinitis pigmentosa;Retinitis Pigmentosa, Recessive;Best macular dystrophy, 153700;Macular Dystrophy/Degeneration/Stargardt Disease;Macular Dystrophy, Vitelliform;VMD;Macular Dystrophy, Vitelliform, Adult-Onset;Best macular dystrophy</t>
  </si>
  <si>
    <t>ENSG00000167995</t>
  </si>
  <si>
    <t>HGNC:12703</t>
  </si>
  <si>
    <t>C1QTNF5</t>
  </si>
  <si>
    <t>MONOALLELIC, autosomal or pseudoautosomal, imprinted status unknown</t>
  </si>
  <si>
    <t>Eye Disorders;Retinal Degeneration;Retinitis pigmentosa;Retinal degeneration, late-onset, autosomal dominant, 605670</t>
  </si>
  <si>
    <t>ENSG00000223953</t>
  </si>
  <si>
    <t>HGNC:14344</t>
  </si>
  <si>
    <t>C21orf2</t>
  </si>
  <si>
    <t>Retinal dystrophy with macular staphyloma, 617547</t>
  </si>
  <si>
    <t>ENSG00000160226</t>
  </si>
  <si>
    <t>HGNC:1260</t>
  </si>
  <si>
    <t>Eye Disorders;Retinitis pigmentosa 54, 613428;Retinitis pigmentosa;Retinitis Pigmentosa, Recessive</t>
  </si>
  <si>
    <t>ENSG00000179270</t>
  </si>
  <si>
    <t>HGNC:34383</t>
  </si>
  <si>
    <t>C8orf37</t>
  </si>
  <si>
    <t>Bardet-Biedl syndrome 21, OMIM:617406, MONDO:0044308;Cone-rod dystrophy 16, OMIM:614500, MONDO:0013786;Retinitis pigmentosa 64, OMIM:614500, MONDO:0019200</t>
  </si>
  <si>
    <t>ENSG00000156172</t>
  </si>
  <si>
    <t>HGNC:27232</t>
  </si>
  <si>
    <t>CABP4</t>
  </si>
  <si>
    <t>Achromatopsia, Cone, and Cone-rod Dystrophy;Cone-rod synaptic disorder, congenital nonprogressive;Congenital Stationary Night Blindness;Night blindness, congenital stationary (incomplete), 2B, autosomal recessive, 610427</t>
  </si>
  <si>
    <t>ENSG00000175544</t>
  </si>
  <si>
    <t>HGNC:1386</t>
  </si>
  <si>
    <t>CACNA1F</t>
  </si>
  <si>
    <t>X-LINKED: hemizygous mutation in males, monoallelic mutations in females may cause disease (may be less severe, later onset than males)</t>
  </si>
  <si>
    <t>Achromatopsia, Cone, and Cone-rod Dystrophy;Congenital Stationary Night Blindness;Night blindness, congenital stationary (incomplete), 2A, X-linked, 300071Cone-rod dystropy, X-linked, 3, 300476Aland Island eye disease, 300600</t>
  </si>
  <si>
    <t>ENSG00000102001</t>
  </si>
  <si>
    <t>HGNC:1393</t>
  </si>
  <si>
    <t>CACNA2D4</t>
  </si>
  <si>
    <t>Retinal cone dystrophy 4, 610478;Congenital Stationary Night Blindness;Achromatopsia, Cone, and Cone-rod Dystrophy</t>
  </si>
  <si>
    <t>ENSG00000151062</t>
  </si>
  <si>
    <t>HGNC:20202</t>
  </si>
  <si>
    <t>CAPN5</t>
  </si>
  <si>
    <t>Genetic Retinal Degeneration Conditions</t>
  </si>
  <si>
    <t>ENSG00000149260</t>
  </si>
  <si>
    <t>HGNC:1482</t>
  </si>
  <si>
    <t>CC2D2A</t>
  </si>
  <si>
    <t>COACH syndrome, 216360;Joubert syndrome 9, 612285;Meckel syndrome 6, 612284;Eye Disorders</t>
  </si>
  <si>
    <t>ENSG00000048342</t>
  </si>
  <si>
    <t>HGNC:29253</t>
  </si>
  <si>
    <t>CDH23</t>
  </si>
  <si>
    <t>Eye Disorders</t>
  </si>
  <si>
    <t>ENSG00000107736</t>
  </si>
  <si>
    <t>HGNC:13733</t>
  </si>
  <si>
    <t>CDH3</t>
  </si>
  <si>
    <t>i Hypotrichosis, congenital, with juvenile macular dystrophy, 601553Ectodermal dysplasia, ectrodactyly, and macular dystrophy, 225280;i Hypotrichosis, congenital, with juvenile macular dystrophy, 601553;Ectodermal dysplasia, ectrodactyly, and macular dystrophy, 225280;Macular Dystrophy/Degeneration/Stargardt Disease;Eye Disorders</t>
  </si>
  <si>
    <t>ENSG00000062038</t>
  </si>
  <si>
    <t>HGNC:1762</t>
  </si>
  <si>
    <t>CDHR1</t>
  </si>
  <si>
    <t>Achromatopsia, Cone, and Cone-rod Dystrophy;Eye Disorders;Cone-Rod Dystrophy, Recessive;Cone-rod dystrophy 15, 613660;Retinitis pigmentosa 65, 613660</t>
  </si>
  <si>
    <t>ENSG00000148600</t>
  </si>
  <si>
    <t>HGNC:14550</t>
  </si>
  <si>
    <t>CEP164</t>
  </si>
  <si>
    <t>ENSG00000110274</t>
  </si>
  <si>
    <t>HGNC:29182</t>
  </si>
  <si>
    <t>CEP290</t>
  </si>
  <si>
    <t>Achromatopsia, Cone, and Cone-rod Dystrophy;Bardet-Biedl syndrome 14 (AR);Joubert syndrome 5 (AR);Leber congenital amaurosis 10 (AR);Meckel syndrome type 4 (AR);Senior-Loken syndrome 6 (AR);Leber congenital amaurosis type 10;Joubert syndrome 5, 610188;Senior-Loken syndrome 6, 610189;Leber congenital amaurosis 10, 611755;Meckel syndrome 4, 611134;Bardet-Biedl syndrome 14, 209900;Leber Congenital Amaurosis;Eye Disorders</t>
  </si>
  <si>
    <t>ENSG00000198707</t>
  </si>
  <si>
    <t>HGNC:29021</t>
  </si>
  <si>
    <t>CEP78</t>
  </si>
  <si>
    <t>Cone-Rod Dystrophy and Hearing Loss;CRDHL;OMIM: 617236</t>
  </si>
  <si>
    <t>ENSG00000148019</t>
  </si>
  <si>
    <t>HGNC:25740</t>
  </si>
  <si>
    <t>CERKL</t>
  </si>
  <si>
    <t>Retinitis pigmentosa 26, RP26 (AR);Eye Disorders;Retinitis pigmentosa;Retinitis Pigmentosa, Recessive;Retinitis pigmentosa 26, 608380</t>
  </si>
  <si>
    <t>ENSG00000188452</t>
  </si>
  <si>
    <t>HGNC:21699</t>
  </si>
  <si>
    <t>CFH</t>
  </si>
  <si>
    <t>{Macular degeneration, age-related, 4} 610698;Basal laminar drusen, 126700</t>
  </si>
  <si>
    <t>ENSG00000000971</t>
  </si>
  <si>
    <t>HGNC:4883</t>
  </si>
  <si>
    <t>CHM</t>
  </si>
  <si>
    <t>Choroideremia;Eye Disorders;Retinitis pigmentosa;Choroideremia (degeneration of the choriocapillaris, the retinal pigment epithelium, and the photoreceptor of the eye)</t>
  </si>
  <si>
    <t>ENSG00000188419</t>
  </si>
  <si>
    <t>HGNC:1940</t>
  </si>
  <si>
    <t>CIB2</t>
  </si>
  <si>
    <t>ENSG00000136425</t>
  </si>
  <si>
    <t>HGNC:24579</t>
  </si>
  <si>
    <t>CLN3</t>
  </si>
  <si>
    <t>Eye Disorders;Retinitis pigmentosa</t>
  </si>
  <si>
    <t>ENSG00000188603</t>
  </si>
  <si>
    <t>HGNC:2074</t>
  </si>
  <si>
    <t>CLN5</t>
  </si>
  <si>
    <t>Ceroid lipofuscinosis, neuronal, 5 OMIM:256731;neuronal ceroid lipofuscinosis 5 MONDO:0009745</t>
  </si>
  <si>
    <t>ENSG00000102805</t>
  </si>
  <si>
    <t>HGNC:2076</t>
  </si>
  <si>
    <t>CLN6</t>
  </si>
  <si>
    <t>Eye Disorders;Ceroid lipofuscinosis, neuronal, 6 601780</t>
  </si>
  <si>
    <t>ENSG00000128973</t>
  </si>
  <si>
    <t>HGNC:2077</t>
  </si>
  <si>
    <t>CLN8</t>
  </si>
  <si>
    <t>Eye Disorders;Ceroid lipofuscinosis, neuronal, 8, 600143</t>
  </si>
  <si>
    <t>ENSG00000182372</t>
  </si>
  <si>
    <t>HGNC:2079</t>
  </si>
  <si>
    <t>CLRN1</t>
  </si>
  <si>
    <t>Eye Disorders;?Usher syndrome, type 3A, 276902;Retinitis pigmentosa 61, 614180</t>
  </si>
  <si>
    <t>ENSG00000163646</t>
  </si>
  <si>
    <t>HGNC:12605</t>
  </si>
  <si>
    <t>CNGA1</t>
  </si>
  <si>
    <t>Retinitis pigmentosa 49, RP49 (AR);Eye Disorders;Retinitis pigmentosa;Retinitis Pigmentosa, Recessive;Retinitis pigmentosa 49, 613756</t>
  </si>
  <si>
    <t>ENSG00000198515</t>
  </si>
  <si>
    <t>HGNC:2148</t>
  </si>
  <si>
    <t>CNGA3</t>
  </si>
  <si>
    <t>Achromatopsia;Achromatopsia-2, 216900;Eye Disorders;Achromatopsia, Cone, and Cone-rod Dystrophy</t>
  </si>
  <si>
    <t>ENSG00000144191</t>
  </si>
  <si>
    <t>HGNC:2150</t>
  </si>
  <si>
    <t>CNGB1</t>
  </si>
  <si>
    <t>Retinitis pigmentosa 45, RP45 (AR);Eye Disorders;Retinitis pigmentosa;Retinitis Pigmentosa, Recessive;Retinitis pigmentosa 45, 613767</t>
  </si>
  <si>
    <t>ENSG00000070729</t>
  </si>
  <si>
    <t>HGNC:2151</t>
  </si>
  <si>
    <t>CNGB3</t>
  </si>
  <si>
    <t>Achromatopsia;Macular degeneration, juvenile;Achromatopsia-3, 262300;Macular degeneration, juvenile, 248200 -3;Stargardt Disease, Recessive;Macular Dystrophy/Degeneration/Stargardt Disease;Achromatopsia-3;Eye Disorders;Achromatopsia, Cone, and Cone-rod Dystrophy</t>
  </si>
  <si>
    <t>ENSG00000170289</t>
  </si>
  <si>
    <t>HGNC:2153</t>
  </si>
  <si>
    <t>CNNM4</t>
  </si>
  <si>
    <t>Achromatopsia, Cone, and Cone-rod Dystrophy;Eye Disorders;Jalili syndrome</t>
  </si>
  <si>
    <t>ENSG00000158158</t>
  </si>
  <si>
    <t>HGNC:105</t>
  </si>
  <si>
    <t>COL18A1</t>
  </si>
  <si>
    <t>Knobloch Syndrome Type I, 267750</t>
  </si>
  <si>
    <t>ENSG00000182871</t>
  </si>
  <si>
    <t>HGNC:2195</t>
  </si>
  <si>
    <t>COL4A1</t>
  </si>
  <si>
    <t>MONOALLELIC, autosomal or pseudoautosomal, NOT imprinted</t>
  </si>
  <si>
    <t>ENSG00000187498</t>
  </si>
  <si>
    <t>HGNC:2202</t>
  </si>
  <si>
    <t>CRB1</t>
  </si>
  <si>
    <t>Leber Congenital Amaurosis, OMIM:613835;Retinitis pigmentosa-12, OMIM:600105</t>
  </si>
  <si>
    <t>ENSG00000134376</t>
  </si>
  <si>
    <t>HGNC:2343</t>
  </si>
  <si>
    <t>CRX</t>
  </si>
  <si>
    <t>Cone-rod retinal dystrophy -2;Leber congenital  amaurosis 7;Leber Congenital Amaurosis;Cone-rod retinal dystrophy-2, 120970;Leber congenital amaurosis 7, 613829;CRX-RELATED LEBER CONGENITAL AMAUROSIS LEBER CONGENITAL AMAUROSIS 7;Eye Disorders;Retinitis Pigmentosa, Dominant;Retinitis pigmentosa</t>
  </si>
  <si>
    <t>ENSG00000105392</t>
  </si>
  <si>
    <t>HGNC:2383</t>
  </si>
  <si>
    <t>CSPP1</t>
  </si>
  <si>
    <t>Genetic Retinal Degeneration Conditions;Joubert syndrome 21,615636</t>
  </si>
  <si>
    <t>ENSG00000104218</t>
  </si>
  <si>
    <t>HGNC:26193</t>
  </si>
  <si>
    <t>CTNNB1</t>
  </si>
  <si>
    <t>Exudative vitreoretinopathy 7	617572</t>
  </si>
  <si>
    <t>ENSG00000168036</t>
  </si>
  <si>
    <t>HGNC:2514</t>
  </si>
  <si>
    <t>CTSD</t>
  </si>
  <si>
    <t>Eye Disorders;Ceroid lipofuscinosis, neuronal, 10, 610127</t>
  </si>
  <si>
    <t>ENSG00000117984</t>
  </si>
  <si>
    <t>HGNC:2529</t>
  </si>
  <si>
    <t>CWC27</t>
  </si>
  <si>
    <t>Retinitis pigmentosa with or without skeletal anomalies, 250410</t>
  </si>
  <si>
    <t>ENSG00000153015</t>
  </si>
  <si>
    <t>HGNC:10664</t>
  </si>
  <si>
    <t>CYP4V2</t>
  </si>
  <si>
    <t>Bietti crystalline corneoretinal dystrophy, 210370;Eye Disorders;Retinitis pigmentosa</t>
  </si>
  <si>
    <t>ENSG00000145476</t>
  </si>
  <si>
    <t>HGNC:23198</t>
  </si>
  <si>
    <t>DHDDS</t>
  </si>
  <si>
    <t>Eye Disorders;Retinitis pigmentosa;Retinitis Pigmentosa, Recessive;Retinitis pigmentosa 59, 613861</t>
  </si>
  <si>
    <t>ENSG00000117682</t>
  </si>
  <si>
    <t>HGNC:20603</t>
  </si>
  <si>
    <t>EFEMP1</t>
  </si>
  <si>
    <t>Macular Dystrophy/Degeneration/Stargardt Disease;Inherited macular dystrophy (Doyne/dominant drusen)</t>
  </si>
  <si>
    <t>ENSG00000115380</t>
  </si>
  <si>
    <t>HGNC:3218</t>
  </si>
  <si>
    <t>ELOVL4</t>
  </si>
  <si>
    <t>Macular dystrophy, autosomal dominant, chromosome 6-linked;Stargardt disease 3;Stargardt disease 3, 600110Macular dystrophy, autosomal dominant, chromosome 6-linked, 600110Ichthyosis, spastic quadriplegia, and mental retardation, 614457;Stargardt Disease, Dominant;Stargardt disease 3, 600110;Macular dystrophy, autosomal dominant, chromosome 6-linked, 600110;Ichthyosis, spastic quadriplegia, and mental retardation, 614457;Macular Dystrophy/Degeneration/Stargardt Disease;Eye Disorders</t>
  </si>
  <si>
    <t>ENSG00000118402</t>
  </si>
  <si>
    <t>HGNC:14415</t>
  </si>
  <si>
    <t>ERCC6</t>
  </si>
  <si>
    <t>Cockayne syndrome, type B 	133540</t>
  </si>
  <si>
    <t>ENSG00000225830</t>
  </si>
  <si>
    <t>HGNC:3438</t>
  </si>
  <si>
    <t>ERCC8</t>
  </si>
  <si>
    <t>Cockayne syndrome, type A 	216400</t>
  </si>
  <si>
    <t>ENSG00000049167</t>
  </si>
  <si>
    <t>HGNC:3439</t>
  </si>
  <si>
    <t>EYS</t>
  </si>
  <si>
    <t>Retinitis  pigmentosa 25;Eye Disorders;Retinitis pigmentosa;Retinitis Pigmentosa, Recessive;Retinitis pigmentosa 25, 602772</t>
  </si>
  <si>
    <t>ENSG00000188107</t>
  </si>
  <si>
    <t>HGNC:21555</t>
  </si>
  <si>
    <t>FAM161A</t>
  </si>
  <si>
    <t>Eye Disorders;Retinitis pigmentosa 28, 606068;Retinitis pigmentosa;Retinitis Pigmentosa, Recessive</t>
  </si>
  <si>
    <t>ENSG00000170264</t>
  </si>
  <si>
    <t>HGNC:25808</t>
  </si>
  <si>
    <t>FLVCR1</t>
  </si>
  <si>
    <t>Eye Disorders;Posterior Column Ataxia with Retinitis Pigmentosa;Ataxia, posterior column, with retinitis pigmentosa, 609033;Retinitis pigmentosa</t>
  </si>
  <si>
    <t>ENSG00000162769</t>
  </si>
  <si>
    <t>HGNC:24682</t>
  </si>
  <si>
    <t>FZD4</t>
  </si>
  <si>
    <t>ENSG00000174804</t>
  </si>
  <si>
    <t>HGNC:4042</t>
  </si>
  <si>
    <t>GNAT1</t>
  </si>
  <si>
    <t>Congenital Stationary Night Blindness;Night blindness, congenital stationary, autosomal dominant 3, 610444</t>
  </si>
  <si>
    <t>ENSG00000114349</t>
  </si>
  <si>
    <t>HGNC:4393</t>
  </si>
  <si>
    <t>GNAT2</t>
  </si>
  <si>
    <t>Achromatopsia;Achromatopsia-4;Eye Disorders;Achromatopsia, Cone, and Cone-rod Dystrophy</t>
  </si>
  <si>
    <t>ENSG00000134183</t>
  </si>
  <si>
    <t>HGNC:4394</t>
  </si>
  <si>
    <t>GNPTG</t>
  </si>
  <si>
    <t>Genetic Retinal Degeneration Conditions;Mucolipidosis III gamma</t>
  </si>
  <si>
    <t>ENSG00000090581</t>
  </si>
  <si>
    <t>HGNC:23026</t>
  </si>
  <si>
    <t>GPR143</t>
  </si>
  <si>
    <t>Developmental macular and foveal dystrophy (foveal hypoplasia in the context of albinism);Eye Disorders;Ocular albinism, type I;Nystagmus;Nystagmus 6, congenital, X-linked, 300814;Ocular albinism, type I, Nettleship-Falls type, 300500</t>
  </si>
  <si>
    <t>ENSG00000101850</t>
  </si>
  <si>
    <t>HGNC:20145</t>
  </si>
  <si>
    <t>GPR179</t>
  </si>
  <si>
    <t>Congenital Stationary Night Blindness;Night blindness, congenital stationary (complete), 1E, autosomal recessive, 614565</t>
  </si>
  <si>
    <t>ENSG00000188888</t>
  </si>
  <si>
    <t>HGNC:31371</t>
  </si>
  <si>
    <t>GRK1</t>
  </si>
  <si>
    <t>Oguchi disease-2, 613411</t>
  </si>
  <si>
    <t>ENSG00000185974</t>
  </si>
  <si>
    <t>HGNC:10013</t>
  </si>
  <si>
    <t>GRM6</t>
  </si>
  <si>
    <t>Congenital Stationary Night Blindness;Night blindness, congenital stationary (complete), 1B, autosomal recessive, 257270</t>
  </si>
  <si>
    <t>ENSG00000113262</t>
  </si>
  <si>
    <t>HGNC:4598</t>
  </si>
  <si>
    <t>GUCA1A</t>
  </si>
  <si>
    <t>Cone dystrophy-3, 602093;Eye Disorders;Achromatopsia, Cone, and Cone-rod Dystrophy</t>
  </si>
  <si>
    <t>ENSG00000048545</t>
  </si>
  <si>
    <t>HGNC:4678</t>
  </si>
  <si>
    <t>GUCA1B</t>
  </si>
  <si>
    <t>Macular Dystrophy/Degeneration/Stargardt Disease;Eye Disorders;Retinitis Pigmentosa, Dominant;Retinitis pigmentosa;Retinitis pigmentosa 48, 613827</t>
  </si>
  <si>
    <t>ENSG00000112599</t>
  </si>
  <si>
    <t>HGNC:4679</t>
  </si>
  <si>
    <t>GUCY2D</t>
  </si>
  <si>
    <t>Achromatopsia, Cone, and Cone-rod Dystrophy;Cone-rod dystrophy 6 (AD);Leber congenital  amaurosis 1 (AR);Leber congenital amaurosis 1, 204000;Eye Disorders;Retinitis pigmentosa</t>
  </si>
  <si>
    <t>ENSG00000132518</t>
  </si>
  <si>
    <t>HGNC:4689</t>
  </si>
  <si>
    <t>HARS</t>
  </si>
  <si>
    <t>Eye Disorders;Usher syndrome type 3B;Usher syndrome</t>
  </si>
  <si>
    <t>ENSG00000170445</t>
  </si>
  <si>
    <t>HGNC:4816</t>
  </si>
  <si>
    <t>HCCS</t>
  </si>
  <si>
    <t>Eye Disorders;Linear skin defects with multiple congenital anomalies 1, 309801</t>
  </si>
  <si>
    <t>ENSG00000004961</t>
  </si>
  <si>
    <t>HGNC:4837</t>
  </si>
  <si>
    <t>HGSNAT</t>
  </si>
  <si>
    <t>Retinitis pigmentosa 73</t>
  </si>
  <si>
    <t>ENSG00000165102</t>
  </si>
  <si>
    <t>HGNC:26527</t>
  </si>
  <si>
    <t>HMX1</t>
  </si>
  <si>
    <t>ENSG00000215612</t>
  </si>
  <si>
    <t>HGNC:5017</t>
  </si>
  <si>
    <t>IDH3A</t>
  </si>
  <si>
    <t>Retinitis Pigmentosa;Pseudocoloboma</t>
  </si>
  <si>
    <t>ENSG00000166411</t>
  </si>
  <si>
    <t>HGNC:5384</t>
  </si>
  <si>
    <t>IDH3B</t>
  </si>
  <si>
    <t>Eye Disorders;Retinitis pigmentosa 46, 612572;Retinitis pigmentosa;Retinitis Pigmentosa, Recessive</t>
  </si>
  <si>
    <t>ENSG00000101365</t>
  </si>
  <si>
    <t>HGNC:5385</t>
  </si>
  <si>
    <t>IFT140</t>
  </si>
  <si>
    <t>ENSG00000187535</t>
  </si>
  <si>
    <t>HGNC:29077</t>
  </si>
  <si>
    <t>IKBKG</t>
  </si>
  <si>
    <t>Incontinentia pigmenti, 308300</t>
  </si>
  <si>
    <t>ENSG00000073009</t>
  </si>
  <si>
    <t>HGNC:5961</t>
  </si>
  <si>
    <t>IMPDH1</t>
  </si>
  <si>
    <t>Leber congenital  amaurosis 11;Retinitis  pigmentosa 10;Retinitis pigmentosa 10, 180105;Leber Congenital Amaurosis;Leber congenital amaurosis 11;Eye Disorders;Retinitis Pigmentosa, Dominant;Retinitis pigmentosa</t>
  </si>
  <si>
    <t>ENSG00000106348</t>
  </si>
  <si>
    <t>HGNC:6052</t>
  </si>
  <si>
    <t>IMPG1</t>
  </si>
  <si>
    <t>Macular dystrophy, vitelliform, 4</t>
  </si>
  <si>
    <t>ENSG00000112706</t>
  </si>
  <si>
    <t>HGNC:6055</t>
  </si>
  <si>
    <t>IMPG2</t>
  </si>
  <si>
    <t>Maculopathy,  IMPG2 - related;Retinitis  pigmentosa 56;Eye Disorders;Retinitis pigmentosa;Retinitis pigmentosa 56, 613581;Retinitis Pigmentosa, Recessive</t>
  </si>
  <si>
    <t>ENSG00000081148</t>
  </si>
  <si>
    <t>HGNC:18362</t>
  </si>
  <si>
    <t>INPP5E</t>
  </si>
  <si>
    <t>ENSG00000148384</t>
  </si>
  <si>
    <t>HGNC:21474</t>
  </si>
  <si>
    <t>IQCB1</t>
  </si>
  <si>
    <t>Senior-Loken syndrome 5 (nephronophthisis and Leber congenital amaurosis);Leber congenital amaurosis;Eye Disorders</t>
  </si>
  <si>
    <t>ENSG00000173226</t>
  </si>
  <si>
    <t>HGNC:28949</t>
  </si>
  <si>
    <t>KCNJ13</t>
  </si>
  <si>
    <t>Leber congenital amaurosis 16, 614186;Leber Congenital Amaurosis;Eye Disorders;Snowflake vitreoretinal degeneration, 193230</t>
  </si>
  <si>
    <t>ENSG00000115474</t>
  </si>
  <si>
    <t>HGNC:6259</t>
  </si>
  <si>
    <t>KCNV2</t>
  </si>
  <si>
    <t>Retinal Cone Dystrophy;Eye Disorders;Achromatopsia, Cone, and Cone-rod Dystrophy</t>
  </si>
  <si>
    <t>ENSG00000168263</t>
  </si>
  <si>
    <t>HGNC:19698</t>
  </si>
  <si>
    <t>KIAA1549</t>
  </si>
  <si>
    <t>No OMIM phenotype</t>
  </si>
  <si>
    <t>ENSG00000122778</t>
  </si>
  <si>
    <t>HGNC:22219</t>
  </si>
  <si>
    <t>KIF11</t>
  </si>
  <si>
    <t>ENSG00000138160</t>
  </si>
  <si>
    <t>HGNC:6388</t>
  </si>
  <si>
    <t>KIZ</t>
  </si>
  <si>
    <t>Retinitis pigmentosa 69, 615780;HP:0000556;HP:0000510</t>
  </si>
  <si>
    <t>ENSG00000088970</t>
  </si>
  <si>
    <t>HGNC:15865</t>
  </si>
  <si>
    <t>KLHL7</t>
  </si>
  <si>
    <t>Retinitis  pigmentosa 42;Eye Disorders;Retinitis Pigmentosa, Dominant;Retinitis pigmentosa;Retinitis pigmentosa 42, 612943</t>
  </si>
  <si>
    <t>ENSG00000122550</t>
  </si>
  <si>
    <t>HGNC:15646</t>
  </si>
  <si>
    <t>LCA5</t>
  </si>
  <si>
    <t>Leber congenital  amaurosis 5;Leber Congenital Amaurosis;Leber congenital amaurosis 5, 604537;Eye Disorders;Leber congenital amaurosis 5</t>
  </si>
  <si>
    <t>ENSG00000135338</t>
  </si>
  <si>
    <t>HGNC:31923</t>
  </si>
  <si>
    <t>LRAT</t>
  </si>
  <si>
    <t>Leber congenital  amaurosis 14;Retinal dystrophy,  early - onset severe;Retinitis  pigmentosa,  juvenile;Leber Congenital Amaurosis;Retinal dystrophy, early-onset severe, 613341;Retinitis pigmentosa;Retinitis Pigmentosa, Recessive;Eye Disorders</t>
  </si>
  <si>
    <t>ENSG00000121207</t>
  </si>
  <si>
    <t>HGNC:6685</t>
  </si>
  <si>
    <t>LRIT3</t>
  </si>
  <si>
    <t>Congenital Stationary Night Blindness;Congenital Stationary Night Blindness, Recessive;Night blindness, congenital stationary (complete), 1F, autosomal recessive, 615058</t>
  </si>
  <si>
    <t>ENSG00000183423</t>
  </si>
  <si>
    <t>HGNC:24783</t>
  </si>
  <si>
    <t>LRP2</t>
  </si>
  <si>
    <t>Donnai-Barrow syndrome 222448</t>
  </si>
  <si>
    <t>ENSG00000081479</t>
  </si>
  <si>
    <t>HGNC:6694</t>
  </si>
  <si>
    <t>LRP5</t>
  </si>
  <si>
    <t>Eye Disorders;Exudative vitreoretinopathy 4</t>
  </si>
  <si>
    <t>ENSG00000162337</t>
  </si>
  <si>
    <t>HGNC:6697</t>
  </si>
  <si>
    <t>LZTFL1</t>
  </si>
  <si>
    <t>Eye Disorders;Bardet-Biedl syndrome 17</t>
  </si>
  <si>
    <t>ENSG00000163818</t>
  </si>
  <si>
    <t>HGNC:6741</t>
  </si>
  <si>
    <t>MAK</t>
  </si>
  <si>
    <t>Eye Disorders;Retinitis pigmentosa 62, 614181;Retinitis pigmentosa;Retinitis Pigmentosa, Recessive</t>
  </si>
  <si>
    <t>ENSG00000111837</t>
  </si>
  <si>
    <t>HGNC:6816</t>
  </si>
  <si>
    <t>MERTK</t>
  </si>
  <si>
    <t>Retinitis  pigmentosa 38;childhood onset rod-cone dystrophy with early macular atrophy;Leber congenital amaurosis;Retinitis pigmentosa 38;Eye Disorders;Retinitis pigmentosa;Retinitis Pigmentosa, Recessive;Retinitis pigmentosa 38, 613862</t>
  </si>
  <si>
    <t>ENSG00000153208</t>
  </si>
  <si>
    <t>HGNC:7027</t>
  </si>
  <si>
    <t>MFRP</t>
  </si>
  <si>
    <t>ENSG00000235718</t>
  </si>
  <si>
    <t>HGNC:18121</t>
  </si>
  <si>
    <t>MFSD8</t>
  </si>
  <si>
    <t>Ceroid lipofuscinosis, neuronal, 7, 610951;Macular dystrophy with central cone involvement, 616170;Eye Disorders</t>
  </si>
  <si>
    <t>ENSG00000164073</t>
  </si>
  <si>
    <t>HGNC:28486</t>
  </si>
  <si>
    <t>MKKS</t>
  </si>
  <si>
    <t>ENSG00000125863</t>
  </si>
  <si>
    <t>HGNC:7108</t>
  </si>
  <si>
    <t>MKS1</t>
  </si>
  <si>
    <t>ENSG00000011143</t>
  </si>
  <si>
    <t>HGNC:7121</t>
  </si>
  <si>
    <t>MYO7A</t>
  </si>
  <si>
    <t>ENSG00000137474</t>
  </si>
  <si>
    <t>HGNC:7606</t>
  </si>
  <si>
    <t>NDP</t>
  </si>
  <si>
    <t>ENSG00000124479</t>
  </si>
  <si>
    <t>HGNC:7678</t>
  </si>
  <si>
    <t>NMNAT1</t>
  </si>
  <si>
    <t>Leber congenital amaurosis 9, 608553</t>
  </si>
  <si>
    <t>ENSG00000173614</t>
  </si>
  <si>
    <t>HGNC:17877</t>
  </si>
  <si>
    <t>NPHP1</t>
  </si>
  <si>
    <t>ENSG00000144061</t>
  </si>
  <si>
    <t>HGNC:7905</t>
  </si>
  <si>
    <t>NPHP3</t>
  </si>
  <si>
    <t>ENSG00000113971</t>
  </si>
  <si>
    <t>HGNC:7907</t>
  </si>
  <si>
    <t>NPHP4</t>
  </si>
  <si>
    <t>ENSG00000131697</t>
  </si>
  <si>
    <t>HGNC:19104</t>
  </si>
  <si>
    <t>NR2E3</t>
  </si>
  <si>
    <t>Enhanced S - cone syndrome (AR);Retinitis  pigmentosa 37 (AD and AR);Eye Disorders;Retinitis pigmentosa;Retinitis Pigmentosa, Recessive;Enhanced S-cone syndrome, 268100</t>
  </si>
  <si>
    <t>ENSG00000031544</t>
  </si>
  <si>
    <t>HGNC:7974</t>
  </si>
  <si>
    <t>NRL</t>
  </si>
  <si>
    <t>Retinal  degeneration,  autosomal  recessive, clumped pigment type (AR);Retinitis  pigmentosa 27 (AD);Eye Disorders;Retinitis Pigmentosa, Dominant;Retinitis pigmentosa;Retinitis pigmentosa 27, 613750</t>
  </si>
  <si>
    <t>ENSG00000129535</t>
  </si>
  <si>
    <t>HGNC:8002</t>
  </si>
  <si>
    <t>NYX</t>
  </si>
  <si>
    <t>X-LINKED: hemizygous mutation in males, biallelic mutations in females</t>
  </si>
  <si>
    <t>Congenital Stationary Night Blindness;Congenital Stationary Night Blindness, X-linked;Night blindness, congenital stationary (complete), 1A, X-linked, 310500</t>
  </si>
  <si>
    <t>ENSG00000188937</t>
  </si>
  <si>
    <t>HGNC:8082</t>
  </si>
  <si>
    <t>OAT</t>
  </si>
  <si>
    <t>ENSG00000065154</t>
  </si>
  <si>
    <t>HGNC:8091</t>
  </si>
  <si>
    <t>OFD1</t>
  </si>
  <si>
    <t>Joubert syndrome  10;Eye Disorders;?Retinitis pigmentosa 23, 300424Joubert syndrome 10, 300804Orofaciodigital syndrome I, 311200Simpson-Golabi-Behmel syndrome, type 2, 300209;Retinitis pigmentosa</t>
  </si>
  <si>
    <t>ENSG00000046651</t>
  </si>
  <si>
    <t>HGNC:2567</t>
  </si>
  <si>
    <t>OPN1LW</t>
  </si>
  <si>
    <t>Blue cone monochromacy, 303700</t>
  </si>
  <si>
    <t>ENSG00000102076</t>
  </si>
  <si>
    <t>HGNC:9936</t>
  </si>
  <si>
    <t>OPN1MW</t>
  </si>
  <si>
    <t>ENSG00000147380</t>
  </si>
  <si>
    <t>HGNC:4206</t>
  </si>
  <si>
    <t>OTX2</t>
  </si>
  <si>
    <t>Microphthalmia, syndromic 5, 610125;early onset retinal dystrophy;autosomal-dominant pattern dystrophy of the retinal pigment epithelium;Retinal Dystrophy;Eye Disorders</t>
  </si>
  <si>
    <t>ENSG00000165588</t>
  </si>
  <si>
    <t>HGNC:8522</t>
  </si>
  <si>
    <t>PANK2</t>
  </si>
  <si>
    <t>HARP syndrome;Neurodegeneration with brain iron accumulation 1</t>
  </si>
  <si>
    <t>ENSG00000125779</t>
  </si>
  <si>
    <t>HGNC:15894</t>
  </si>
  <si>
    <t>PCDH15</t>
  </si>
  <si>
    <t>Usher syndrome Type 1F;non-syndromic deafness;Usher syndrome, type 1D/F digenic;Eye Disorders</t>
  </si>
  <si>
    <t>ENSG00000150275</t>
  </si>
  <si>
    <t>HGNC:14674</t>
  </si>
  <si>
    <t>PCYT1A</t>
  </si>
  <si>
    <t>Spondylometaphyseal dysplasia with cone-rod dystrophy, 608940</t>
  </si>
  <si>
    <t>ENSG00000161217</t>
  </si>
  <si>
    <t>HGNC:8754</t>
  </si>
  <si>
    <t>PDE6A</t>
  </si>
  <si>
    <t>Retinitis  pigmentosa 43;Eye Disorders;Retinitis pigmentosa;Retinitis Pigmentosa, Recessive;Retinitis pigmentosa 43, 613810</t>
  </si>
  <si>
    <t>ENSG00000132915</t>
  </si>
  <si>
    <t>HGNC:8785</t>
  </si>
  <si>
    <t>PDE6B</t>
  </si>
  <si>
    <t>Night blindness,  congenital  stationary,  autosomal  dominant 2;Retinitis  pigmentosa 40;Congenital Stationary Night Blindness, Dominant;Congenital Stationary Night Blindness;Night blindness, congenital stationary, autosomal dominant 2, 163500;Retinitis pigmentosa;Retinitis Pigmentosa, Recessive</t>
  </si>
  <si>
    <t>ENSG00000133256</t>
  </si>
  <si>
    <t>HGNC:8786</t>
  </si>
  <si>
    <t>PDE6C</t>
  </si>
  <si>
    <t>Achromatopsia;Cone dystrophy 4;Eye Disorders;Cone-Rod Dystrophy, Recessive;Achromatopsia, Cone, and Cone-rod Dystrophy</t>
  </si>
  <si>
    <t>ENSG00000095464</t>
  </si>
  <si>
    <t>HGNC:8787</t>
  </si>
  <si>
    <t>PDE6G</t>
  </si>
  <si>
    <t>Eye Disorders;Retinitis pigmentosa;Retinitis Pigmentosa, Recessive;Retinitis pigmentosa 57, 613582</t>
  </si>
  <si>
    <t>ENSG00000185527</t>
  </si>
  <si>
    <t>HGNC:8789</t>
  </si>
  <si>
    <t>PEX1</t>
  </si>
  <si>
    <t>ENSG00000127980</t>
  </si>
  <si>
    <t>HGNC:8850</t>
  </si>
  <si>
    <t>PEX2</t>
  </si>
  <si>
    <t>ENSG00000164751</t>
  </si>
  <si>
    <t>HGNC:9717</t>
  </si>
  <si>
    <t>PEX7</t>
  </si>
  <si>
    <t>Eye Disorders;Refsum disease</t>
  </si>
  <si>
    <t>ENSG00000112357</t>
  </si>
  <si>
    <t>HGNC:8860</t>
  </si>
  <si>
    <t>PHYH</t>
  </si>
  <si>
    <t>ENSG00000107537</t>
  </si>
  <si>
    <t>HGNC:8940</t>
  </si>
  <si>
    <t>PLA2G5</t>
  </si>
  <si>
    <t>ENSG00000127472</t>
  </si>
  <si>
    <t>HGNC:9038</t>
  </si>
  <si>
    <t>POC1B</t>
  </si>
  <si>
    <t>Cone-rod dystrophy 20, 615973</t>
  </si>
  <si>
    <t>ENSG00000139323</t>
  </si>
  <si>
    <t>HGNC:30836</t>
  </si>
  <si>
    <t>PPT1</t>
  </si>
  <si>
    <t>Eye Disorders;Ceroid lipofuscinosis, neuronal, 1, 256730</t>
  </si>
  <si>
    <t>ENSG00000131238</t>
  </si>
  <si>
    <t>HGNC:9325</t>
  </si>
  <si>
    <t>PRCD</t>
  </si>
  <si>
    <t>Eye Disorders;Retinitis pigmentosa;Retinitis Pigmentosa, Recessive;Retinitis pigmentosa 36, 610599</t>
  </si>
  <si>
    <t>ENSG00000214140</t>
  </si>
  <si>
    <t>HGNC:32528</t>
  </si>
  <si>
    <t>PROM1</t>
  </si>
  <si>
    <t>Achromatopsia, Cone, and Cone-rod Dystrophy;Cone - rod  dystrophy 12;Macular dystrophy,  retinal, 2;Retinitis  pigmentosa 41;Stargardt disease 4;Retinal Macular Dystrophy;Retinitis pigmentosa 41, 612095;Cone-rod dystrophy 12, 612657;Stargardt disease 4, 603786;Macular dystrophy, retinal, 2, 608051;Stargardt Disease, Dominant;Macular Dystrophy/Degeneration/Stargardt Disease;Eye Disorders;Retinitis pigmentosa;Retinitis Pigmentosa, Recessive;Cone-Rod Dystrophy, Dominant;Retinitis pigmentosa 41, 612095</t>
  </si>
  <si>
    <t>ENSG00000007062</t>
  </si>
  <si>
    <t>HGNC:9454</t>
  </si>
  <si>
    <t>PRPF3</t>
  </si>
  <si>
    <t>Retinitis  pigmentosa 18;Eye Disorders;Retinitis Pigmentosa, Dominant;Retinitis pigmentosa;Retinitis pigmentosa 18</t>
  </si>
  <si>
    <t>ENSG00000117360</t>
  </si>
  <si>
    <t>HGNC:17348</t>
  </si>
  <si>
    <t>PRPF31</t>
  </si>
  <si>
    <t>Retinitis  pigmentosa 11;Eye Disorders;Retinitis Pigmentosa, Dominant;Retinitis pigmentosa;Retinitis pigmentosa 11, 600138</t>
  </si>
  <si>
    <t>ENSG00000105618</t>
  </si>
  <si>
    <t>HGNC:15446</t>
  </si>
  <si>
    <t>PRPF4</t>
  </si>
  <si>
    <t>Retinitis pigmentosa 70</t>
  </si>
  <si>
    <t>ENSG00000136875</t>
  </si>
  <si>
    <t>HGNC:17349</t>
  </si>
  <si>
    <t>PRPF6</t>
  </si>
  <si>
    <t>Retinitis  pigmentosa 60;Eye Disorders;Retinitis Pigmentosa, Dominant;Retinitis pigmentosa;Retinitis pigmentosa 60, 613983</t>
  </si>
  <si>
    <t>ENSG00000101161</t>
  </si>
  <si>
    <t>HGNC:15860</t>
  </si>
  <si>
    <t>PRPF8</t>
  </si>
  <si>
    <t>Retinitis  pigmentosa 13;Eye Disorders;Retinitis Pigmentosa, Dominant;Retinitis pigmentosa;Retinitis pigmentosa 13, 600059</t>
  </si>
  <si>
    <t>ENSG00000174231</t>
  </si>
  <si>
    <t>HGNC:17340</t>
  </si>
  <si>
    <t>PRPH2</t>
  </si>
  <si>
    <t>ENSG00000112619</t>
  </si>
  <si>
    <t>HGNC:9942</t>
  </si>
  <si>
    <t>PRPS1</t>
  </si>
  <si>
    <t>retinal dystrophy</t>
  </si>
  <si>
    <t>ENSG00000147224</t>
  </si>
  <si>
    <t>HGNC:9462</t>
  </si>
  <si>
    <t>RAB28</t>
  </si>
  <si>
    <t>Cone-rod dystrophy 18, 615374</t>
  </si>
  <si>
    <t>ENSG00000157869</t>
  </si>
  <si>
    <t>HGNC:9768</t>
  </si>
  <si>
    <t>RAX2</t>
  </si>
  <si>
    <t>Achromatopsia, Cone, and Cone-rod Dystrophy;Macular Degeneration;Eye Disorders;Cone-Rod Dystrophy, Dominant;Cone-rod dystrophy 11</t>
  </si>
  <si>
    <t>ENSG00000173976</t>
  </si>
  <si>
    <t>HGNC:18286</t>
  </si>
  <si>
    <t>RBP3</t>
  </si>
  <si>
    <t>Eye Disorders;Retinitis Pigmentosa, Recessive;Retinitis pigmentosa;?Retinitis pigmentosa 66, 615233</t>
  </si>
  <si>
    <t>ENSG00000107618</t>
  </si>
  <si>
    <t>HGNC:9921</t>
  </si>
  <si>
    <t>RBP4</t>
  </si>
  <si>
    <t>Achromatopsia, Cone, and Cone-rod Dystrophy;Macular Dystrophy/Degeneration/Stargardt Disease;Congenital Stationary Night Blindness;Retinitis pigmentosa</t>
  </si>
  <si>
    <t>ENSG00000138207</t>
  </si>
  <si>
    <t>HGNC:9922</t>
  </si>
  <si>
    <t>RCBTB1</t>
  </si>
  <si>
    <t>familial exudative vitreoretinopathy;Coats disease;Retinal dystrophy with or without extraocular anomalies, 617175</t>
  </si>
  <si>
    <t>ENSG00000136144</t>
  </si>
  <si>
    <t>HGNC:18243</t>
  </si>
  <si>
    <t>RD3</t>
  </si>
  <si>
    <t>Leber Congenital Amaurosis;Leber congenital amaurosis 12, 610612;Eye Disorders</t>
  </si>
  <si>
    <t>ENSG00000198570</t>
  </si>
  <si>
    <t>HGNC:19689</t>
  </si>
  <si>
    <t>RDH12</t>
  </si>
  <si>
    <t>Leber congenital  amaurosis 13;Macular Dystrophy/Degeneration/Stargardt Disease;Leber congenital amaurosis 13, 612712;Eye Disorders;Retinitis Pigmentosa, Recessive;Retinitis pigmentosa</t>
  </si>
  <si>
    <t>ENSG00000139988</t>
  </si>
  <si>
    <t>HGNC:19977</t>
  </si>
  <si>
    <t>RDH5</t>
  </si>
  <si>
    <t>Achromatopsia, Cone, and Cone-rod Dystrophy;Congenital Stationary Night Blindness;Fundus albipunctatus, 136880;Fundus albipunctatus</t>
  </si>
  <si>
    <t>ENSG00000135437</t>
  </si>
  <si>
    <t>HGNC:9940</t>
  </si>
  <si>
    <t>REEP6</t>
  </si>
  <si>
    <t>retinitis pigmentosa;Retinitis pigmentosa 77, 617304</t>
  </si>
  <si>
    <t>ENSG00000115255</t>
  </si>
  <si>
    <t>HGNC:30078</t>
  </si>
  <si>
    <t>RGS9</t>
  </si>
  <si>
    <t>Achromatopsia, Cone, and Cone-rod Dystrophy;Eye Disorders</t>
  </si>
  <si>
    <t>ENSG00000108370</t>
  </si>
  <si>
    <t>HGNC:10004</t>
  </si>
  <si>
    <t>RHO</t>
  </si>
  <si>
    <t>Night blindness,  congenital  stationary  autosomal  dominant 1;Retinitis  pigmentosa;Retinitis punctata albescens;Congenital Stationary Night Blindness;Retinitis pigmentosa 4, autosomal dominant or recessive, 613731;Retinitis Pigmentosa, Dominant/Recessive;Retinitis pigmentosa</t>
  </si>
  <si>
    <t>ENSG00000163914</t>
  </si>
  <si>
    <t>HGNC:10012</t>
  </si>
  <si>
    <t>RLBP1</t>
  </si>
  <si>
    <t>Bothnia retinal  dystrophy;Fundus  albipunctatus;Newfoundland rod - cone dystrophy;Retinitis punctata  albescens;Fundus albipunctatus, 136880;Fundus Albipunctatus;Eye Disorders;Retinitis Pigmentosa, Recessive;Retinitis pigmentosa</t>
  </si>
  <si>
    <t>ENSG00000140522</t>
  </si>
  <si>
    <t>HGNC:10024</t>
  </si>
  <si>
    <t>RP1</t>
  </si>
  <si>
    <t>Retinitis  pigmentosa 1;Eye Disorders;Retinitis pigmentosa 1, 180100{Hypertriglyceridemia, susceptibility to}, 145750;Retinitis Pigmentosa, Dominant;Retinitis pigmentosa;rod-cone dystrophy</t>
  </si>
  <si>
    <t>ENSG00000104237</t>
  </si>
  <si>
    <t>HGNC:10263</t>
  </si>
  <si>
    <t>RP1L1</t>
  </si>
  <si>
    <t>Occult Macular Dystrophy;Occult macular dystrophy, 613587</t>
  </si>
  <si>
    <t>ENSG00000183638</t>
  </si>
  <si>
    <t>HGNC:15946</t>
  </si>
  <si>
    <t>RP2</t>
  </si>
  <si>
    <t>Retinitis  pigmentosa 2;RP2-related X-linked Retinitis Pigmentosa;Eye Disorders;Retinitis pigmentosa;Retinitis pigmentosa 2, 312600;Retinitis Pigmentosa, X-linked</t>
  </si>
  <si>
    <t>ENSG00000102218</t>
  </si>
  <si>
    <t>HGNC:10274</t>
  </si>
  <si>
    <t>RP9</t>
  </si>
  <si>
    <t>Eye Disorders;Retinitis Pigmentosa, Dominant;Retinitis pigmentosa;Retinitis pigmentosa 9, 180104</t>
  </si>
  <si>
    <t>ENSG00000164610</t>
  </si>
  <si>
    <t>HGNC:10288</t>
  </si>
  <si>
    <t>RPE65</t>
  </si>
  <si>
    <t>Leber congenital  amaurosis 2;Retinitis  pigmentosa 20;Leber Congenital Amaurosis;Leber congenital amaurosis 2, 204100;Eye Disorders;Retinitis Pigmentosa, Recessive;Retinitis pigmentosa</t>
  </si>
  <si>
    <t>ENSG00000116745</t>
  </si>
  <si>
    <t>HGNC:10294</t>
  </si>
  <si>
    <t>RPGR</t>
  </si>
  <si>
    <t>Achromatopsia, Cone, and Cone-rod Dystrophy;Cone - rod  dystrophy  - 1;Macular  degeneration, X - linked atrophic;Retinitis  pigmentosa 3;Retinitis  pigmentosa, X -linked, and  sinorespiratory  infections, with or  without deafness;Retinitis pigmentosa 3, 300029Retinitis pigmentosa, X-linked, and sinorespiratory infections, with or without deafness, 300455Macular degeneration, X-linked atrophic, 300834Cone-rod dystrophy, X-linked, 1, 304020;Retinitis pigmentosa 3, 300029;Retinitis pigmentosa, X-linked, and sinorespiratory infections, with or without deafness, 300455;Macular degeneration, X-linked atrophic, 300834;Cone-rod dystrophy, X-linked, 1, 304020;Macular Dystrophy/Degeneration/Stargardt Disease;RPGR-related X-linked Retinitis Pigmentosa;Eye Disorders;Retinitis pigmentosa</t>
  </si>
  <si>
    <t>ENSG00000156313</t>
  </si>
  <si>
    <t>HGNC:10295</t>
  </si>
  <si>
    <t>RPGRIP1</t>
  </si>
  <si>
    <t>Achromatopsia, Cone, and Cone-rod Dystrophy;Cone - rod  dystrophy 13;Leber congenital  amaurosis 6;;Macular Dystrophy/Degeneration/Stargardt Disease;Leber Congenital Amaurosis;Leber congenital amaurosis 6, 613826;Eye Disorders;Retinitis pigmentosa;Cone-Rod Dystrophy, Recessive;Leber congenital amaurosis 6, 613826Cone-rod dystrophy 13, 608194</t>
  </si>
  <si>
    <t>ENSG00000092200</t>
  </si>
  <si>
    <t>HGNC:13436</t>
  </si>
  <si>
    <t>RPGRIP1L</t>
  </si>
  <si>
    <t>COACH syndrome;Joubert syndrome 7;Meckel syndrome 5;Eye Disorders</t>
  </si>
  <si>
    <t>ENSG00000103494</t>
  </si>
  <si>
    <t>HGNC:29168</t>
  </si>
  <si>
    <t>RS1</t>
  </si>
  <si>
    <t>Developmental macular and foveal dystrophy (males with foveal schisis);Eye Disorders</t>
  </si>
  <si>
    <t>ENSG00000102104</t>
  </si>
  <si>
    <t>HGNC:10457</t>
  </si>
  <si>
    <t>SAG</t>
  </si>
  <si>
    <t>Oguchi disease - 1;Retinitis  pigmentosa 47;Oguchi Disease;Congenital Stationary Night Blindness;Oguchi disease-1, 258100;Retinitis Pigmentosa, Recessive;Retinitis pigmentosa</t>
  </si>
  <si>
    <t>ENSG00000130561</t>
  </si>
  <si>
    <t>HGNC:10521</t>
  </si>
  <si>
    <t>SCAPER</t>
  </si>
  <si>
    <t>More than one phenotype including syndromic cases for syndromic forms of Inherited retinal disease or albinism;Intellectual developmental disorder and retinitis pigmentosa, 618195</t>
  </si>
  <si>
    <t>ENSG00000140386</t>
  </si>
  <si>
    <t>HGNC:13081</t>
  </si>
  <si>
    <t>SDCCAG8</t>
  </si>
  <si>
    <t>ENSG00000054282</t>
  </si>
  <si>
    <t>HGNC:10671</t>
  </si>
  <si>
    <t>SLC24A1</t>
  </si>
  <si>
    <t>Congenital Stationary Night Blindness;Night blindness, congenital stationary (complete), 1D, autosomal recessive, 613830</t>
  </si>
  <si>
    <t>ENSG00000074621</t>
  </si>
  <si>
    <t>HGNC:10975</t>
  </si>
  <si>
    <t>SLC38A8</t>
  </si>
  <si>
    <t>Foveal hypoplasia 2, with or without optic nerve misrouting and/or anterior segment dysgenesis OMIM:609218;foveal hypoplasia - optic nerve decussation defect - anterior segment dysgenesis syndrome MONDO:0012216</t>
  </si>
  <si>
    <t>ENSG00000166558</t>
  </si>
  <si>
    <t>HGNC:32434</t>
  </si>
  <si>
    <t>SNRNP200</t>
  </si>
  <si>
    <t>Eye Disorders;Retinitis Pigmentosa, Dominant;Retinitis pigmentosa;Retinitis pigmentosa 33, 610359</t>
  </si>
  <si>
    <t>ENSG00000144028</t>
  </si>
  <si>
    <t>HGNC:30859</t>
  </si>
  <si>
    <t>SPATA7</t>
  </si>
  <si>
    <t>Leber congenital  amaurosis 3;Retinitis  pigmentosa,  juvenile, autosomal  recessive;Leber Congenital Amaurosis;Leber congenital amaurosis 3, 604232;Retinitis pigmentosa, juvenile, autosomal recessive;Eye Disorders;Leber congenital amaurosis 3, 604232Retinitis pigmentosa, juvenile, autosomal recessive, 604232;Retinitis Pigmentosa, Recessive;Retinitis pigmentosa</t>
  </si>
  <si>
    <t>ENSG00000042317</t>
  </si>
  <si>
    <t>HGNC:20423</t>
  </si>
  <si>
    <t>SRD5A3</t>
  </si>
  <si>
    <t>Congenital disorder of glycosylation, type Iq, 612379;Kahrizi syndrome, 612713</t>
  </si>
  <si>
    <t>ENSG00000128039</t>
  </si>
  <si>
    <t>HGNC:25812</t>
  </si>
  <si>
    <t>TIMM8A</t>
  </si>
  <si>
    <t>Eye Disorders;Mohr-Tranebjaerg syndrome, 304700</t>
  </si>
  <si>
    <t>ENSG00000126953</t>
  </si>
  <si>
    <t>HGNC:11817</t>
  </si>
  <si>
    <t>TIMP3</t>
  </si>
  <si>
    <t>Sorsby fundus  dystrophy;Eye Disorders;Macular Dystrophy/Degeneration/Stargardt Disease</t>
  </si>
  <si>
    <t>ENSG00000100234</t>
  </si>
  <si>
    <t>HGNC:11822</t>
  </si>
  <si>
    <t>TMEM237</t>
  </si>
  <si>
    <t>ENSG00000155755</t>
  </si>
  <si>
    <t>HGNC:14432</t>
  </si>
  <si>
    <t>TOPORS</t>
  </si>
  <si>
    <t>Retinitis  pigmentosa 31;Eye Disorders;Retinitis pigmentosa 31, 609923;Retinitis Pigmentosa, Dominant;Retinitis pigmentosa</t>
  </si>
  <si>
    <t>ENSG00000197579</t>
  </si>
  <si>
    <t>HGNC:21653</t>
  </si>
  <si>
    <t>TPP1</t>
  </si>
  <si>
    <t>Eye Disorders;Ceroid lipofuscinosis, neuronal, 2, 204500</t>
  </si>
  <si>
    <t>ENSG00000166340</t>
  </si>
  <si>
    <t>HGNC:2073</t>
  </si>
  <si>
    <t>TRIM32</t>
  </si>
  <si>
    <t>Bardet-Biedl syndrome 11, OMIM:615988</t>
  </si>
  <si>
    <t>ENSG00000119401</t>
  </si>
  <si>
    <t>HGNC:16380</t>
  </si>
  <si>
    <t>TRPM1</t>
  </si>
  <si>
    <t>Night blindness,  congenital  stationary  (complete), 1C,  autosomal  recessive;Congenital Stationary Night Blindness;Night blindness, congenital stationary (complete), 1C, autosomal recessive, 613216</t>
  </si>
  <si>
    <t>ENSG00000134160</t>
  </si>
  <si>
    <t>HGNC:7146</t>
  </si>
  <si>
    <t>TSPAN12</t>
  </si>
  <si>
    <t>Eye Disorders;Exudative vitreoretinopathy 5, OMIM:613310</t>
  </si>
  <si>
    <t>ENSG00000106025</t>
  </si>
  <si>
    <t>HGNC:21641</t>
  </si>
  <si>
    <t>TTC8</t>
  </si>
  <si>
    <t>Eye Disorders;Bardet-Biedl syndrome 8, 209900;Retinitis pigmentosa 51, 613464;Retinitis Pigmentosa, Recessive;Retinitis pigmentosa;?Retinitis pigmentosa 51</t>
  </si>
  <si>
    <t>ENSG00000165533</t>
  </si>
  <si>
    <t>HGNC:20087</t>
  </si>
  <si>
    <t>TTLL5</t>
  </si>
  <si>
    <t>Cone-rod dystrophy 19,615860</t>
  </si>
  <si>
    <t>ENSG00000119685</t>
  </si>
  <si>
    <t>HGNC:19963</t>
  </si>
  <si>
    <t>TUB</t>
  </si>
  <si>
    <t>ENSG00000166402</t>
  </si>
  <si>
    <t>HGNC:12406</t>
  </si>
  <si>
    <t>TULP1</t>
  </si>
  <si>
    <t>Leber congenital  amaurosis 15;Retinitis  pigmentosa 14;Leber Congenital Amaurosis;Retinitis pigmentosa 14, 600132;Eye Disorders;Retinitis pigmentosa 14, 600132Leber congenital amaurosis 15, 613843;Retinitis Pigmentosa, Recessive;Retinitis pigmentosa</t>
  </si>
  <si>
    <t>ENSG00000112041</t>
  </si>
  <si>
    <t>HGNC:12423</t>
  </si>
  <si>
    <t>USH1C</t>
  </si>
  <si>
    <t>ENSG00000006611</t>
  </si>
  <si>
    <t>HGNC:12597</t>
  </si>
  <si>
    <t>USH1G</t>
  </si>
  <si>
    <t>ENSG00000182040</t>
  </si>
  <si>
    <t>HGNC:16356</t>
  </si>
  <si>
    <t>USH2A</t>
  </si>
  <si>
    <t>Retinitis  pigmentosa;Usher syndrome,  type 2A;Eye Disorders;Usher syndrome, type 2A, 276901Retinitis pigmentosa 39, 613809;Retinitis Pigmentosa, Recessive;Retinitis pigmentosa</t>
  </si>
  <si>
    <t>ENSG00000042781</t>
  </si>
  <si>
    <t>HGNC:12601</t>
  </si>
  <si>
    <t>VCAN</t>
  </si>
  <si>
    <t>Wagner Syndrome;Eye Disorders</t>
  </si>
  <si>
    <t>ENSG00000038427</t>
  </si>
  <si>
    <t>HGNC:2464</t>
  </si>
  <si>
    <t>VPS13B</t>
  </si>
  <si>
    <t>ENSG00000132549</t>
  </si>
  <si>
    <t>HGNC:2183</t>
  </si>
  <si>
    <t>WDPCP</t>
  </si>
  <si>
    <t>Bardet-Biedl syndrome 15, OMIM:615992;OFD;Congenital heart defects, hamartomas of tongue, and polysyndactyly, OMIM:217085</t>
  </si>
  <si>
    <t>ENSG00000143951</t>
  </si>
  <si>
    <t>HGNC:28027</t>
  </si>
  <si>
    <t>WDR19</t>
  </si>
  <si>
    <t>ENSG00000157796</t>
  </si>
  <si>
    <t>HGNC:18340</t>
  </si>
  <si>
    <t>WHRN</t>
  </si>
  <si>
    <t>ENSG00000095397</t>
  </si>
  <si>
    <t>HGNC:16361</t>
  </si>
  <si>
    <t>ZNF408</t>
  </si>
  <si>
    <t>Familial exudative vitreoretinopathy (FEVR)</t>
  </si>
  <si>
    <t>ENSG00000175213</t>
  </si>
  <si>
    <t>HGNC:20041</t>
  </si>
  <si>
    <t>ZNF423</t>
  </si>
  <si>
    <t>ENSG00000102935</t>
  </si>
  <si>
    <t>HGNC:16762</t>
  </si>
  <si>
    <t>ABCC6</t>
  </si>
  <si>
    <t>Pseudoxanthoma elasticum, OMIM:264800;inherited pseudoxanthoma elasticum, MONDO:0100091</t>
  </si>
  <si>
    <t>ENSG00000091262</t>
  </si>
  <si>
    <t>HGNC:57</t>
  </si>
  <si>
    <t>ACBD5</t>
  </si>
  <si>
    <t>Retinal dystrophy with leukodystrophy, OMIM:618863, MONDO:0030026</t>
  </si>
  <si>
    <t>ENSG00000107897</t>
  </si>
  <si>
    <t>HGNC:23338</t>
  </si>
  <si>
    <t>ADIPOR1</t>
  </si>
  <si>
    <t>ENSG00000159346</t>
  </si>
  <si>
    <t>HGNC:24040</t>
  </si>
  <si>
    <t>AFG3L2</t>
  </si>
  <si>
    <t>Optic atrophy 12, OMIM:618977, MONDO:0033549</t>
  </si>
  <si>
    <t>ENSG00000141385</t>
  </si>
  <si>
    <t>HGNC:315</t>
  </si>
  <si>
    <t>AHR</t>
  </si>
  <si>
    <t>?Retinitis pigmentosa 85, OMIM:618345;Retinal dystrophy</t>
  </si>
  <si>
    <t>ENSG00000106546</t>
  </si>
  <si>
    <t>HGNC:348</t>
  </si>
  <si>
    <t>ALPK1</t>
  </si>
  <si>
    <t>ROSAH syndrome, OMIM:614979</t>
  </si>
  <si>
    <t>ENSG00000073331</t>
  </si>
  <si>
    <t>HGNC:20917</t>
  </si>
  <si>
    <t>AMACR</t>
  </si>
  <si>
    <t>Retinitis pigmentosa, MONDO:0019200;Alpha-methylacyl-CoA racemase deficiency, OMIM:614307</t>
  </si>
  <si>
    <t>ENSG00000242110</t>
  </si>
  <si>
    <t>HGNC:451</t>
  </si>
  <si>
    <t>ARL13B</t>
  </si>
  <si>
    <t>Joubert syndrome 8, OMIM:612291, MONDO:0012855</t>
  </si>
  <si>
    <t>ENSG00000169379</t>
  </si>
  <si>
    <t>HGNC:25419</t>
  </si>
  <si>
    <t>ARL3</t>
  </si>
  <si>
    <t>ENSG00000138175</t>
  </si>
  <si>
    <t>HGNC:694</t>
  </si>
  <si>
    <t>ARSG</t>
  </si>
  <si>
    <t>ENSG00000141337</t>
  </si>
  <si>
    <t>HGNC:24102</t>
  </si>
  <si>
    <t>ASRGL1</t>
  </si>
  <si>
    <t>ENSG00000162174</t>
  </si>
  <si>
    <t>HGNC:16448</t>
  </si>
  <si>
    <t>ATXN7</t>
  </si>
  <si>
    <t>ENSG00000163635</t>
  </si>
  <si>
    <t>HGNC:10560</t>
  </si>
  <si>
    <t>C12orf65</t>
  </si>
  <si>
    <t>ENSG00000130921</t>
  </si>
  <si>
    <t>HGNC:26784</t>
  </si>
  <si>
    <t>CA4</t>
  </si>
  <si>
    <t>Retinitis pigmentosa 17, OMIM:600852, MONDO:0010945</t>
  </si>
  <si>
    <t>ENSG00000167434</t>
  </si>
  <si>
    <t>HGNC:1375</t>
  </si>
  <si>
    <t>CCT2</t>
  </si>
  <si>
    <t>ENSG00000166226</t>
  </si>
  <si>
    <t>HGNC:1615</t>
  </si>
  <si>
    <t>CEP19</t>
  </si>
  <si>
    <t>ENSG00000174007</t>
  </si>
  <si>
    <t>HGNC:28209</t>
  </si>
  <si>
    <t>CEP250</t>
  </si>
  <si>
    <t>Cone-rod dystrophy and hearing loss 2, OMIM:618358, MONDO:0020780</t>
  </si>
  <si>
    <t>ENSG00000126001</t>
  </si>
  <si>
    <t>HGNC:1859</t>
  </si>
  <si>
    <t>CLCC1</t>
  </si>
  <si>
    <t>ENSG00000121940</t>
  </si>
  <si>
    <t>HGNC:29675</t>
  </si>
  <si>
    <t>CLUAP1</t>
  </si>
  <si>
    <t>ENSG00000103351</t>
  </si>
  <si>
    <t>HGNC:19009</t>
  </si>
  <si>
    <t>CTC1</t>
  </si>
  <si>
    <t>Cerebroretinal microangiopathy with calcifications and cysts, OMIM:612199</t>
  </si>
  <si>
    <t>ENSG00000178971</t>
  </si>
  <si>
    <t>HGNC:26169</t>
  </si>
  <si>
    <t>CTNNA1</t>
  </si>
  <si>
    <t>Macular dystrophy, patterned, 2, OMIM:608970;exudative vitreoretinopathy, MONDO:0019516</t>
  </si>
  <si>
    <t>ENSG00000044115</t>
  </si>
  <si>
    <t>HGNC:2509</t>
  </si>
  <si>
    <t>CYP2R1</t>
  </si>
  <si>
    <t>Vogt-Koyanagi-Harada disease;Rickets due to defect in vitamin D 25-hydroxylation	600081</t>
  </si>
  <si>
    <t>ENSG00000186104</t>
  </si>
  <si>
    <t>HGNC:20580</t>
  </si>
  <si>
    <t>DHX38</t>
  </si>
  <si>
    <t>Retinitis pigmentosa 84, 618220</t>
  </si>
  <si>
    <t>ENSG00000140829</t>
  </si>
  <si>
    <t>HGNC:17211</t>
  </si>
  <si>
    <t>DMD</t>
  </si>
  <si>
    <t>ENSG00000198947</t>
  </si>
  <si>
    <t>HGNC:2928</t>
  </si>
  <si>
    <t>DRAM2</t>
  </si>
  <si>
    <t>Cone-rod dystrophy 21, 616502;macular dystrophy;cone-dystrophy</t>
  </si>
  <si>
    <t>ENSG00000156171</t>
  </si>
  <si>
    <t>HGNC:28769</t>
  </si>
  <si>
    <t>ELOVL1</t>
  </si>
  <si>
    <t>ENSG00000066322</t>
  </si>
  <si>
    <t>HGNC:14418</t>
  </si>
  <si>
    <t>ESPN</t>
  </si>
  <si>
    <t>ENSG00000187017</t>
  </si>
  <si>
    <t>HGNC:13281</t>
  </si>
  <si>
    <t>EXOSC2</t>
  </si>
  <si>
    <t>ENSG00000130713</t>
  </si>
  <si>
    <t>HGNC:17097</t>
  </si>
  <si>
    <t>FAM57B</t>
  </si>
  <si>
    <t>Cone-rod dystrophy, MONDO:0015993;Maculopathy</t>
  </si>
  <si>
    <t>ENSG00000149926</t>
  </si>
  <si>
    <t>HGNC:25295</t>
  </si>
  <si>
    <t>GDF6</t>
  </si>
  <si>
    <t>Klippel-Feil syndrome 1, autosomal dominant, 118100;Leber congenital amaurosis 17, 615360;Microphthalmia with coloboma 6, digenic, 613703;Microphthalmia, isolated 4, 613094</t>
  </si>
  <si>
    <t>ENSG00000156466</t>
  </si>
  <si>
    <t>HGNC:4221</t>
  </si>
  <si>
    <t>GNB3</t>
  </si>
  <si>
    <t>Night blindness, congenital stationary, type 1H, OMIM:617024, MONDO:0014872</t>
  </si>
  <si>
    <t>ENSG00000111664</t>
  </si>
  <si>
    <t>HGNC:4400</t>
  </si>
  <si>
    <t>GRN</t>
  </si>
  <si>
    <t>Ceroid lipofuscinosis, neuronal, 11, OMIM:614706;neuronal ceroid lipofuscinosis 1, MONDO:0013866</t>
  </si>
  <si>
    <t>ENSG00000030582</t>
  </si>
  <si>
    <t>HGNC:4601</t>
  </si>
  <si>
    <t>HK1</t>
  </si>
  <si>
    <t>Retinitis pigmentosa 79, OMIM:617460, MONDO:0044320</t>
  </si>
  <si>
    <t>ENSG00000156515</t>
  </si>
  <si>
    <t>HGNC:4922</t>
  </si>
  <si>
    <t>IFT172</t>
  </si>
  <si>
    <t>Retinitis pigmentosa 71, OMIM:616394, MONDO:0014618</t>
  </si>
  <si>
    <t>ENSG00000138002</t>
  </si>
  <si>
    <t>HGNC:30391</t>
  </si>
  <si>
    <t>IFT27</t>
  </si>
  <si>
    <t>?Bardet-Biedl syndrome 19, OMIM:615996</t>
  </si>
  <si>
    <t>ENSG00000100360</t>
  </si>
  <si>
    <t>HGNC:18626</t>
  </si>
  <si>
    <t>IFT74</t>
  </si>
  <si>
    <t>?Bardet-Biedl syndrome 20, OMIM:617119</t>
  </si>
  <si>
    <t>ENSG00000096872</t>
  </si>
  <si>
    <t>HGNC:21424</t>
  </si>
  <si>
    <t>IFT81</t>
  </si>
  <si>
    <t>Short-rib thoracic dysplasia 19 with or without polydactyly, OMIM:617895,MONDO:0033485</t>
  </si>
  <si>
    <t>ENSG00000122970</t>
  </si>
  <si>
    <t>HGNC:14313</t>
  </si>
  <si>
    <t>JAG1</t>
  </si>
  <si>
    <t>ENSG00000101384</t>
  </si>
  <si>
    <t>HGNC:6188</t>
  </si>
  <si>
    <t>KIF3B</t>
  </si>
  <si>
    <t>hepatic fibrosis;Retinitis pigmentosa 89, OMIM:618955, MONDO:0030071;postaxial polydactyly</t>
  </si>
  <si>
    <t>ENSG00000101350</t>
  </si>
  <si>
    <t>HGNC:6320</t>
  </si>
  <si>
    <t>LAMA1</t>
  </si>
  <si>
    <t>Poretti-Boltshauser syndrome, OMIM:615960</t>
  </si>
  <si>
    <t>ENSG00000101680</t>
  </si>
  <si>
    <t>HGNC:6481</t>
  </si>
  <si>
    <t>LIG3</t>
  </si>
  <si>
    <t>gut dysmotility;spasticity;ataxia;repetitive behaviours;neurogenic bladder;macular degeneration;leukoencephalopathy;cerebellar atrophy;mitochondrial DNA depletion</t>
  </si>
  <si>
    <t>ENSG00000005156</t>
  </si>
  <si>
    <t>HGNC:6600</t>
  </si>
  <si>
    <t>MAPKAPK3</t>
  </si>
  <si>
    <t>ENSG00000114738</t>
  </si>
  <si>
    <t>HGNC:6888</t>
  </si>
  <si>
    <t>MIR204</t>
  </si>
  <si>
    <t>ENSG00000207935</t>
  </si>
  <si>
    <t>HGNC:31582</t>
  </si>
  <si>
    <t>MMACHC</t>
  </si>
  <si>
    <t>Methylmalonic aciduria and homocystinuria, cblC type, OMIM:277400, MONDO:0010184</t>
  </si>
  <si>
    <t>ENSG00000132763</t>
  </si>
  <si>
    <t>HGNC:24525</t>
  </si>
  <si>
    <t>MSTO1</t>
  </si>
  <si>
    <t>Myopathy, mitochondrial, and ataxia, OMIM:617675</t>
  </si>
  <si>
    <t>ENSG00000125459</t>
  </si>
  <si>
    <t>HGNC:29678</t>
  </si>
  <si>
    <t>MTTP</t>
  </si>
  <si>
    <t>Abetalipoproteinemia, OMIM:200100, MONDO:0008692</t>
  </si>
  <si>
    <t>ENSG00000138823</t>
  </si>
  <si>
    <t>HGNC:7467</t>
  </si>
  <si>
    <t>MVK</t>
  </si>
  <si>
    <t>Hyper-IgD syndrome;Mevalonic aciduria;Non-syndromic RP</t>
  </si>
  <si>
    <t>ENSG00000110921</t>
  </si>
  <si>
    <t>HGNC:7530</t>
  </si>
  <si>
    <t>NBAS</t>
  </si>
  <si>
    <t>ENSG00000151779</t>
  </si>
  <si>
    <t>HGNC:15625</t>
  </si>
  <si>
    <t>NEUROD1</t>
  </si>
  <si>
    <t>Retinitis pigmentosa;Retinopathy;Permanent neonatal diabetes</t>
  </si>
  <si>
    <t>ENSG00000162992</t>
  </si>
  <si>
    <t>HGNC:7762</t>
  </si>
  <si>
    <t>OPN1SW</t>
  </si>
  <si>
    <t>ENSG00000128617</t>
  </si>
  <si>
    <t>HGNC:1012</t>
  </si>
  <si>
    <t>P3H2</t>
  </si>
  <si>
    <t>Myopia, high, with cataract and vitreoretinal degeneration, OMIM:614292, MONDO:0013670</t>
  </si>
  <si>
    <t>ENSG00000090530</t>
  </si>
  <si>
    <t>HGNC:19317</t>
  </si>
  <si>
    <t>PAX2</t>
  </si>
  <si>
    <t>Papillorenal syndrome, OMIM:120330;renal coloboma syndrome, MONDO:0007352</t>
  </si>
  <si>
    <t>ENSG00000075891</t>
  </si>
  <si>
    <t>HGNC:8616</t>
  </si>
  <si>
    <t>PDE6H</t>
  </si>
  <si>
    <t>Retinal Cone Dystrophy 3, 610024;Achromatopsia 6, 610024;Eye Disorders;Achromatopsia, Cone, and Cone-rod Dystrophy</t>
  </si>
  <si>
    <t>ENSG00000139053</t>
  </si>
  <si>
    <t>HGNC:8790</t>
  </si>
  <si>
    <t>PEX6</t>
  </si>
  <si>
    <t>Heimler syndrome 2, OMIM:616617, MONDO:0014709</t>
  </si>
  <si>
    <t>ENSG00000124587</t>
  </si>
  <si>
    <t>HGNC:8859</t>
  </si>
  <si>
    <t>PGK1</t>
  </si>
  <si>
    <t>ENSG00000102144</t>
  </si>
  <si>
    <t>HGNC:8896</t>
  </si>
  <si>
    <t>PLK4</t>
  </si>
  <si>
    <t>Microcephaly and chorioretinopathy, autosomal recessive, 2, OMIM:616171;microcephaly and chorioretinopathy 2, MONDO:0014516</t>
  </si>
  <si>
    <t>ENSG00000142731</t>
  </si>
  <si>
    <t>HGNC:11397</t>
  </si>
  <si>
    <t>PNPLA6</t>
  </si>
  <si>
    <t>Boucher-Neuhauser syndrome, OMIM:215470;Oliver-McFarlane syndrome, OMIM:275400;?Laurence-Moon syndrome, OMIM:245800</t>
  </si>
  <si>
    <t>ENSG00000032444</t>
  </si>
  <si>
    <t>HGNC:16268</t>
  </si>
  <si>
    <t>POC5</t>
  </si>
  <si>
    <t>ENSG00000152359</t>
  </si>
  <si>
    <t>HGNC:26658</t>
  </si>
  <si>
    <t>POMGNT1</t>
  </si>
  <si>
    <t>Retinitis pigmentosa 76, OMIM:617123, MONDO:0014929</t>
  </si>
  <si>
    <t>ENSG00000085998</t>
  </si>
  <si>
    <t>HGNC:19139</t>
  </si>
  <si>
    <t>PRDM13</t>
  </si>
  <si>
    <t>North Carolina macular dystrophy, MONDO:0007630</t>
  </si>
  <si>
    <t>ENSG00000112238</t>
  </si>
  <si>
    <t>HGNC:13998</t>
  </si>
  <si>
    <t>RDH11</t>
  </si>
  <si>
    <t>?Retinal dystrophy, juvenile cataracts, and short stature syndrome, OMIM:616108</t>
  </si>
  <si>
    <t>ENSG00000072042</t>
  </si>
  <si>
    <t>HGNC:17964</t>
  </si>
  <si>
    <t>RGR</t>
  </si>
  <si>
    <t>Eye Disorders;Retinitis Pigmentosa, Recessive;Retinitis pigmentosa;Retinitis pigmentosa 44, 613769</t>
  </si>
  <si>
    <t>ENSG00000148604</t>
  </si>
  <si>
    <t>HGNC:9990</t>
  </si>
  <si>
    <t>RIMS2</t>
  </si>
  <si>
    <t>Cone-rod synaptic disorder syndrome, congenital nonprogressive, OMIM:618970</t>
  </si>
  <si>
    <t>ENSG00000176406</t>
  </si>
  <si>
    <t>HGNC:17283</t>
  </si>
  <si>
    <t>ROM1</t>
  </si>
  <si>
    <t>Retinitis pigmentosa 7, digenic, OMIM:608133</t>
  </si>
  <si>
    <t>ENSG00000149489</t>
  </si>
  <si>
    <t>HGNC:10254</t>
  </si>
  <si>
    <t>RTN4IP1</t>
  </si>
  <si>
    <t>ENSG00000130347</t>
  </si>
  <si>
    <t>HGNC:18647</t>
  </si>
  <si>
    <t>SAMD11</t>
  </si>
  <si>
    <t>ENSG00000187634</t>
  </si>
  <si>
    <t>HGNC:28706</t>
  </si>
  <si>
    <t>SEMA4A</t>
  </si>
  <si>
    <t>Achromatopsia, Cone, and Cone-rod Dystrophy;Eye Disorders;Cone-rod dystrophy 10, 610283;Retinitis pigmentosa 35, 610282;Retinitis Pigmentosa, Recessive;Retinitis pigmentosa</t>
  </si>
  <si>
    <t>ENSG00000196189</t>
  </si>
  <si>
    <t>HGNC:10729</t>
  </si>
  <si>
    <t>SLC25A46</t>
  </si>
  <si>
    <t>ENSG00000164209</t>
  </si>
  <si>
    <t>HGNC:25198</t>
  </si>
  <si>
    <t>SLC37A3</t>
  </si>
  <si>
    <t>Retinitis pigmentosa;No OMIM entry</t>
  </si>
  <si>
    <t>ENSG00000157800</t>
  </si>
  <si>
    <t>HGNC:20651</t>
  </si>
  <si>
    <t>SLC6A6</t>
  </si>
  <si>
    <t>Early retinal degeneration;cardiomyopathy</t>
  </si>
  <si>
    <t>ENSG00000131389</t>
  </si>
  <si>
    <t>HGNC:11052</t>
  </si>
  <si>
    <t>SPP2</t>
  </si>
  <si>
    <t>ENSG00000072080</t>
  </si>
  <si>
    <t>HGNC:11256</t>
  </si>
  <si>
    <t>SSBP1</t>
  </si>
  <si>
    <t>Optic atrophy 13 with retinal and foveal abnormalities, OMIM:165510</t>
  </si>
  <si>
    <t>ENSG00000106028</t>
  </si>
  <si>
    <t>HGNC:11317</t>
  </si>
  <si>
    <t>TINF2</t>
  </si>
  <si>
    <t>Revesz syndrome, 268130</t>
  </si>
  <si>
    <t>ENSG00000092330</t>
  </si>
  <si>
    <t>HGNC:11824</t>
  </si>
  <si>
    <t>TMEM216</t>
  </si>
  <si>
    <t>Joubert syndrome 2, OMIM:608091, MONDO:0011963;Meckel syndrome 2, OMIM:603194, MONDO:0011296</t>
  </si>
  <si>
    <t>ENSG00000187049</t>
  </si>
  <si>
    <t>HGNC:25018</t>
  </si>
  <si>
    <t>TMEM231</t>
  </si>
  <si>
    <t>Joubert syndrome 20, OMIM:614970</t>
  </si>
  <si>
    <t>ENSG00000205084</t>
  </si>
  <si>
    <t>HGNC:37234</t>
  </si>
  <si>
    <t>TRAF3IP1</t>
  </si>
  <si>
    <t>Senior-Loken syndrome 9, OMIM:616629</t>
  </si>
  <si>
    <t>ENSG00000204104</t>
  </si>
  <si>
    <t>HGNC:17861</t>
  </si>
  <si>
    <t>TREX1</t>
  </si>
  <si>
    <t>Vasculopathy, retinal, with cerebral leukoencephalopathy and systemic manifestations, OMIM:192315</t>
  </si>
  <si>
    <t>ENSG00000213689</t>
  </si>
  <si>
    <t>HGNC:12269</t>
  </si>
  <si>
    <t>TRNT1</t>
  </si>
  <si>
    <t>Retinitis pigmentosa and erythrocytic microcytosis, OMIM:616959;Sideroblastic anemia with B-cell immunodeficiency, periodic fevers, and developmental delay, OMIM:616084</t>
  </si>
  <si>
    <t>ENSG00000072756</t>
  </si>
  <si>
    <t>HGNC:17341</t>
  </si>
  <si>
    <t>TTPA</t>
  </si>
  <si>
    <t>ENSG00000137561</t>
  </si>
  <si>
    <t>HGNC:12404</t>
  </si>
  <si>
    <t>TUBB4B</t>
  </si>
  <si>
    <t>Leber congenital amaurosis with early-onset deafness, OMIM:617879</t>
  </si>
  <si>
    <t>ENSG00000188229</t>
  </si>
  <si>
    <t>HGNC:20771</t>
  </si>
  <si>
    <t>TUBGCP4</t>
  </si>
  <si>
    <t>Microcephaly and chorioretinopathy, autosomal recessive, 3, OMIM:616335</t>
  </si>
  <si>
    <t>ENSG00000137822</t>
  </si>
  <si>
    <t>HGNC:16691</t>
  </si>
  <si>
    <t>TUBGCP6</t>
  </si>
  <si>
    <t>Microcephaly and chorioretinopathy, autosomal recessive, 1, OMIM:251270;microcephaly and chorioretinopathy 1, MONDO:0009624</t>
  </si>
  <si>
    <t>ENSG00000128159</t>
  </si>
  <si>
    <t>HGNC:18127</t>
  </si>
  <si>
    <t>UNC119</t>
  </si>
  <si>
    <t>Achromatopsia, Cone, and Cone-rod Dystrophy;Eye Disorders;Cone-Rod Dystrophy, Dominant;CD4 lymphopenia, idiopathic (Gorska (2012) Blood 119, 1399)</t>
  </si>
  <si>
    <t>ENSG00000109103</t>
  </si>
  <si>
    <t>HGNC:12565</t>
  </si>
  <si>
    <t>USP45</t>
  </si>
  <si>
    <t>Lebers congenital amaurosis;retinal dystrophy;?Leber congenital amaurosis 19, OMIMM:618513</t>
  </si>
  <si>
    <t>ENSG00000123552</t>
  </si>
  <si>
    <t>HGNC:20080</t>
  </si>
  <si>
    <t>ZFYVE26</t>
  </si>
  <si>
    <t>Spastic paraplegia 15, autosomal recessive OMIM:270700</t>
  </si>
  <si>
    <t>ENSG00000072121</t>
  </si>
  <si>
    <t>HGNC:20761</t>
  </si>
  <si>
    <t>ADGRA3</t>
  </si>
  <si>
    <t>ENSG00000152990</t>
  </si>
  <si>
    <t>HGNC:13839</t>
  </si>
  <si>
    <t>AMN</t>
  </si>
  <si>
    <t>ENSG00000166126</t>
  </si>
  <si>
    <t>HGNC:14604</t>
  </si>
  <si>
    <t>AP3B2</t>
  </si>
  <si>
    <t>Developmental and epileptic encephalopathy 48, OMIM:617276, MONDO:0015000</t>
  </si>
  <si>
    <t>ENSG00000103723</t>
  </si>
  <si>
    <t>HGNC:567</t>
  </si>
  <si>
    <t>ARMS2</t>
  </si>
  <si>
    <t>Macular Degeneration</t>
  </si>
  <si>
    <t>ENSG00000254636</t>
  </si>
  <si>
    <t>HGNC:32685</t>
  </si>
  <si>
    <t>ATP13A2</t>
  </si>
  <si>
    <t>ENSG00000159363</t>
  </si>
  <si>
    <t>HGNC:30213</t>
  </si>
  <si>
    <t>B3GLCT</t>
  </si>
  <si>
    <t>ENSG00000187676</t>
  </si>
  <si>
    <t>HGNC:20207</t>
  </si>
  <si>
    <t>BBIP1</t>
  </si>
  <si>
    <t>ENSG00000214413</t>
  </si>
  <si>
    <t>HGNC:28093</t>
  </si>
  <si>
    <t>BCOR</t>
  </si>
  <si>
    <t>ENSG00000183337</t>
  </si>
  <si>
    <t>HGNC:20893</t>
  </si>
  <si>
    <t>BMP4</t>
  </si>
  <si>
    <t>ENSG00000125378</t>
  </si>
  <si>
    <t>HGNC:1071</t>
  </si>
  <si>
    <t>C2</t>
  </si>
  <si>
    <t>ENSG00000166278</t>
  </si>
  <si>
    <t>HGNC:1248</t>
  </si>
  <si>
    <t>C3</t>
  </si>
  <si>
    <t>ENSG00000125730</t>
  </si>
  <si>
    <t>HGNC:1318</t>
  </si>
  <si>
    <t>C5orf42</t>
  </si>
  <si>
    <t>ENSG00000197603</t>
  </si>
  <si>
    <t>HGNC:25801</t>
  </si>
  <si>
    <t>CCZ1B</t>
  </si>
  <si>
    <t>Retinitis pigmentosa</t>
  </si>
  <si>
    <t>ENSG00000146574</t>
  </si>
  <si>
    <t>HGNC:21717</t>
  </si>
  <si>
    <t>CEP41</t>
  </si>
  <si>
    <t>ENSG00000106477</t>
  </si>
  <si>
    <t>HGNC:12370</t>
  </si>
  <si>
    <t>CFB</t>
  </si>
  <si>
    <t>ENSG00000243649</t>
  </si>
  <si>
    <t>HGNC:1037</t>
  </si>
  <si>
    <t>COL11A1</t>
  </si>
  <si>
    <t>ENSG00000060718</t>
  </si>
  <si>
    <t>HGNC:2186</t>
  </si>
  <si>
    <t>COL11A2</t>
  </si>
  <si>
    <t>ENSG00000204248</t>
  </si>
  <si>
    <t>HGNC:2187</t>
  </si>
  <si>
    <t>COL2A1</t>
  </si>
  <si>
    <t>ENSG00000139219</t>
  </si>
  <si>
    <t>HGNC:2200</t>
  </si>
  <si>
    <t>COL9A1</t>
  </si>
  <si>
    <t>ENSG00000112280</t>
  </si>
  <si>
    <t>HGNC:2217</t>
  </si>
  <si>
    <t>COL9A2</t>
  </si>
  <si>
    <t>ENSG00000049089</t>
  </si>
  <si>
    <t>HGNC:2218</t>
  </si>
  <si>
    <t>CROCC</t>
  </si>
  <si>
    <t>ENSG00000058453</t>
  </si>
  <si>
    <t>HGNC:21299</t>
  </si>
  <si>
    <t>CTSF</t>
  </si>
  <si>
    <t>Ceroid lipofuscinosis, neuronal, 13, Kufs type, OMIM:615362</t>
  </si>
  <si>
    <t>ENSG00000174080</t>
  </si>
  <si>
    <t>HGNC:2531</t>
  </si>
  <si>
    <t>CUBN</t>
  </si>
  <si>
    <t>Megaloblastic anemia-1, Finnish type</t>
  </si>
  <si>
    <t>ENSG00000107611</t>
  </si>
  <si>
    <t>HGNC:2548</t>
  </si>
  <si>
    <t>CYP1B1</t>
  </si>
  <si>
    <t>ENSG00000138061</t>
  </si>
  <si>
    <t>HGNC:2597</t>
  </si>
  <si>
    <t>CYP27A1</t>
  </si>
  <si>
    <t>ENSG00000135929</t>
  </si>
  <si>
    <t>HGNC:2605</t>
  </si>
  <si>
    <t>DTHD1</t>
  </si>
  <si>
    <t>No OMIM disease ID</t>
  </si>
  <si>
    <t>ENSG00000197057</t>
  </si>
  <si>
    <t>HGNC:37261</t>
  </si>
  <si>
    <t>DYNC2H1</t>
  </si>
  <si>
    <t>ENSG00000187240</t>
  </si>
  <si>
    <t>HGNC:2962</t>
  </si>
  <si>
    <t>EMC1</t>
  </si>
  <si>
    <t>ENSG00000127463</t>
  </si>
  <si>
    <t>HGNC:28957</t>
  </si>
  <si>
    <t>FAM71A</t>
  </si>
  <si>
    <t>ENSG00000162771</t>
  </si>
  <si>
    <t>HGNC:26541</t>
  </si>
  <si>
    <t>FBLN5</t>
  </si>
  <si>
    <t>ENSG00000140092</t>
  </si>
  <si>
    <t>HGNC:3602</t>
  </si>
  <si>
    <t>FOXC1</t>
  </si>
  <si>
    <t>ENSG00000054598</t>
  </si>
  <si>
    <t>HGNC:3800</t>
  </si>
  <si>
    <t>FOXE3</t>
  </si>
  <si>
    <t>ENSG00000186790</t>
  </si>
  <si>
    <t>HGNC:3808</t>
  </si>
  <si>
    <t>FOXI2</t>
  </si>
  <si>
    <t>ENSG00000186766</t>
  </si>
  <si>
    <t>HGNC:32448</t>
  </si>
  <si>
    <t>FRAS1</t>
  </si>
  <si>
    <t>ENSG00000138759</t>
  </si>
  <si>
    <t>HGNC:19185</t>
  </si>
  <si>
    <t>FREM1</t>
  </si>
  <si>
    <t>ENSG00000164946</t>
  </si>
  <si>
    <t>HGNC:23399</t>
  </si>
  <si>
    <t>FREM2</t>
  </si>
  <si>
    <t>ENSG00000150893</t>
  </si>
  <si>
    <t>HGNC:25396</t>
  </si>
  <si>
    <t>FSCN2</t>
  </si>
  <si>
    <t>Macular Dystrophy/Degeneration/Stargardt Disease;Eye Disorders;Retinitis pigmentosa;Retinitis pigmentosa 30, 607921</t>
  </si>
  <si>
    <t>ENSG00000186765</t>
  </si>
  <si>
    <t>HGNC:3960</t>
  </si>
  <si>
    <t>FUT5</t>
  </si>
  <si>
    <t>Retinal dystrophy</t>
  </si>
  <si>
    <t>ENSG00000130383</t>
  </si>
  <si>
    <t>HGNC:4016</t>
  </si>
  <si>
    <t>GP1BA</t>
  </si>
  <si>
    <t>Bernard-Soulier syndrome, type A1 (recessive), 231200</t>
  </si>
  <si>
    <t>ENSG00000185245</t>
  </si>
  <si>
    <t>HGNC:4439</t>
  </si>
  <si>
    <t>GRIP1</t>
  </si>
  <si>
    <t>ENSG00000155974</t>
  </si>
  <si>
    <t>HGNC:18708</t>
  </si>
  <si>
    <t>HMCN1</t>
  </si>
  <si>
    <t>ENSG00000143341</t>
  </si>
  <si>
    <t>HGNC:19194</t>
  </si>
  <si>
    <t>HTRA1</t>
  </si>
  <si>
    <t>ENSG00000166033</t>
  </si>
  <si>
    <t>HGNC:9476</t>
  </si>
  <si>
    <t>INVS</t>
  </si>
  <si>
    <t>Eye Disorders;Nephronophthisis 2, infantile</t>
  </si>
  <si>
    <t>ENSG00000119509</t>
  </si>
  <si>
    <t>HGNC:17870</t>
  </si>
  <si>
    <t>IRX5</t>
  </si>
  <si>
    <t>cone dystrophy, MONDO:0000455;retinitis pigmentosa, MONDO:0019200</t>
  </si>
  <si>
    <t>ENSG00000176842</t>
  </si>
  <si>
    <t>HGNC:14361</t>
  </si>
  <si>
    <t>IRX6</t>
  </si>
  <si>
    <t>cone dystrophy, MONDO:0000455</t>
  </si>
  <si>
    <t>ENSG00000159387</t>
  </si>
  <si>
    <t>HGNC:14675</t>
  </si>
  <si>
    <t>ITIH2</t>
  </si>
  <si>
    <t>Stargardt disease</t>
  </si>
  <si>
    <t>ENSG00000151655</t>
  </si>
  <si>
    <t>HGNC:6167</t>
  </si>
  <si>
    <t>ITM2B</t>
  </si>
  <si>
    <t>?Retinal dystrophy with inner retinal dysfunction and ganglion cell abnormalities (OMIM)</t>
  </si>
  <si>
    <t>ENSG00000136156</t>
  </si>
  <si>
    <t>HGNC:6174</t>
  </si>
  <si>
    <t>KCTD7</t>
  </si>
  <si>
    <t>ENSG00000243335</t>
  </si>
  <si>
    <t>HGNC:21957</t>
  </si>
  <si>
    <t>KIF7</t>
  </si>
  <si>
    <t>ENSG00000166813</t>
  </si>
  <si>
    <t>HGNC:30497</t>
  </si>
  <si>
    <t>LRMDA</t>
  </si>
  <si>
    <t>ENSG00000148655</t>
  </si>
  <si>
    <t>HGNC:23405</t>
  </si>
  <si>
    <t>MFN2</t>
  </si>
  <si>
    <t>Optic Atrophy;Eye Disorders</t>
  </si>
  <si>
    <t>ENSG00000116688</t>
  </si>
  <si>
    <t>HGNC:16877</t>
  </si>
  <si>
    <t>MYOC</t>
  </si>
  <si>
    <t>ENSG00000034971</t>
  </si>
  <si>
    <t>HGNC:7610</t>
  </si>
  <si>
    <t>NAALADL1</t>
  </si>
  <si>
    <t>ENSG00000168060</t>
  </si>
  <si>
    <t>HGNC:23536</t>
  </si>
  <si>
    <t>NEK2</t>
  </si>
  <si>
    <t>?Retinitis pigmentosa 67, 615565</t>
  </si>
  <si>
    <t>ENSG00000117650</t>
  </si>
  <si>
    <t>HGNC:7745</t>
  </si>
  <si>
    <t>NR2F1</t>
  </si>
  <si>
    <t>Bosch-Boonstra-Schaaf optic atrophy syndrome, 615722</t>
  </si>
  <si>
    <t>ENSG00000175745</t>
  </si>
  <si>
    <t>HGNC:7975</t>
  </si>
  <si>
    <t>NUMB</t>
  </si>
  <si>
    <t>Cone-rod dystrophy</t>
  </si>
  <si>
    <t>ENSG00000133961</t>
  </si>
  <si>
    <t>HGNC:8060</t>
  </si>
  <si>
    <t>OCA2</t>
  </si>
  <si>
    <t>ENSG00000104044</t>
  </si>
  <si>
    <t>HGNC:8101</t>
  </si>
  <si>
    <t>OPA1</t>
  </si>
  <si>
    <t>ENSG00000198836</t>
  </si>
  <si>
    <t>HGNC:8140</t>
  </si>
  <si>
    <t>OPA3</t>
  </si>
  <si>
    <t>Autosomal Dominant Optic Atrophy;Eye Disorders</t>
  </si>
  <si>
    <t>ENSG00000125741</t>
  </si>
  <si>
    <t>HGNC:8142</t>
  </si>
  <si>
    <t>OR2M7</t>
  </si>
  <si>
    <t>Other (any phenotype with frequency of fewer than eight individuals)</t>
  </si>
  <si>
    <t>ENSG00000177186</t>
  </si>
  <si>
    <t>HGNC:19594</t>
  </si>
  <si>
    <t>PAX6</t>
  </si>
  <si>
    <t>Foveal Hypoplasia and Presenile Cataract Syndrome;Developmental macular and foveal dystrophy (foveal hypoplasia in the context of aniridia)</t>
  </si>
  <si>
    <t>ENSG00000007372</t>
  </si>
  <si>
    <t>HGNC:8620</t>
  </si>
  <si>
    <t>PDAP1</t>
  </si>
  <si>
    <t>Retinitis Pigmentosa</t>
  </si>
  <si>
    <t>ENSG00000106244</t>
  </si>
  <si>
    <t>HGNC:14634</t>
  </si>
  <si>
    <t>PDZD7</t>
  </si>
  <si>
    <t>ENSG00000186862</t>
  </si>
  <si>
    <t>HGNC:26257</t>
  </si>
  <si>
    <t>PITPNM3</t>
  </si>
  <si>
    <t>Achromatopsia, Cone, and Cone-rod Dystrophy;Eye Disorders;Cone-Rod Dystrophy, Dominant;Cone-rod dystrophy 5, 600977</t>
  </si>
  <si>
    <t>ENSG00000091622</t>
  </si>
  <si>
    <t>HGNC:21043</t>
  </si>
  <si>
    <t>PITX2</t>
  </si>
  <si>
    <t>ENSG00000164093</t>
  </si>
  <si>
    <t>HGNC:9005</t>
  </si>
  <si>
    <t>PITX3</t>
  </si>
  <si>
    <t>ENSG00000107859</t>
  </si>
  <si>
    <t>HGNC:9006</t>
  </si>
  <si>
    <t>PLD4</t>
  </si>
  <si>
    <t>Usher syndrome</t>
  </si>
  <si>
    <t>ENSG00000166428</t>
  </si>
  <si>
    <t>HGNC:23792</t>
  </si>
  <si>
    <t>PODNL1</t>
  </si>
  <si>
    <t>ENSG00000132000</t>
  </si>
  <si>
    <t>HGNC:26275</t>
  </si>
  <si>
    <t>POMZP3</t>
  </si>
  <si>
    <t>Cone dystrophy</t>
  </si>
  <si>
    <t>ENSG00000146707</t>
  </si>
  <si>
    <t>HGNC:9203</t>
  </si>
  <si>
    <t>PRTFDC1</t>
  </si>
  <si>
    <t>ENSG00000099256</t>
  </si>
  <si>
    <t>HGNC:23333</t>
  </si>
  <si>
    <t>RB1</t>
  </si>
  <si>
    <t>Retinoblastoma</t>
  </si>
  <si>
    <t>ENSG00000139687</t>
  </si>
  <si>
    <t>HGNC:9884</t>
  </si>
  <si>
    <t>RGS9BP</t>
  </si>
  <si>
    <t>ENSG00000186326</t>
  </si>
  <si>
    <t>HGNC:30304</t>
  </si>
  <si>
    <t>RIMS1</t>
  </si>
  <si>
    <t>Achromatopsia, Cone, and Cone-rod Dystrophy;Eye Disorders;Cone-Rod Dystrophy, Dominant;Cone-rod dystrophy 7, 603649</t>
  </si>
  <si>
    <t>ENSG00000079841</t>
  </si>
  <si>
    <t>HGNC:17282</t>
  </si>
  <si>
    <t>SLC24A5</t>
  </si>
  <si>
    <t>ENSG00000188467</t>
  </si>
  <si>
    <t>HGNC:20611</t>
  </si>
  <si>
    <t>SLC45A2</t>
  </si>
  <si>
    <t>ENSG00000164175</t>
  </si>
  <si>
    <t>HGNC:16472</t>
  </si>
  <si>
    <t>SLC7A14</t>
  </si>
  <si>
    <t>Retinitis pigmentosa 68, 615725 (3)</t>
  </si>
  <si>
    <t>ENSG00000013293</t>
  </si>
  <si>
    <t>HGNC:29326</t>
  </si>
  <si>
    <t>SMOC1</t>
  </si>
  <si>
    <t>ENSG00000198732</t>
  </si>
  <si>
    <t>HGNC:20318</t>
  </si>
  <si>
    <t>SOX2</t>
  </si>
  <si>
    <t>Eye Disorders;Retinitis pigmentosa 33, 610359</t>
  </si>
  <si>
    <t>ENSG00000181449</t>
  </si>
  <si>
    <t>HGNC:11195</t>
  </si>
  <si>
    <t>SPG7</t>
  </si>
  <si>
    <t>ENSG00000197912</t>
  </si>
  <si>
    <t>HGNC:11237</t>
  </si>
  <si>
    <t>STRA6</t>
  </si>
  <si>
    <t>ENSG00000137868</t>
  </si>
  <si>
    <t>HGNC:30650</t>
  </si>
  <si>
    <t>TCTN1</t>
  </si>
  <si>
    <t>ENSG00000204852</t>
  </si>
  <si>
    <t>HGNC:26113</t>
  </si>
  <si>
    <t>TCTN2</t>
  </si>
  <si>
    <t>ENSG00000168778</t>
  </si>
  <si>
    <t>HGNC:25774</t>
  </si>
  <si>
    <t>TCTN3</t>
  </si>
  <si>
    <t>ENSG00000119977</t>
  </si>
  <si>
    <t>HGNC:24519</t>
  </si>
  <si>
    <t>TEAD1</t>
  </si>
  <si>
    <t>ENSG00000187079</t>
  </si>
  <si>
    <t>HGNC:11714</t>
  </si>
  <si>
    <t>TEX28</t>
  </si>
  <si>
    <t>ENSG00000185254</t>
  </si>
  <si>
    <t>HGNC:2563</t>
  </si>
  <si>
    <t>TMEM126A</t>
  </si>
  <si>
    <t>Optic Atrophy, Recessive;Eye Disorders</t>
  </si>
  <si>
    <t>ENSG00000171202</t>
  </si>
  <si>
    <t>HGNC:25382</t>
  </si>
  <si>
    <t>TMEM67</t>
  </si>
  <si>
    <t>ENSG00000164953</t>
  </si>
  <si>
    <t>HGNC:28396</t>
  </si>
  <si>
    <t>TTC21B</t>
  </si>
  <si>
    <t>ENSG00000123607</t>
  </si>
  <si>
    <t>HGNC:25660</t>
  </si>
  <si>
    <t>TYR</t>
  </si>
  <si>
    <t>ENSG00000077498</t>
  </si>
  <si>
    <t>HGNC:12442</t>
  </si>
  <si>
    <t>TYRP1</t>
  </si>
  <si>
    <t>ENSG00000107165</t>
  </si>
  <si>
    <t>HGNC:12450</t>
  </si>
  <si>
    <t>UBAP1L</t>
  </si>
  <si>
    <t>ENSG00000246922</t>
  </si>
  <si>
    <t>HGNC:40028</t>
  </si>
  <si>
    <t>VAX1</t>
  </si>
  <si>
    <t>ENSG00000148704</t>
  </si>
  <si>
    <t>HGNC:12660</t>
  </si>
  <si>
    <t>VSX2</t>
  </si>
  <si>
    <t>ENSG00000119614</t>
  </si>
  <si>
    <t>HGNC:1975</t>
  </si>
  <si>
    <t>WASF3</t>
  </si>
  <si>
    <t>ENSG00000132970</t>
  </si>
  <si>
    <t>HGNC:12734</t>
  </si>
  <si>
    <t>WFS1</t>
  </si>
  <si>
    <t>ENSG00000109501</t>
  </si>
  <si>
    <t>HGNC:12762</t>
  </si>
  <si>
    <t>WT1</t>
  </si>
  <si>
    <t>ENSG00000184937</t>
  </si>
  <si>
    <t>HGNC:12796</t>
  </si>
  <si>
    <t>ZNF513</t>
  </si>
  <si>
    <t>Eye Disorders;Retinitis Pigmentosa, Dominant;Retinitis pigmentosa;Retinitis pigmentosa 58, 613617</t>
  </si>
  <si>
    <t>ENSG00000163795</t>
  </si>
  <si>
    <t>HGNC:26498</t>
  </si>
  <si>
    <t>ZPR1</t>
  </si>
  <si>
    <t>?Growth restriction, hypoplastic kidneys, alopecia, and distinctive facies, OMIM:619321</t>
  </si>
  <si>
    <t>ENSG00000109917</t>
  </si>
  <si>
    <t>HGNC:13051</t>
  </si>
  <si>
    <t>PCARE</t>
  </si>
  <si>
    <t>ENSA</t>
  </si>
  <si>
    <t>ENSG00000143420</t>
  </si>
  <si>
    <t>HGNC:3360</t>
  </si>
  <si>
    <t>Recessive retinitis pigmentosa</t>
  </si>
  <si>
    <t>PROS1</t>
  </si>
  <si>
    <t>Juvenile, non-syndromic recessive retinitis pigmentosa</t>
  </si>
  <si>
    <t>HGNC:9456</t>
  </si>
  <si>
    <t>ENSG00000184500</t>
  </si>
  <si>
    <t>MIEF1</t>
  </si>
  <si>
    <t>MONOALLELIC, autosomal or pseudoautosomal</t>
  </si>
  <si>
    <t>Dominant optic neuropathy</t>
  </si>
  <si>
    <t>ENSG00000100335</t>
  </si>
  <si>
    <t>HGNC:25979</t>
  </si>
  <si>
    <t>Red</t>
  </si>
  <si>
    <t>Only_RetNet</t>
  </si>
  <si>
    <t>Green</t>
  </si>
  <si>
    <t>Amber</t>
  </si>
  <si>
    <t>Gene</t>
  </si>
  <si>
    <t>ENST00000370225.4</t>
  </si>
  <si>
    <t>ENST00000575728.1</t>
  </si>
  <si>
    <t>ENST00000205557.12</t>
  </si>
  <si>
    <t>ENST00000339157.10</t>
  </si>
  <si>
    <t>ENST00000491682.5</t>
  </si>
  <si>
    <t>ENST00000677509.1</t>
  </si>
  <si>
    <t>ENST00000396271.8</t>
  </si>
  <si>
    <t>ENST00000216254.9</t>
  </si>
  <si>
    <t>ENST00000487273.7</t>
  </si>
  <si>
    <t>ENST00000282849.10</t>
  </si>
  <si>
    <t>ENST00000334304.10</t>
  </si>
  <si>
    <t>ENST00000405460.9</t>
  </si>
  <si>
    <t>ENST00000340990.10</t>
  </si>
  <si>
    <t>ENST00000269143.8</t>
  </si>
  <si>
    <t>ENST00000323064.12</t>
  </si>
  <si>
    <t>ENST00000360131.5</t>
  </si>
  <si>
    <t>ENST00000265602.11</t>
  </si>
  <si>
    <t>ENST00000242057.9</t>
  </si>
  <si>
    <t>ENST00000381129.8</t>
  </si>
  <si>
    <t>ENST00000291582.6</t>
  </si>
  <si>
    <t>ENST00000613296.6</t>
  </si>
  <si>
    <t>ENST00000504176.6</t>
  </si>
  <si>
    <t>ENST00000650871.1</t>
  </si>
  <si>
    <t>ENST00000335606.11</t>
  </si>
  <si>
    <t>ENST00000382085.7</t>
  </si>
  <si>
    <t>ENST00000299155.10</t>
  </si>
  <si>
    <t>ENST00000660624.1</t>
  </si>
  <si>
    <t>ENST00000535359.6</t>
  </si>
  <si>
    <t>ENST00000319670.14</t>
  </si>
  <si>
    <t>ENST00000668164.2</t>
  </si>
  <si>
    <t>ENST00000394222.8</t>
  </si>
  <si>
    <t>ENST00000679587.1</t>
  </si>
  <si>
    <t>ENST00000219204.8</t>
  </si>
  <si>
    <t>ENST00000260746.6</t>
  </si>
  <si>
    <t>ENST00000631834.2</t>
  </si>
  <si>
    <t>ENST00000463745.6</t>
  </si>
  <si>
    <t>ENST00000528446.1</t>
  </si>
  <si>
    <t>ENST00000621439.5</t>
  </si>
  <si>
    <t>ENST00000415229.6</t>
  </si>
  <si>
    <t>ENST00000301776.9</t>
  </si>
  <si>
    <t>ENST00000367942.4</t>
  </si>
  <si>
    <t>ENST00000373673.5</t>
  </si>
  <si>
    <t>ENST00000326735.13</t>
  </si>
  <si>
    <t>ENST00000674280.1</t>
  </si>
  <si>
    <t>ENST00000343307.5</t>
  </si>
  <si>
    <t>ENST00000605742.5</t>
  </si>
  <si>
    <t>ENST00000448814.7</t>
  </si>
  <si>
    <t>ENST00000318312.12</t>
  </si>
  <si>
    <t>ENST00000650064.2</t>
  </si>
  <si>
    <t>ENST00000314218.8</t>
  </si>
  <si>
    <t>ENST00000245157.11</t>
  </si>
  <si>
    <t>ENST00000268057.9</t>
  </si>
  <si>
    <t>ENST00000295240.8</t>
  </si>
  <si>
    <t>ENST00000264499.9</t>
  </si>
  <si>
    <t>ENST00000242067.11</t>
  </si>
  <si>
    <t>ENST00000378444.9</t>
  </si>
  <si>
    <t>ENST00000378043.9</t>
  </si>
  <si>
    <t>ENST00000449131.6</t>
  </si>
  <si>
    <t>ENST00000558984.1</t>
  </si>
  <si>
    <t>ENST00000245451.9</t>
  </si>
  <si>
    <t>ENST00000528368.3</t>
  </si>
  <si>
    <t>ENST00000299367.10</t>
  </si>
  <si>
    <t>ENST00000245907.11</t>
  </si>
  <si>
    <t>ENST00000695653.1</t>
  </si>
  <si>
    <t>ENST00000300900.9</t>
  </si>
  <si>
    <t>ENST00000325656.7</t>
  </si>
  <si>
    <t>ENST00000323022.10</t>
  </si>
  <si>
    <t>ENST00000382722.10</t>
  </si>
  <si>
    <t>ENST00000648180.1</t>
  </si>
  <si>
    <t>ENST00000424120.6</t>
  </si>
  <si>
    <t>ENST00000299300.11</t>
  </si>
  <si>
    <t>ENST00000316731.13</t>
  </si>
  <si>
    <t>ENST00000224721.12</t>
  </si>
  <si>
    <t>ENST00000264012.9</t>
  </si>
  <si>
    <t>ENST00000623527.4</t>
  </si>
  <si>
    <t>ENST00000278935.8</t>
  </si>
  <si>
    <t>ENST00000409690.5</t>
  </si>
  <si>
    <t>ENST00000397527.6</t>
  </si>
  <si>
    <t>ENST00000552810.6</t>
  </si>
  <si>
    <t>ENST00000223208.10</t>
  </si>
  <si>
    <t>ENST00000643273.2</t>
  </si>
  <si>
    <t>ENST00000410087.8</t>
  </si>
  <si>
    <t>ENST00000684145.1</t>
  </si>
  <si>
    <t>ENST00000425368.7</t>
  </si>
  <si>
    <t>ENST00000367429.9</t>
  </si>
  <si>
    <t>ENST00000357749.7</t>
  </si>
  <si>
    <t>ENST00000258930.8</t>
  </si>
  <si>
    <t>ENST00000369969.7</t>
  </si>
  <si>
    <t>ENST00000636147.2</t>
  </si>
  <si>
    <t>ENST00000377453.9</t>
  </si>
  <si>
    <t>ENST00000249806.11</t>
  </si>
  <si>
    <t>ENST00000331222.6</t>
  </si>
  <si>
    <t>ENST00000327047.6</t>
  </si>
  <si>
    <t>ENST00000341633.9</t>
  </si>
  <si>
    <t>ENST00000576634.6</t>
  </si>
  <si>
    <t>ENST00000514170.7</t>
  </si>
  <si>
    <t>ENST00000420489.7</t>
  </si>
  <si>
    <t>ENST00000272602.7</t>
  </si>
  <si>
    <t>ENST00000251102.13</t>
  </si>
  <si>
    <t>ENST00000311183.8</t>
  </si>
  <si>
    <t>ENST00000320005.6</t>
  </si>
  <si>
    <t>ENST00000377075.3</t>
  </si>
  <si>
    <t>ENST00000370096.9</t>
  </si>
  <si>
    <t>ENST00000341947.7</t>
  </si>
  <si>
    <t>ENST00000651438.1</t>
  </si>
  <si>
    <t>ENST00000380518.8</t>
  </si>
  <si>
    <t>ENST00000375820.10</t>
  </si>
  <si>
    <t>ENST00000357250.11</t>
  </si>
  <si>
    <t>ENST00000372748.8</t>
  </si>
  <si>
    <t>ENST00000367400.8</t>
  </si>
  <si>
    <t>ENST00000681519.1</t>
  </si>
  <si>
    <t>ENST00000375541.10</t>
  </si>
  <si>
    <t>ENST00000221996.12</t>
  </si>
  <si>
    <t>ENST00000678616.1</t>
  </si>
  <si>
    <t>ENST00000651323.1</t>
  </si>
  <si>
    <t>ENST00000302763.12</t>
  </si>
  <si>
    <t>ENST00000349496.11</t>
  </si>
  <si>
    <t>ENST00000236671.7</t>
  </si>
  <si>
    <t>ENST00000429746.2</t>
  </si>
  <si>
    <t>ENST00000526010.2</t>
  </si>
  <si>
    <t>ENST00000310325.10</t>
  </si>
  <si>
    <t>ENST00000377833.10</t>
  </si>
  <si>
    <t>ENST00000381070.8</t>
  </si>
  <si>
    <t>ENST00000610745.5</t>
  </si>
  <si>
    <t>ENST00000258415.9</t>
  </si>
  <si>
    <t>ENST00000334636.10</t>
  </si>
  <si>
    <t>ENST00000378802.5</t>
  </si>
  <si>
    <t>ENST00000236342.12</t>
  </si>
  <si>
    <t>ENST00000268482.8</t>
  </si>
  <si>
    <t>ENST00000357033.9</t>
  </si>
  <si>
    <t>ENST00000484310.6</t>
  </si>
  <si>
    <t>ENST00000539140.6</t>
  </si>
  <si>
    <t>ENST00000639862.2</t>
  </si>
  <si>
    <t>ENST00000650373.2</t>
  </si>
  <si>
    <t>NM_001080463.2</t>
  </si>
  <si>
    <t>ENST00000375735.7</t>
  </si>
  <si>
    <t>ENST00000355426.8</t>
  </si>
  <si>
    <t>ENST00000372458.8</t>
  </si>
  <si>
    <t>ENST00000369816.5</t>
  </si>
  <si>
    <t>ENST00000477853.6</t>
  </si>
  <si>
    <t>ENST00000369014.10</t>
  </si>
  <si>
    <t>ENST00000271690.12</t>
  </si>
  <si>
    <t>ENST00000447839.7</t>
  </si>
  <si>
    <t>NM_001277058.2</t>
  </si>
  <si>
    <t>ENST00000355832.10</t>
  </si>
  <si>
    <t>ENST00000676185.1</t>
  </si>
  <si>
    <t>ENST00000645284.1</t>
  </si>
  <si>
    <t>ENST00000372358.10</t>
  </si>
  <si>
    <t>ENST00000342421.9</t>
  </si>
  <si>
    <t>ENST00000503581.6</t>
  </si>
  <si>
    <t>ENST00000404929.6</t>
  </si>
  <si>
    <t>ENST00000342058.9</t>
  </si>
  <si>
    <t>ENST00000366971.9</t>
  </si>
  <si>
    <t>ENST00000645831.2</t>
  </si>
  <si>
    <t>ENST00000335071.4</t>
  </si>
  <si>
    <t>ENST00000388920.5</t>
  </si>
  <si>
    <t>ENST00000512123.4</t>
  </si>
  <si>
    <t>ENST00000380894.5</t>
  </si>
  <si>
    <t>ENST00000380880.4</t>
  </si>
  <si>
    <t>ENST00000280481.9</t>
  </si>
  <si>
    <t>ENST00000417245.7</t>
  </si>
  <si>
    <t>ENST00000252675.6</t>
  </si>
  <si>
    <t>ENST00000588525.1</t>
  </si>
  <si>
    <t>ENST00000531380.2</t>
  </si>
  <si>
    <t>ENST00000287020.7</t>
  </si>
  <si>
    <t>ENST00000232461.8</t>
  </si>
  <si>
    <t>ENST00000679935.1</t>
  </si>
  <si>
    <t>ENST00000351050.8</t>
  </si>
  <si>
    <t>ENST00000229264.8</t>
  </si>
  <si>
    <t>ENST00000204679.9</t>
  </si>
  <si>
    <t>ENST00000329125.6</t>
  </si>
  <si>
    <t>ENST00000467482.6</t>
  </si>
  <si>
    <t>ENST00000616987.5</t>
  </si>
  <si>
    <t>ENSG00000277399</t>
  </si>
  <si>
    <t>ENST00000359742.9</t>
  </si>
  <si>
    <t>ENST00000398016.7</t>
  </si>
  <si>
    <t>ENST00000335678.7</t>
  </si>
  <si>
    <t>ENST00000517717.3</t>
  </si>
  <si>
    <t>ENST00000053867.8</t>
  </si>
  <si>
    <t>ENST00000372958.2</t>
  </si>
  <si>
    <t>ENST00000230361.4</t>
  </si>
  <si>
    <t>ENST00000254854.5</t>
  </si>
  <si>
    <t>ENST00000380762.5</t>
  </si>
  <si>
    <t>ENST00000379644.9</t>
  </si>
  <si>
    <t>ENST00000359426.7</t>
  </si>
  <si>
    <t>ENST00000271588.9</t>
  </si>
  <si>
    <t>ENST00000400677.5</t>
  </si>
  <si>
    <t>ENST00000506970.2</t>
  </si>
  <si>
    <t>ENST00000368984.8</t>
  </si>
  <si>
    <t>ENST00000299518.7</t>
  </si>
  <si>
    <t>ENST00000380843.9</t>
  </si>
  <si>
    <t>ENST00000426508.7</t>
  </si>
  <si>
    <t>ENST00000260570.8</t>
  </si>
  <si>
    <t>ENST00000433985.7</t>
  </si>
  <si>
    <t>ENST00000433700.5</t>
  </si>
  <si>
    <t>ENST00000380062.10</t>
  </si>
  <si>
    <t>ENST00000552912.5</t>
  </si>
  <si>
    <t>ENST00000242591.10</t>
  </si>
  <si>
    <t>ENST00000594239.6</t>
  </si>
  <si>
    <t>ENSG00000269335</t>
  </si>
  <si>
    <t>ENST00000338791.11</t>
  </si>
  <si>
    <t>ENST00000369950.8</t>
  </si>
  <si>
    <t>ENST00000193391.8</t>
  </si>
  <si>
    <t>ENST00000371712.4</t>
  </si>
  <si>
    <t>ENST00000262457.7</t>
  </si>
  <si>
    <t>ENST00000310864.11</t>
  </si>
  <si>
    <t>ENST00000394636.9</t>
  </si>
  <si>
    <t>ENST00000290552.8</t>
  </si>
  <si>
    <t>ENST00000358415.9</t>
  </si>
  <si>
    <t>ENST00000647800.2</t>
  </si>
  <si>
    <t>ENST00000254958.10</t>
  </si>
  <si>
    <t>ENST00000233826.4</t>
  </si>
  <si>
    <t>ENST00000382082.4</t>
  </si>
  <si>
    <t>ENST00000639828.2</t>
  </si>
  <si>
    <t>ENST00000422774.2</t>
  </si>
  <si>
    <t>ENST00000260731.5</t>
  </si>
  <si>
    <t>ENST00000676757.1</t>
  </si>
  <si>
    <t>ENST00000375712.4</t>
  </si>
  <si>
    <t>ENST00000394412.8</t>
  </si>
  <si>
    <t>ENST00000619189.5</t>
  </si>
  <si>
    <t>ENST00000339077.10</t>
  </si>
  <si>
    <t>ENST00000389658.4</t>
  </si>
  <si>
    <t>ENST00000369846.9</t>
  </si>
  <si>
    <t>ENST00000378526.9</t>
  </si>
  <si>
    <t>ENST00000336356.4</t>
  </si>
  <si>
    <t>ENST00000594814.6</t>
  </si>
  <si>
    <t>ENST00000611255.5</t>
  </si>
  <si>
    <t>ENST00000649046.1</t>
  </si>
  <si>
    <t>ENST00000294304.12</t>
  </si>
  <si>
    <t>ENST00000296135.11</t>
  </si>
  <si>
    <t>ENST00000354489.7</t>
  </si>
  <si>
    <t>ENST00000357955.6</t>
  </si>
  <si>
    <t>ENST00000621469.5</t>
  </si>
  <si>
    <t>ENST00000421804.6</t>
  </si>
  <si>
    <t>ENST00000295408.9</t>
  </si>
  <si>
    <t>ENST00000235329.10</t>
  </si>
  <si>
    <t>ENST00000619721.6</t>
  </si>
  <si>
    <t>ENST00000641686.2</t>
  </si>
  <si>
    <t>ENST00000325301.7</t>
  </si>
  <si>
    <t>ENST00000347364.7</t>
  </si>
  <si>
    <t>ENST00000393119.7</t>
  </si>
  <si>
    <t>ENST00000401061.9</t>
  </si>
  <si>
    <t>ENST00000245564.8</t>
  </si>
  <si>
    <t>ENST00000265517.10</t>
  </si>
  <si>
    <t>ENST00000228510.8</t>
  </si>
  <si>
    <t>ENST00000409709.9</t>
  </si>
  <si>
    <t>ENST00000037502.11</t>
  </si>
  <si>
    <t>ENST00000358658.8</t>
  </si>
  <si>
    <t>ENST00000281513.10</t>
  </si>
  <si>
    <t>ENST00000642620.1</t>
  </si>
  <si>
    <t>ENST00000366999.9</t>
  </si>
  <si>
    <t>ENST00000295108.4</t>
  </si>
  <si>
    <t>ENST00000377205.6</t>
  </si>
  <si>
    <t>ENST00000355301.8</t>
  </si>
  <si>
    <t>ENST00000445609.7</t>
  </si>
  <si>
    <t>ENST00000337331.10</t>
  </si>
  <si>
    <t>ENST00000378156.9</t>
  </si>
  <si>
    <t>ENST00000617575.5</t>
  </si>
  <si>
    <t>ENSG00000278570</t>
  </si>
  <si>
    <t>ENST00000327111.8</t>
  </si>
  <si>
    <t>ENST00000397002.6</t>
  </si>
  <si>
    <t>ENST00000561028.6</t>
  </si>
  <si>
    <t>ENST00000554546.5</t>
  </si>
  <si>
    <t>ENST00000555238.6</t>
  </si>
  <si>
    <t>ENST00000378220.3</t>
  </si>
  <si>
    <t>ENST00000368845.6</t>
  </si>
  <si>
    <t>ENST00000354638.8</t>
  </si>
  <si>
    <t>ENST00000353809.9</t>
  </si>
  <si>
    <t>ENST00000340096.11</t>
  </si>
  <si>
    <t>ENST00000361510.8</t>
  </si>
  <si>
    <t>ENST00000263275.5</t>
  </si>
  <si>
    <t>ENST00000369951.9</t>
  </si>
  <si>
    <t>ENST00000595290.6</t>
  </si>
  <si>
    <t>ENSG00000268221</t>
  </si>
  <si>
    <t>ENST00000249389.3</t>
  </si>
  <si>
    <t>ENST00000408990.8</t>
  </si>
  <si>
    <t>ENST00000672264.2</t>
  </si>
  <si>
    <t>ENST00000427335.6</t>
  </si>
  <si>
    <t>ENST00000319332.10</t>
  </si>
  <si>
    <t>ENST00000610179.7</t>
  </si>
  <si>
    <t>ENST00000361791.7</t>
  </si>
  <si>
    <t>ENST00000355243.8</t>
  </si>
  <si>
    <t>ENST00000639916.1</t>
  </si>
  <si>
    <t>ENST00000640368.2</t>
  </si>
  <si>
    <t>ENST00000331664.6</t>
  </si>
  <si>
    <t>ENST00000644397.2</t>
  </si>
  <si>
    <t>ENST00000431016.6</t>
  </si>
  <si>
    <t>ENST00000350498.8</t>
  </si>
  <si>
    <t>ENST00000255266.10</t>
  </si>
  <si>
    <t>ENST00000496514.6</t>
  </si>
  <si>
    <t>ENST00000371447.4</t>
  </si>
  <si>
    <t>ENST00000331056.10</t>
  </si>
  <si>
    <t>ENST00000266395.3</t>
  </si>
  <si>
    <t>ENST00000619208.6</t>
  </si>
  <si>
    <t>ENST00000248633.9</t>
  </si>
  <si>
    <t>ENST00000357039.9</t>
  </si>
  <si>
    <t>ENST00000518986.5</t>
  </si>
  <si>
    <t>ENST00000304611.13</t>
  </si>
  <si>
    <t>ENST00000318471.5</t>
  </si>
  <si>
    <t>ENST00000373316.5</t>
  </si>
  <si>
    <t>ENST00000644362.1</t>
  </si>
  <si>
    <t>ENST00000263038.9</t>
  </si>
  <si>
    <t>ENST00000262483.13</t>
  </si>
  <si>
    <t>ENST00000644743.1</t>
  </si>
  <si>
    <t>ENST00000370002.8</t>
  </si>
  <si>
    <t>ENST00000539804.1</t>
  </si>
  <si>
    <t>ENST00000375108.4</t>
  </si>
  <si>
    <t>ENST00000392593.9</t>
  </si>
  <si>
    <t>ENST00000649344.1</t>
  </si>
  <si>
    <t>ENST00000514379.5</t>
  </si>
  <si>
    <t>ENST00000270861.10</t>
  </si>
  <si>
    <t>ENST00000600737.6</t>
  </si>
  <si>
    <t>ENST00000313546.8</t>
  </si>
  <si>
    <t>ENST00000428202.7</t>
  </si>
  <si>
    <t>ENST00000588872.3</t>
  </si>
  <si>
    <t>ENST00000371984.8</t>
  </si>
  <si>
    <t>ENST00000310842.9</t>
  </si>
  <si>
    <t>ENST00000642050.2</t>
  </si>
  <si>
    <t>ENST00000592014.6</t>
  </si>
  <si>
    <t>ENST00000369215.5</t>
  </si>
  <si>
    <t>ENST00000447510.7</t>
  </si>
  <si>
    <t>ENST00000394236.9</t>
  </si>
  <si>
    <t>ENST00000324862.7</t>
  </si>
  <si>
    <t>ENST00000321030.9</t>
  </si>
  <si>
    <t>ENST00000374198.5</t>
  </si>
  <si>
    <t>ENST00000266079.5</t>
  </si>
  <si>
    <t>ENST00000304992.11</t>
  </si>
  <si>
    <t>ENST00000230381.7</t>
  </si>
  <si>
    <t>ENST00000372435.10</t>
  </si>
  <si>
    <t>ENST00000320152.11</t>
  </si>
  <si>
    <t>ENST00000288723.9</t>
  </si>
  <si>
    <t>NM_004249.4</t>
  </si>
  <si>
    <t>ENST00000330852.10</t>
  </si>
  <si>
    <t>ENST00000555633.3</t>
  </si>
  <si>
    <t>ENST00000267163.6</t>
  </si>
  <si>
    <t>ENST00000584701.2</t>
  </si>
  <si>
    <t>ENSG00000265203</t>
  </si>
  <si>
    <t>ENST00000371464.8</t>
  </si>
  <si>
    <t>ENST00000371469.2</t>
  </si>
  <si>
    <t>ENST00000258646.3</t>
  </si>
  <si>
    <t>ENST00000378302.7</t>
  </si>
  <si>
    <t>ENST00000680073.1</t>
  </si>
  <si>
    <t>ENST00000381346.9</t>
  </si>
  <si>
    <t>ENST00000551171.6</t>
  </si>
  <si>
    <t>ENST00000267502.3</t>
  </si>
  <si>
    <t>ENST00000257895.10</t>
  </si>
  <si>
    <t>ENST00000233596.8</t>
  </si>
  <si>
    <t>ENST00000652092.2</t>
  </si>
  <si>
    <t>ENST00000262406.10</t>
  </si>
  <si>
    <t>ENST00000334176.4</t>
  </si>
  <si>
    <t>ENST00000296271.4</t>
  </si>
  <si>
    <t>ENST00000414192.2</t>
  </si>
  <si>
    <t>ENST00000521978.6</t>
  </si>
  <si>
    <t>ENST00000696799.1</t>
  </si>
  <si>
    <t>ENST00000436393.6</t>
  </si>
  <si>
    <t>ENST00000268125.10</t>
  </si>
  <si>
    <t>ENST00000278833.4</t>
  </si>
  <si>
    <t>ENST00000220676.2</t>
  </si>
  <si>
    <t>ENST00000382483.4</t>
  </si>
  <si>
    <t>ENST00000218340.4</t>
  </si>
  <si>
    <t>ENST00000297157.8</t>
  </si>
  <si>
    <t>ENST00000262340.6</t>
  </si>
  <si>
    <t>ENST00000645032.1</t>
  </si>
  <si>
    <t>ENST00000400017.7</t>
  </si>
  <si>
    <t>ENST00000647211.2</t>
  </si>
  <si>
    <t>ENST00000379984.4</t>
  </si>
  <si>
    <t>ENST00000369063.8</t>
  </si>
  <si>
    <t>ENST00000409110.6</t>
  </si>
  <si>
    <t>ENST00000616016.5</t>
  </si>
  <si>
    <t>ENST00000563290.6</t>
  </si>
  <si>
    <t>ENST00000324767.11</t>
  </si>
  <si>
    <t>ENST00000366541.8</t>
  </si>
  <si>
    <t>ENST00000368285.8</t>
  </si>
  <si>
    <t>ENST00000355014.6</t>
  </si>
  <si>
    <t>ENST00000261892.11</t>
  </si>
  <si>
    <t>ENST00000341459.8</t>
  </si>
  <si>
    <t>ENST00000449382.2</t>
  </si>
  <si>
    <t>ENST00000355943.8</t>
  </si>
  <si>
    <t>ENST00000326232.14</t>
  </si>
  <si>
    <t>ENST00000299709.8</t>
  </si>
  <si>
    <t>ENST00000296589.9</t>
  </si>
  <si>
    <t>ENST00000622186.5</t>
  </si>
  <si>
    <t>ENST00000231706.6</t>
  </si>
  <si>
    <t>ENST00000361956.8</t>
  </si>
  <si>
    <t>ENST00000381280.4</t>
  </si>
  <si>
    <t>ENST00000323853.10</t>
  </si>
  <si>
    <t>ENST00000325404.3</t>
  </si>
  <si>
    <t>ENST00000356583.9</t>
  </si>
  <si>
    <t>ENST00000393545.9</t>
  </si>
  <si>
    <t>ENST00000645818.2</t>
  </si>
  <si>
    <t>ENST00000168148.8</t>
  </si>
  <si>
    <t>ENST00000264228.9</t>
  </si>
  <si>
    <t>ENST00000265304.11</t>
  </si>
  <si>
    <t>ENST00000395105.9</t>
  </si>
  <si>
    <t>ENST00000397659.9</t>
  </si>
  <si>
    <t>ENST00000303372.7</t>
  </si>
  <si>
    <t>ENST00000371217.10</t>
  </si>
  <si>
    <t>ENST00000526600.1</t>
  </si>
  <si>
    <t>ENST00000527636.7</t>
  </si>
  <si>
    <t>ENSG00000278057</t>
  </si>
  <si>
    <t>ENST00000617225.5</t>
  </si>
  <si>
    <t>ENST00000372902.4</t>
  </si>
  <si>
    <t>ENST00000266085.7</t>
  </si>
  <si>
    <t>ENST00000267415.12</t>
  </si>
  <si>
    <t>ENST00000699686.1</t>
  </si>
  <si>
    <t>ENST00000304511.7</t>
  </si>
  <si>
    <t>ENST00000515837.7</t>
  </si>
  <si>
    <t>ENST00000334888.10</t>
  </si>
  <si>
    <t>ENST00000258173.11</t>
  </si>
  <si>
    <t>ENST00000409883.7</t>
  </si>
  <si>
    <t>ENST00000409444.6</t>
  </si>
  <si>
    <t>ENST00000453321.8</t>
  </si>
  <si>
    <t>ENST00000379858.1</t>
  </si>
  <si>
    <t>ENST00000360538.7</t>
  </si>
  <si>
    <t>ENST00000299427.12</t>
  </si>
  <si>
    <t>ENST00000373327.5</t>
  </si>
  <si>
    <t>ENST00000391993.7</t>
  </si>
  <si>
    <t>ENST00000625293.3</t>
  </si>
  <si>
    <t>ENST00000456089.1</t>
  </si>
  <si>
    <t>ENST00000373983.2</t>
  </si>
  <si>
    <t>ENST00000450136.2</t>
  </si>
  <si>
    <t>ENST00000465998.2</t>
  </si>
  <si>
    <t>ENST00000251607.11</t>
  </si>
  <si>
    <t>ENST00000256552.11</t>
  </si>
  <si>
    <t>ENST00000222747.8</t>
  </si>
  <si>
    <t>ENST00000243344.8</t>
  </si>
  <si>
    <t>ENST00000380656.7</t>
  </si>
  <si>
    <t>ENST00000298832.14</t>
  </si>
  <si>
    <t>ENST00000260116.5</t>
  </si>
  <si>
    <t>ENST00000299506.3</t>
  </si>
  <si>
    <t>ENST00000340384.5</t>
  </si>
  <si>
    <t>ENST00000564079.6</t>
  </si>
  <si>
    <t>ENST00000248846.10</t>
  </si>
  <si>
    <t>ENST00000229771.11</t>
  </si>
  <si>
    <t>ENST00000322263.8</t>
  </si>
  <si>
    <t>ENST00000263321.6</t>
  </si>
  <si>
    <t>ENST00000388918.10</t>
  </si>
  <si>
    <t>ENST00000559089.6</t>
  </si>
  <si>
    <t>ENST00000335765.9</t>
  </si>
  <si>
    <t>ENST00000318024.9</t>
  </si>
  <si>
    <t>NM_005709.4</t>
  </si>
  <si>
    <t>ENST00000005226.12</t>
  </si>
  <si>
    <t>ENST00000614341.5</t>
  </si>
  <si>
    <t>ENST00000307340.8</t>
  </si>
  <si>
    <t>ENST00000500704.7</t>
  </si>
  <si>
    <t>ENST00000369206.6</t>
  </si>
  <si>
    <t>ENST00000343200.9</t>
  </si>
  <si>
    <t>ENST00000265077.8</t>
  </si>
  <si>
    <t>ENST00000358544.7</t>
  </si>
  <si>
    <t>NM_017890.5</t>
  </si>
  <si>
    <t>ENST00000357162.7</t>
  </si>
  <si>
    <t>ENST00000261980.3</t>
  </si>
  <si>
    <t>ENST00000335327.6</t>
  </si>
  <si>
    <t>ENST00000409562.7</t>
  </si>
  <si>
    <t>ENST00000272321.12</t>
  </si>
  <si>
    <t>ENST00000399820.8</t>
  </si>
  <si>
    <t>ENST00000226760.5</t>
  </si>
  <si>
    <t>ENST00000362057.4</t>
  </si>
  <si>
    <t>ENST00000452863.10</t>
  </si>
  <si>
    <t>ENST00000347230.9</t>
  </si>
  <si>
    <t>ENST00000311764.3</t>
  </si>
  <si>
    <t>ENST00000562871.5</t>
  </si>
  <si>
    <t>ENST00000563137.7</t>
  </si>
  <si>
    <t>ENST00000323703.11</t>
  </si>
  <si>
    <t>ENST00000227322.8</t>
  </si>
  <si>
    <t>Dataset</t>
  </si>
  <si>
    <t>Description</t>
  </si>
  <si>
    <t>References</t>
  </si>
  <si>
    <t>Accession</t>
  </si>
  <si>
    <t>Single-cell Nuc-Seq</t>
  </si>
  <si>
    <t>CAGE-Seq</t>
  </si>
  <si>
    <t>Bulk RNA-Seq</t>
  </si>
  <si>
    <t>ChIP-Seq</t>
  </si>
  <si>
    <t>ATAC-Seq</t>
  </si>
  <si>
    <t>Transcriptional profiling of individual cell nuclei from adult human retina</t>
  </si>
  <si>
    <t>GTEx hub (The Genotype-Tissue Expression Rail-RNA summed raw expression)</t>
  </si>
  <si>
    <t>Binding of retinal transcription factors (CRX, OTX2) and histone modifications (H3K4me2) in adult human retina</t>
  </si>
  <si>
    <t>Assay for transposase-accessible chromatin generated in adult human retina</t>
  </si>
  <si>
    <t>Cherry et al., 2020</t>
  </si>
  <si>
    <t>Lizio M et al. 2015</t>
  </si>
  <si>
    <t>Ling et al., 2020</t>
  </si>
  <si>
    <t>Wang et al., 2018</t>
  </si>
  <si>
    <t>GSE137311</t>
  </si>
  <si>
    <t>https://fantom.gsc.riken.jp/5/</t>
  </si>
  <si>
    <t>http://ascot.cs.jhu.edu/ucsctracks.html</t>
  </si>
  <si>
    <t>GSE99287</t>
  </si>
  <si>
    <t>Inherited macular dystrophy</t>
  </si>
  <si>
    <t>Rod-cone dystrophy</t>
  </si>
  <si>
    <t>Familial exudative vitreoretinopathy</t>
  </si>
  <si>
    <t>Reported Sex</t>
  </si>
  <si>
    <t>Female</t>
  </si>
  <si>
    <t>Male</t>
  </si>
  <si>
    <t>Is partipant proband?</t>
  </si>
  <si>
    <t>Yes</t>
  </si>
  <si>
    <t>No</t>
  </si>
  <si>
    <t>Family case status</t>
  </si>
  <si>
    <t>Solved</t>
  </si>
  <si>
    <t>Unsolved</t>
  </si>
  <si>
    <t>Partially solved</t>
  </si>
  <si>
    <t>Report unavailable</t>
  </si>
  <si>
    <t>Unknown</t>
  </si>
  <si>
    <t>Phenotype</t>
  </si>
  <si>
    <t>Bardet-Biedl syndrome :: Congenital hearing impairment :: Inherited macular dystrophy</t>
  </si>
  <si>
    <t>Bardet-Biedl syndrome :: Intellectual disability :: Rod-cone dystrophy</t>
  </si>
  <si>
    <t>Cataracts :: Rod-cone dystrophy</t>
  </si>
  <si>
    <t>Charcot-Marie-Tooth disease :: Inherited optic neuropathies</t>
  </si>
  <si>
    <t>Cone dysfunction syndrome</t>
  </si>
  <si>
    <t>Cone dysfunction syndrome :: Leber Congenital Amaurosis or early-onset severe retinal dystrophy</t>
  </si>
  <si>
    <t>Cone dysfunction syndrome :: Rod dysfunction syndrome</t>
  </si>
  <si>
    <t>Cone dysfunction syndrome :: Rod-cone dystrophy</t>
  </si>
  <si>
    <t>Congenital hearing impairment :: Cone dysfunction syndrome</t>
  </si>
  <si>
    <t>Congenital hearing impairment :: Inherited optic neuropathies</t>
  </si>
  <si>
    <t>Congenital hearing impairment :: Leber Congenital Amaurosis or early-onset severe retinal dystrophy</t>
  </si>
  <si>
    <t>Congenital hearing impairment :: Rod-cone dystrophy</t>
  </si>
  <si>
    <t>Congenital muscular dystrophy :: Inherited macular dystrophy</t>
  </si>
  <si>
    <t>Craniosynostosis syndromes :: Rod-cone dystrophy</t>
  </si>
  <si>
    <t>Developmental foveal and macular dystrophy</t>
  </si>
  <si>
    <t>Developmental foveal and macular dystrophy :: Ocular coloboma</t>
  </si>
  <si>
    <t>Developmental foveal and macular dystrophy :: Significant early onset obesity with or without other endocrine features and short stature</t>
  </si>
  <si>
    <t>Developmental foveal and macular dystrophy :: Syndromic cleft lip and/or cleft palate</t>
  </si>
  <si>
    <t>Familial non-syndromic cleft lip and/or familial cleft palate :: Rod-cone dystrophy</t>
  </si>
  <si>
    <t>Hereditary ataxia :: Inherited optic neuropathy</t>
  </si>
  <si>
    <t>Hereditary ataxia :: Rod-cone dystrophy</t>
  </si>
  <si>
    <t>Inherited macular dystrophy :: Multiple bowel polyps</t>
  </si>
  <si>
    <t>Inherited macular dystrophy :: Rod-cone dystrophy</t>
  </si>
  <si>
    <t>Inherited macular dystrophy :: Single autosomal recessive mutation in rare disease</t>
  </si>
  <si>
    <t>Inherited optic neuropathy</t>
  </si>
  <si>
    <t>Inherited optic neuropathy :: Intellectual disability</t>
  </si>
  <si>
    <t>Inherited optic neuropathy :: Rod-cone dystrophy</t>
  </si>
  <si>
    <t>Inherited white matter disorders :: Leber Congenital Amaurosis or early-onset severe retinal dystrophy</t>
  </si>
  <si>
    <t>Inherited-optic neuropathies</t>
  </si>
  <si>
    <t>Intellectual disability :: Developmental macular and foveal dystrophy</t>
  </si>
  <si>
    <t>Intellectual disability :: Rod-cone dystrophy</t>
  </si>
  <si>
    <t xml:space="preserve"> Leber Congenital Amaurosis / early-onset severe retinal dystrophy ::  Leber Congenital Amaurosis or early-onset severe retinal dystrophy</t>
  </si>
  <si>
    <t xml:space="preserve"> Leber Congenital Amaurosis or early-onset severe retinal dystrophy</t>
  </si>
  <si>
    <t>Retinal dystrophies (+/- other features)</t>
  </si>
  <si>
    <t>Rod dysfunction syndrome</t>
  </si>
  <si>
    <t>Rod-cone dystrophy :: Significant early onset obesity with or without other endocrine features and short stature</t>
  </si>
  <si>
    <t>Rod-cone dystrophy :: Ultra-rare undescribed monogenic disorders</t>
  </si>
  <si>
    <t>Single autosomal recessive mutation in rare disease</t>
  </si>
  <si>
    <t>Total</t>
  </si>
  <si>
    <t>Name</t>
  </si>
  <si>
    <t xml:space="preserve">Sequence </t>
  </si>
  <si>
    <t>TAATACGACTCACTATAGGG</t>
  </si>
  <si>
    <t>TAGAAGGCACAGTCGAGG</t>
  </si>
  <si>
    <t>T7_promoter</t>
  </si>
  <si>
    <t>BGH_rev</t>
  </si>
  <si>
    <t>Renilla_F1</t>
  </si>
  <si>
    <t>Renilla_R1</t>
  </si>
  <si>
    <t>CCCTGGGTTCTTTTCCAACG</t>
  </si>
  <si>
    <t>GCTCCACGAAGCTCTTGATG</t>
  </si>
  <si>
    <t>Renilla_F2</t>
  </si>
  <si>
    <t>Renilla_R2</t>
  </si>
  <si>
    <t>ACTCCTACGAGCACCAAGAC</t>
  </si>
  <si>
    <t>TTCCGCATGATCTTGCTTGG</t>
  </si>
  <si>
    <t>Firefly_F1</t>
  </si>
  <si>
    <t>Firefly_R1</t>
  </si>
  <si>
    <t>ATCGTGGTGTGCTCTGAGAA</t>
  </si>
  <si>
    <t>ATCTTCTGCAGGCCCTTCTT</t>
  </si>
  <si>
    <t>TACCTGATTTGCGGCTTTCG</t>
  </si>
  <si>
    <t>GGTGCTCTTAGCGAAGAAGC</t>
  </si>
  <si>
    <t>Firefly_F2</t>
  </si>
  <si>
    <t>Firefly_R2</t>
  </si>
  <si>
    <t>Backbone_F1</t>
  </si>
  <si>
    <t>Backbone_F2</t>
  </si>
  <si>
    <t>TTCTGAGGCGGAAAGAACCA</t>
  </si>
  <si>
    <t>GGACTTTCCACACCTGGTTG</t>
  </si>
  <si>
    <t>Backbone_R2</t>
  </si>
  <si>
    <t>Backbone_R1</t>
  </si>
  <si>
    <t>GTAGCACCGCCTACATACCT</t>
  </si>
  <si>
    <t>GAGTCCAACCCGGTAAGACA</t>
  </si>
  <si>
    <t>RDH12_mut_F</t>
  </si>
  <si>
    <t>GCACCCAGGATGGAGAGGAGC</t>
  </si>
  <si>
    <t>RDH12_mut_R</t>
  </si>
  <si>
    <t>TGAGCAGCAGCCTGACTC</t>
  </si>
  <si>
    <t>ins1_F</t>
  </si>
  <si>
    <t>ins1_R</t>
  </si>
  <si>
    <t>ins2_F</t>
  </si>
  <si>
    <t>ins2_R</t>
  </si>
  <si>
    <t>ins3_F</t>
  </si>
  <si>
    <t>ins3_R</t>
  </si>
  <si>
    <t>SDHA_F</t>
  </si>
  <si>
    <t>YWHAZ_R</t>
  </si>
  <si>
    <t>YWHAZ_F</t>
  </si>
  <si>
    <t>GAPDH_R</t>
  </si>
  <si>
    <t>GAPDH_F</t>
  </si>
  <si>
    <t>SDHA_R</t>
  </si>
  <si>
    <t>RDH12_expr_F</t>
  </si>
  <si>
    <t>RDH12_expr_R</t>
  </si>
  <si>
    <t>TGTAAAACGACGGCCAGTTTGCCTTTCTCTCCACAGGT</t>
  </si>
  <si>
    <t>CAGGAAACAGCTATGACCGTAGCTGGAGGCAGCGTTAC</t>
  </si>
  <si>
    <t>TGTAAAACGACGGCCAGTTTTCCCAAGGCCCTAAGTCT</t>
  </si>
  <si>
    <t>CAGGAAACAGCTATGACCGACACTCTCAGCATGGACGA</t>
  </si>
  <si>
    <t>TGTAAAACGACGGCCAGTCAAGTACCTCACCGCTTGGT</t>
  </si>
  <si>
    <t>CAGGAAACAGCTATGACCCCCTTCACCTTCACGAACTC</t>
  </si>
  <si>
    <t>GCTTGCTCTCAATTTTGCGC</t>
  </si>
  <si>
    <t>CCTCTGTCCACCAATGTCCC</t>
  </si>
  <si>
    <t>AGCTCCTCAGCTGTGCGT</t>
  </si>
  <si>
    <t>AAATTGAGAGCAAGCCCATCC</t>
  </si>
  <si>
    <t>ARL3_F1</t>
  </si>
  <si>
    <t>ARL3_R1</t>
  </si>
  <si>
    <t>ARL3_F2</t>
  </si>
  <si>
    <t>ARL3_R2</t>
  </si>
  <si>
    <t>ARL3_S_F</t>
  </si>
  <si>
    <t>ARL3_S_R</t>
  </si>
  <si>
    <t>TGTAAAACGACGGCCAGTATCAGTCCACAACCCAGATA</t>
  </si>
  <si>
    <t>CAGGAAACAGCTATGACCCTCTGCAGCTCCCGTA</t>
  </si>
  <si>
    <t>RDH12_UTR_F</t>
  </si>
  <si>
    <t>RDH12_MS_F</t>
  </si>
  <si>
    <t>PAX6_mut_F </t>
  </si>
  <si>
    <t>CAGAGCCCCACATTCGAGCCC </t>
  </si>
  <si>
    <t>PAX6_mut_R </t>
  </si>
  <si>
    <t>AAATCTCGGATGTCTGTCCACTC </t>
  </si>
  <si>
    <t>MERTK_mut_F </t>
  </si>
  <si>
    <t>GGCTAGCCTCAGCACTCACTG </t>
  </si>
  <si>
    <t>MERTK_mut_R </t>
  </si>
  <si>
    <t>TATAGTGAGATGCATCTAGCC </t>
  </si>
  <si>
    <t>M13_F</t>
  </si>
  <si>
    <t>M13_R</t>
  </si>
  <si>
    <t>TGTAAAACGACGGCCAGT</t>
  </si>
  <si>
    <t>CAGGAAACAGCTATGACC</t>
  </si>
  <si>
    <t>TGTAAAACGACGGCCAGTCTGCAGGAGATAAGCTGTTT</t>
  </si>
  <si>
    <t>CAGGAAACAGCTATGACCCCAAACCTGGATTGCATCAT</t>
  </si>
  <si>
    <t>TGTAAAACGACGGCCAGTTGCCAGTAAACCTAAGTAAGC</t>
  </si>
  <si>
    <t>CAGGAAACAGCTATGACCAGTGCAGGTCTTTGTAAACG</t>
  </si>
  <si>
    <t>GCTTCCTGGACAAGCTCAAG</t>
  </si>
  <si>
    <t>GCTGCTTCTGCTGCTTCTCT</t>
  </si>
  <si>
    <t>ACTTTTGGTACATTGTGGCTTCAA</t>
  </si>
  <si>
    <t>CCGCCAGGACAAACCAGTAT</t>
  </si>
  <si>
    <t>ACAGTCAGCCGCATCT</t>
  </si>
  <si>
    <t>AATACGACCAAATCCGTTGA</t>
  </si>
  <si>
    <t>HPRT1_F</t>
  </si>
  <si>
    <t>HPRT1_R</t>
  </si>
  <si>
    <t>HMBS_F</t>
  </si>
  <si>
    <t>HMBS_R</t>
  </si>
  <si>
    <t>GGCAATGCGGCTGCAA</t>
  </si>
  <si>
    <t>GGGTACCCACGCGAATCAC</t>
  </si>
  <si>
    <t>TGGGAACAAGAGGGCATCTG</t>
  </si>
  <si>
    <t>CCACCACTGCATCAAATTCATG</t>
  </si>
  <si>
    <t>AGGATATGCCCTTGACTATAATG</t>
  </si>
  <si>
    <t>AACTCTCATCTTAGGCTTTGT</t>
  </si>
  <si>
    <t>Segregation</t>
  </si>
  <si>
    <t xml:space="preserve">Validation and expression of luciferase inserts cloned into psiCHECK™-2 dual luciferase vector </t>
  </si>
  <si>
    <t xml:space="preserve">Mutagenesis </t>
  </si>
  <si>
    <t xml:space="preserve">Quantitative polymerase chain reaction (qPCR) </t>
  </si>
  <si>
    <t>Segregation analysis</t>
  </si>
  <si>
    <r>
      <t xml:space="preserve">Amplification and validation of </t>
    </r>
    <r>
      <rPr>
        <b/>
        <i/>
        <u/>
        <sz val="11"/>
        <color theme="1"/>
        <rFont val="Calibri"/>
        <family val="2"/>
        <scheme val="minor"/>
      </rPr>
      <t>RDH12</t>
    </r>
    <r>
      <rPr>
        <b/>
        <u/>
        <sz val="11"/>
        <color theme="1"/>
        <rFont val="Calibri"/>
        <family val="2"/>
        <scheme val="minor"/>
      </rPr>
      <t xml:space="preserve"> overexpression construct cloned into pcDNA™3.1(+)  vector</t>
    </r>
  </si>
  <si>
    <t>chr1</t>
  </si>
  <si>
    <t>chr2</t>
  </si>
  <si>
    <t>chr3</t>
  </si>
  <si>
    <t>chr4</t>
  </si>
  <si>
    <t>chr5</t>
  </si>
  <si>
    <t>chr6</t>
  </si>
  <si>
    <t>chr7</t>
  </si>
  <si>
    <t>chr8</t>
  </si>
  <si>
    <t>chr9</t>
  </si>
  <si>
    <t>chr10</t>
  </si>
  <si>
    <t>chr11</t>
  </si>
  <si>
    <t>chr12</t>
  </si>
  <si>
    <t>chr13</t>
  </si>
  <si>
    <t>chr14</t>
  </si>
  <si>
    <t>chr15</t>
  </si>
  <si>
    <t>chr16</t>
  </si>
  <si>
    <t>chr17</t>
  </si>
  <si>
    <t>chr18</t>
  </si>
  <si>
    <t>chr19</t>
  </si>
  <si>
    <t>chr20</t>
  </si>
  <si>
    <t>chr21</t>
  </si>
  <si>
    <t>chr22</t>
  </si>
  <si>
    <t>chrX</t>
  </si>
  <si>
    <t>Chromosome</t>
  </si>
  <si>
    <t>Start</t>
  </si>
  <si>
    <t>End</t>
  </si>
  <si>
    <t>Non-spliced 5UTR</t>
  </si>
  <si>
    <t>Spliced 5UTR</t>
  </si>
  <si>
    <t>Type</t>
  </si>
  <si>
    <t>Partly overlapping 5'UTRs</t>
  </si>
  <si>
    <t>Distinct 5'UTRs</t>
  </si>
  <si>
    <t>Fully overlapping 5'UTRs</t>
  </si>
  <si>
    <t>% Overlap (non-canonical/canonical)</t>
  </si>
  <si>
    <t>SureSelect Human All Exon V6</t>
  </si>
  <si>
    <t>SureSelect Human All Exon V7</t>
  </si>
  <si>
    <t>WES-covered (%): strict</t>
  </si>
  <si>
    <t>WES-covered (%): padded</t>
  </si>
  <si>
    <t>-</t>
  </si>
  <si>
    <t># Screened 5'UTR exons</t>
  </si>
  <si>
    <t>Screened length (bp)</t>
  </si>
  <si>
    <t>#AlleleID</t>
  </si>
  <si>
    <t>GeneID</t>
  </si>
  <si>
    <t>GeneSymbol</t>
  </si>
  <si>
    <t>HGNC_ID</t>
  </si>
  <si>
    <t>ClinicalSignificance</t>
  </si>
  <si>
    <t>ClinSigSimple</t>
  </si>
  <si>
    <t>LastEvaluated</t>
  </si>
  <si>
    <t>RS# (dbSNP)</t>
  </si>
  <si>
    <t>nsv/esv (dbVar)</t>
  </si>
  <si>
    <t>RCVaccession</t>
  </si>
  <si>
    <t>PhenotypeIDS</t>
  </si>
  <si>
    <t>PhenotypeList</t>
  </si>
  <si>
    <t>Origin</t>
  </si>
  <si>
    <t>OriginSimple</t>
  </si>
  <si>
    <t>Assembly</t>
  </si>
  <si>
    <t>ChromosomeAccession</t>
  </si>
  <si>
    <t>Stop</t>
  </si>
  <si>
    <t>ReferenceAllele</t>
  </si>
  <si>
    <t>AlternateAllele</t>
  </si>
  <si>
    <t>Cytogenetic</t>
  </si>
  <si>
    <t>ReviewStatus</t>
  </si>
  <si>
    <t>NumberSubmitters</t>
  </si>
  <si>
    <t>Guidelines</t>
  </si>
  <si>
    <t>TestedInGTR</t>
  </si>
  <si>
    <t>OtherIDs</t>
  </si>
  <si>
    <t>SubmitterCategories</t>
  </si>
  <si>
    <t>VariationID</t>
  </si>
  <si>
    <t>PositionVCF</t>
  </si>
  <si>
    <t>ReferenceAlleleVCF</t>
  </si>
  <si>
    <t>AlternateAlleleVCF</t>
  </si>
  <si>
    <t>Deletion</t>
  </si>
  <si>
    <t>NM_181714.4(LCA5):c.0_-298+211del</t>
  </si>
  <si>
    <t>Pathogenic</t>
  </si>
  <si>
    <t>May 02, 2013</t>
  </si>
  <si>
    <t>nsv1067911</t>
  </si>
  <si>
    <t>RCV000001020</t>
  </si>
  <si>
    <t>MONDO:MONDO:0011473,MedGen:C1858301,OMIM:604537,Orphanet:65</t>
  </si>
  <si>
    <t>Leber congenital amaurosis 5</t>
  </si>
  <si>
    <t>germline</t>
  </si>
  <si>
    <t>GRCh38</t>
  </si>
  <si>
    <t>NC_000006.12</t>
  </si>
  <si>
    <t>na</t>
  </si>
  <si>
    <t>6q14.1</t>
  </si>
  <si>
    <t>no assertion criteria provided</t>
  </si>
  <si>
    <t>N</t>
  </si>
  <si>
    <t>ClinGen:CA339857,dbVar:nssv3761627,OMIM:611408.0004</t>
  </si>
  <si>
    <t>CCAGTCCCCCCAGTGCCGGTCAACCTCCCTTCCTCGGGACCCTCTCAGAAGCCGAGCTCTTTACTCATTTTCCTAGGTCTTCCTTCTCCTCGCGGTCCCTACATCCTCCCCCATCCCTAATCCCTTCATCTTCCCTGCTTTAAGAACCACCCGCAGGCCCCCATCCACGAACGCCCCTTCACTAGCTACCAGACGCTTCAACCCAGCCTCACCTCGCACCTCCACCTCCCCCGCCGTCTCCACGCCCACTTCAAAGCCCACCTCCAACCCGCAGGCTCTTCAGCAGAGCCGATGCGGCGTCCCGCCTCCTTGCCTTCCCTCTTAGGACCAAACTCCCAGCTGGGGCCTCGGCGTCTGACCGCCAAAGAGCGGGTGCCTGGTTCCTGCGGAGGCTGCCGGGCGGGTGCCGAGGTTGCCGAGATGCGGGAGGTTTGAACACAAGGATGGGACAGAGGCGAGGATCGGGGCTCCTGGGTGGCAGCGGCGGTAACCTGGGCTCCAGGGTAACGGAGGCGGAGGCCTAGACTGCACTACGAAGAGACCGCAGCCAATCATGATGACTCTACCCGAGCTCCCATTGGCTTCTGTCTCCAGACGGCCCTTTTTATTGGCTTCAGTGGAACTGGAAGGCGGGACGGCGAGTGCGGGAGAAGGTCTCCATTGGCCGACCGCTCTAGCTGTAGCGGAGACCCCCAAGTAGGGAAATTGGGGCAAAACGCGGAGCGCTCCAGGCTCCTACGGGCTGTGCGGTGCCAGGGCTCGACTGCTGAGCGTCGTGGGCTCCGAGAGGGACGCGGGCGGAGGGCAAAGTGGGTTCATGATATGAATTGTAAAATTGGCGACTGCGTAATGTAAAACACTTAACAATTGCTTAGATTTCCTTTGGGAAATAACTTGCTTTTAAATTGTAAACAAATTACAAACAAACTGCTAGTGCTTCTGGATCTTCTTACCGAAATGGCTGATTCAGGAGGATGCGGGGTGAGTGCACTATTGTTCCTGCCTCGAGATCCTGGCTGTGAATCACCAACGAGCCGTGAGTTTGGCTTGAAAGTGATTTTTAGGTTTTGGAACGGGTTTGGGGTGGAATGGCATCTGAAATATTTGCACACAAGTTTTTTTTTTTTTTTTTTTTTTTTTTTTTTTTTTTTAAGGAACGTTTTGAGGAGCATGTCAGCCTATTGAGCGCTGATGTGTGACATATTTTCTCTTTTAGAAATGGCATTAATTGCGGGAGACAGGGAAGGTAAAAAAAAATCCTCTTTCGTGAGGGCTTTAAACTGCTCCGAGCCATCTGATTATCAAGGTGGTTTAACACTACTCTGGTGTTCTCACTATTGTTAATTTCTCACTGGCCTTTTTACCACCATTCTGTAGAGAATCTAATATTTGAAGGCAAATGCGTTTAATGAATCTTCTAACCATGAAGATTGGTAATTCCTGCTTCTCGCTCAACCTCGTTTTTCCACCTTTGCACTGTTTCAAAGCTTTCATTTTATCCTGTCAATACATTTTACTTCAAGTTACAGACTAACCCACCCAAACAATATTGTGATTAAATGTAATTTTCTGTATGCGAAATACATCTGTACAAGATGG</t>
  </si>
  <si>
    <t>C</t>
  </si>
  <si>
    <t>single nucleotide variant</t>
  </si>
  <si>
    <t>NM_001368894.2(PAX6):c.-129+2T&gt;A</t>
  </si>
  <si>
    <t>Aug 15, 2019</t>
  </si>
  <si>
    <t>RCV000003651</t>
  </si>
  <si>
    <t>MONDO:MONDO:0024507,MedGen:C0344542,OMIM:106210,Orphanet:250923</t>
  </si>
  <si>
    <t>Aniridia 1</t>
  </si>
  <si>
    <t>de novo;germline</t>
  </si>
  <si>
    <t>NC_000011.10</t>
  </si>
  <si>
    <t>11p13</t>
  </si>
  <si>
    <t>ClinGen:CA10575482,OMIM:607108.0024</t>
  </si>
  <si>
    <t>A</t>
  </si>
  <si>
    <t>T</t>
  </si>
  <si>
    <t>Duplication</t>
  </si>
  <si>
    <t>NM_170784.3(MKKS):c.-683_-674dup</t>
  </si>
  <si>
    <t>Benign</t>
  </si>
  <si>
    <t>Oct 13, 2009</t>
  </si>
  <si>
    <t>RCV000020857</t>
  </si>
  <si>
    <t>MONDO:MONDO:0015229,MedGen:C0752166,OMIM:PS209900,Orphanet:110</t>
  </si>
  <si>
    <t>Bardet-Biedl syndrome</t>
  </si>
  <si>
    <t>not provided</t>
  </si>
  <si>
    <t>NC_000020.11</t>
  </si>
  <si>
    <t>20p12.2</t>
  </si>
  <si>
    <t>ClinGen:CA342350</t>
  </si>
  <si>
    <t>CCAGGCCGCCA</t>
  </si>
  <si>
    <t>NM_170784.3(MKKS):c.-74G&gt;A</t>
  </si>
  <si>
    <t>RCV000020858</t>
  </si>
  <si>
    <t>ClinGen:CA342351</t>
  </si>
  <si>
    <t>NM_033028.5(BBS4):c.-17C&gt;A</t>
  </si>
  <si>
    <t>RCV000020935</t>
  </si>
  <si>
    <t>NC_000015.10</t>
  </si>
  <si>
    <t>15q24.1</t>
  </si>
  <si>
    <t>ClinGen:CA342424</t>
  </si>
  <si>
    <t>NM_033028.5(BBS4):c.-6G&gt;A</t>
  </si>
  <si>
    <t>RCV000020937</t>
  </si>
  <si>
    <t>ClinGen:CA342426</t>
  </si>
  <si>
    <t>G</t>
  </si>
  <si>
    <t>NM_000288.4(PEX7):c.-45C&gt;T</t>
  </si>
  <si>
    <t>RCV000032114</t>
  </si>
  <si>
    <t>MONDO:MONDO:0009958,MedGen:C0034960,OMIM:266500,Orphanet:773</t>
  </si>
  <si>
    <t>Phytanic acid storage disease</t>
  </si>
  <si>
    <t>unknown</t>
  </si>
  <si>
    <t>6q23.3</t>
  </si>
  <si>
    <t>no assertion provided</t>
  </si>
  <si>
    <t>ClinGen:CA343127</t>
  </si>
  <si>
    <t>NM_001358263.1(HK1):c.-270G&gt;C</t>
  </si>
  <si>
    <t>Conflicting interpretations of pathogenicity</t>
  </si>
  <si>
    <t>May 04, 2022</t>
  </si>
  <si>
    <t>RCV000033228|RCV002054534|RCV002247416</t>
  </si>
  <si>
    <t>MONDO:MONDO:0011534,MedGen:C1854449,OMIM:605285,Orphanet:99953|MedGen:CN517202|MONDO:MONDO:0009340,MedGen:C3150343,OMIM:235700,Orphanet:90031</t>
  </si>
  <si>
    <t>Charcot-Marie-Tooth disease type 4G|not provided|Hemolytic anemia due to hexokinase deficiency</t>
  </si>
  <si>
    <t>NC_000010.11</t>
  </si>
  <si>
    <t>10q22.1</t>
  </si>
  <si>
    <t>criteria provided, conflicting interpretations</t>
  </si>
  <si>
    <t>ClinGen:CA130786,OMIM:142600.0003</t>
  </si>
  <si>
    <t>NM_003611.3(OFD1):c.-296G&gt;T</t>
  </si>
  <si>
    <t>Jun 26, 2018</t>
  </si>
  <si>
    <t>RCV001707513</t>
  </si>
  <si>
    <t>MedGen:CN517202</t>
  </si>
  <si>
    <t>NC_000023.11</t>
  </si>
  <si>
    <t>X</t>
  </si>
  <si>
    <t>Xp22.2</t>
  </si>
  <si>
    <t>criteria provided, single submitter</t>
  </si>
  <si>
    <t>ClinGen:CA344051</t>
  </si>
  <si>
    <t>NM_004006.3(DMD):c.-114dup</t>
  </si>
  <si>
    <t>Benign/Likely benign</t>
  </si>
  <si>
    <t>Jun 28, 2018</t>
  </si>
  <si>
    <t>RCV000080379|RCV000300274|RCV001668197</t>
  </si>
  <si>
    <t>MedGen:CN169374|MONDO:MONDO:0010542,MedGen:C3668940,OMIM:302045,Orphanet:154|MedGen:CN517202</t>
  </si>
  <si>
    <t>not specified|Dilated cardiomyopathy 3B|not provided</t>
  </si>
  <si>
    <t>Xp21.1</t>
  </si>
  <si>
    <t>criteria provided, multiple submitters, no conflicts</t>
  </si>
  <si>
    <t>ClinGen:CA147794</t>
  </si>
  <si>
    <t>TA</t>
  </si>
  <si>
    <t>NM_004006.3(DMD):c.-181A&gt;T</t>
  </si>
  <si>
    <t>Uncertain significance</t>
  </si>
  <si>
    <t>Jul 06, 2012</t>
  </si>
  <si>
    <t>RCV000080395</t>
  </si>
  <si>
    <t>ClinGen:CA222261</t>
  </si>
  <si>
    <t>NM_004006.3(DMD):c.-29dup</t>
  </si>
  <si>
    <t>Likely benign</t>
  </si>
  <si>
    <t>May 10, 2018</t>
  </si>
  <si>
    <t>RCV000080396</t>
  </si>
  <si>
    <t>ClinGen:CA222262</t>
  </si>
  <si>
    <t>NM_004006.3(DMD):c.-8T&gt;A</t>
  </si>
  <si>
    <t>RCV000080402|RCV000353843|RCV000991905|RCV001826721</t>
  </si>
  <si>
    <t>MedGen:CN169374|MONDO:MONDO:0010542,MedGen:C3668940,OMIM:302045,Orphanet:154|MedGen:CN517202|Human Phenotype Ontology:HP:0001638,MONDO:MONDO:0004994,MedGen:C0878544,Orphanet:167848;MONDO:MONDO:0010679,MedGen:C0013264,OMIM:310200,Orphanet:98896;;MONDO:MONDO:0010311,MedGen:C0917713,OMIM:300376,Orphanet:98895</t>
  </si>
  <si>
    <t>not specified|Dilated cardiomyopathy 3B|not provided|Cardiomyopathy;Duchenne muscular dystrophy;Dystrophin deficiency;Becker muscular dystrophy</t>
  </si>
  <si>
    <t>ClinGen:CA285516</t>
  </si>
  <si>
    <t>Microsatellite</t>
  </si>
  <si>
    <t>NM_004183.4(BEST1):c.153-22CCACCC[2]</t>
  </si>
  <si>
    <t>Nov 01, 2022</t>
  </si>
  <si>
    <t>RCV000080870|RCV001519049</t>
  </si>
  <si>
    <t>MedGen:CN169374|MedGen:CN517202</t>
  </si>
  <si>
    <t>not specified|not provided</t>
  </si>
  <si>
    <t>11q12.3</t>
  </si>
  <si>
    <t>ClinGen:CA147871</t>
  </si>
  <si>
    <t>TCCACCC</t>
  </si>
  <si>
    <t>NM_014425.5(INVS):c.-17C&gt;T</t>
  </si>
  <si>
    <t>Aug 16, 2018</t>
  </si>
  <si>
    <t>RCV000081625|RCV001169333</t>
  </si>
  <si>
    <t>MedGen:CN517202|MONDO:MONDO:0011190,MedGen:C1865872,OMIM:602088,Orphanet:655,Orphanet:93591</t>
  </si>
  <si>
    <t>not provided|Infantile nephronophthisis</t>
  </si>
  <si>
    <t>NC_000009.12</t>
  </si>
  <si>
    <t>9q31.1</t>
  </si>
  <si>
    <t>ClinGen:CA223137</t>
  </si>
  <si>
    <t>NM_002087.4(GRN):c.-8+3A&gt;T</t>
  </si>
  <si>
    <t>RCV000084417</t>
  </si>
  <si>
    <t>NC_000017.11</t>
  </si>
  <si>
    <t>17q21.31</t>
  </si>
  <si>
    <t>ClinGen:CA225191</t>
  </si>
  <si>
    <t>NM_002087.4(GRN):c.-8+5G&gt;C</t>
  </si>
  <si>
    <t>Oct 01, 2007</t>
  </si>
  <si>
    <t>RCV000084418|RCV001089936</t>
  </si>
  <si>
    <t>MedGen:CN517202|MONDO:MONDO:0011842,MedGen:C1843792,OMIM:607485,Orphanet:100070,Orphanet:282</t>
  </si>
  <si>
    <t>not provided|GRN-related frontotemporal lobar degeneration with Tdp43 inclusions</t>
  </si>
  <si>
    <t>ClinGen:CA225192,OMIM:138945.0001</t>
  </si>
  <si>
    <t>NM_133497.4(KCNV2):c.-2C&gt;T</t>
  </si>
  <si>
    <t>RCV000086998</t>
  </si>
  <si>
    <t>9p24.2</t>
  </si>
  <si>
    <t>ClinGen:CA228947</t>
  </si>
  <si>
    <t>Indel</t>
  </si>
  <si>
    <t>NM_000372.5(TYR):c.-9_-7delinsGG</t>
  </si>
  <si>
    <t>May 03, 2020</t>
  </si>
  <si>
    <t>RCV000114970</t>
  </si>
  <si>
    <t>11q14.3</t>
  </si>
  <si>
    <t>ClinGen:CA249792</t>
  </si>
  <si>
    <t>AGA</t>
  </si>
  <si>
    <t>GG</t>
  </si>
  <si>
    <t>NM_006796.3(AFG3L2):c.-32C&gt;T</t>
  </si>
  <si>
    <t>Jan 12, 2018</t>
  </si>
  <si>
    <t>RCV000123561|RCV000325300</t>
  </si>
  <si>
    <t>MedGen:CN169374|MONDO:MONDO:0012450,MedGen:C1853249,OMIM:610246,Orphanet:101109</t>
  </si>
  <si>
    <t>not specified|Spinocerebellar ataxia type 28</t>
  </si>
  <si>
    <t>NC_000018.10</t>
  </si>
  <si>
    <t>18p11.21</t>
  </si>
  <si>
    <t>ClinGen:CA289325</t>
  </si>
  <si>
    <t>NM_006493.4(CLN5):c.-4C&gt;T</t>
  </si>
  <si>
    <t>Nov 03, 2022</t>
  </si>
  <si>
    <t>RCV000124330|RCV000360042|RCV000711258|RCV001081887|RCV001111457|RCV002316354</t>
  </si>
  <si>
    <t>MedGen:CN169374|MedGen:CN239251|MedGen:CN517202|MONDO:MONDO:0016295,MedGen:C0027877,OMIM:PS256730,Orphanet:216,Orphanet:79263|MONDO:MONDO:0009745,MedGen:C1850442,OMIM:256731,Orphanet:168491,Orphanet:228360|MeSH:D030342,MedGen:C0950123</t>
  </si>
  <si>
    <t>not specified|Neuronal Ceroid-Lipofuscinosis, Dominant/Recessive|not provided|Neuronal ceroid lipofuscinosis|Neuronal ceroid lipofuscinosis 5|Inborn genetic diseases</t>
  </si>
  <si>
    <t>NC_000013.11</t>
  </si>
  <si>
    <t>13q22.3</t>
  </si>
  <si>
    <t>ClinGen:CA290137</t>
  </si>
  <si>
    <t>NM_018941.4(CLN8):c.-123-4T&gt;C</t>
  </si>
  <si>
    <t>Sep 13, 2021</t>
  </si>
  <si>
    <t>RCV000124348|RCV001701606|RCV002492455</t>
  </si>
  <si>
    <t>MedGen:CN169374|MedGen:CN517202|MONDO:MONDO:0010830,MedGen:C1838570,OMIM:600143,Orphanet:168491,Orphanet:228354,Orphanet:79264;MONDO:MONDO:0012391,MedGen:C1864923,OMIM:610003,Orphanet:1947</t>
  </si>
  <si>
    <t>not specified|not provided|Neuronal ceroid lipofuscinosis 8;Neuronal ceroid lipofuscinosis 8 northern epilepsy variant</t>
  </si>
  <si>
    <t>germline;unknown</t>
  </si>
  <si>
    <t>NC_000008.11</t>
  </si>
  <si>
    <t>8p23.3</t>
  </si>
  <si>
    <t>ClinGen:CA290158</t>
  </si>
  <si>
    <t>NM_018941.4(CLN8):c.-126C&gt;T</t>
  </si>
  <si>
    <t>Dec 01, 2013</t>
  </si>
  <si>
    <t>RCV000124352</t>
  </si>
  <si>
    <t>MedGen:CN169374</t>
  </si>
  <si>
    <t>not specified</t>
  </si>
  <si>
    <t>ClinGen:CA290162</t>
  </si>
  <si>
    <t>NM_001909.5(CTSD):c.-24C&gt;T</t>
  </si>
  <si>
    <t>Jan 13, 2018</t>
  </si>
  <si>
    <t>RCV000124648|RCV000264846</t>
  </si>
  <si>
    <t>MedGen:CN169374|MONDO:MONDO:0012414,MedGen:C1864669,OMIM:610127,Orphanet:228337</t>
  </si>
  <si>
    <t>not specified|Neuronal ceroid lipofuscinosis 10</t>
  </si>
  <si>
    <t>11p15.5</t>
  </si>
  <si>
    <t>ClinGen:CA290554</t>
  </si>
  <si>
    <t>NM_032119.4(ADGRV1):c.-44C&gt;T</t>
  </si>
  <si>
    <t>RCV000125288|RCV001152776</t>
  </si>
  <si>
    <t>MedGen:CN169374|MONDO:MONDO:0011558,MedGen:C2931213,OMIM:605472,Orphanet:231178,Orphanet:886</t>
  </si>
  <si>
    <t>not specified|Usher syndrome type 2C</t>
  </si>
  <si>
    <t>NC_000005.10</t>
  </si>
  <si>
    <t>5q14.3</t>
  </si>
  <si>
    <t>ClinGen:CA291105</t>
  </si>
  <si>
    <t>NM_004085.4(TIMM8A):c.-6C&gt;T</t>
  </si>
  <si>
    <t>May 02, 2016</t>
  </si>
  <si>
    <t>RCV000152015|RCV000677076|RCV002362758</t>
  </si>
  <si>
    <t>MedGen:CN169374|MedGen:CN517202|MeSH:D030342,MedGen:C0950123</t>
  </si>
  <si>
    <t>not specified|not provided|Inborn genetic diseases</t>
  </si>
  <si>
    <t>Xq22.1</t>
  </si>
  <si>
    <t>ClinGen:CA178158</t>
  </si>
  <si>
    <t>NM_006005.3(WFS1):c.-6+11C&gt;T</t>
  </si>
  <si>
    <t>RCV000126334|RCV001154416|RCV001154415|RCV002472309</t>
  </si>
  <si>
    <t>MedGen:CN169374|MedGen:CN239410|MONDO:MONDO:0010963,MedGen:C1833021,OMIM:600965,Orphanet:90635|MONDO:MONDO:0009101,MedGen:C4551693,OMIM:222300,Orphanet:3463</t>
  </si>
  <si>
    <t>not specified|WFS1-Related Spectrum Disorders|Autosomal dominant nonsyndromic hearing loss 6|Wolfram syndrome 1</t>
  </si>
  <si>
    <t>NC_000004.12</t>
  </si>
  <si>
    <t>4p16.1</t>
  </si>
  <si>
    <t>ClinGen:CA291630</t>
  </si>
  <si>
    <t>NM_153033.5(KCTD7):c.-49C&gt;T</t>
  </si>
  <si>
    <t>RCV000126503|RCV000395969</t>
  </si>
  <si>
    <t>MedGen:CN169374|MONDO:MONDO:0012721,MedGen:C2673257,OMIM:611726,Orphanet:263516</t>
  </si>
  <si>
    <t>not specified|Progressive myoclonic epilepsy type 3</t>
  </si>
  <si>
    <t>NC_000007.14</t>
  </si>
  <si>
    <t>7q11.21</t>
  </si>
  <si>
    <t>ClinGen:CA291854</t>
  </si>
  <si>
    <t>NM_198525.3(KIF7):c.-5T&gt;G</t>
  </si>
  <si>
    <t>Apr 27, 2017</t>
  </si>
  <si>
    <t>RCV000153402|RCV000352225</t>
  </si>
  <si>
    <t>MedGen:CN169374|MONDO:MONDO:0008708,MedGen:C0796147,OMIM:200990,Orphanet:36</t>
  </si>
  <si>
    <t>not specified|Acrocallosal syndrome</t>
  </si>
  <si>
    <t>15q26.1</t>
  </si>
  <si>
    <t>ClinGen:CA020428</t>
  </si>
  <si>
    <t>NM_014874.4(MFN2):c.-149-15T&gt;G</t>
  </si>
  <si>
    <t>RCV000126751|RCV000281852|RCV000374005</t>
  </si>
  <si>
    <t>MedGen:CN169374|MONDO:MONDO:0018993,MedGen:C0270914,Orphanet:64746|MONDO:MONDO:0019551,MedGen:C0393807,Orphanet:90120</t>
  </si>
  <si>
    <t>not specified|Charcot-Marie-Tooth disease type 2|Hereditary motor and sensory neuropathy with optic atrophy</t>
  </si>
  <si>
    <t>NC_000001.11</t>
  </si>
  <si>
    <t>1p36.22</t>
  </si>
  <si>
    <t>ClinGen:CA292071</t>
  </si>
  <si>
    <t>NM_025136.4(OPA3):c.-38A&gt;G</t>
  </si>
  <si>
    <t>Jul 19, 2021</t>
  </si>
  <si>
    <t>RCV000127287|RCV000351016|RCV000399979|RCV002483254</t>
  </si>
  <si>
    <t>MedGen:CN169374|MONDO:MONDO:0009787,MedGen:C0574084,OMIM:258501,Orphanet:67047|MONDO:MONDO:0008133,MedGen:C1833809,OMIM:165300,Orphanet:67036|MONDO:MONDO:0008133,MedGen:C1833809,OMIM:165300,Orphanet:67036;MONDO:MONDO:0009787,MedGen:C0574084,OMIM:258501,Orphanet:67047</t>
  </si>
  <si>
    <t>not specified|3-Methylglutaconic aciduria type 3|Optic atrophy 3|Optic atrophy 3;3-Methylglutaconic aciduria type 3</t>
  </si>
  <si>
    <t>NC_000019.10</t>
  </si>
  <si>
    <t>19q13.32</t>
  </si>
  <si>
    <t>ClinGen:CA292640</t>
  </si>
  <si>
    <t>NM_017739.4(POMGNT1):c.-11G&gt;A</t>
  </si>
  <si>
    <t>May 18, 2021</t>
  </si>
  <si>
    <t>RCV000127571|RCV001097959|RCV001097960</t>
  </si>
  <si>
    <t>MedGen:CN169374|MedGen:CN239202|MONDO:MONDO:0013161,MedGen:C3150417,OMIM:613157,Orphanet:206564</t>
  </si>
  <si>
    <t>not specified|Congenital Muscular Dystrophy, alpha-dystroglycan related|Autosomal recessive limb-girdle muscular dystrophy type 2O</t>
  </si>
  <si>
    <t>1p34.1</t>
  </si>
  <si>
    <t>ClinGen:CA292891</t>
  </si>
  <si>
    <t>NM_000322.5(PRPH2):c.-11A&gt;C</t>
  </si>
  <si>
    <t>RCV000127758|RCV000289578|RCV000292322|RCV000348039|RCV000344526|RCV000383991|RCV000408099|RCV000767336</t>
  </si>
  <si>
    <t>MedGen:CN169374|Human Phenotype Ontology:HP:0000547,MONDO:MONDO:0019200,MeSH:D012174,MedGen:C0035334,OMIM:268000,OMIM:PS268000,Orphanet:791|Human Phenotype Ontology:HP:0000548,MONDO:MONDO:0015993,MedGen:C4085590,OMIM:PS120970,Orphanet:1872|MONDO:MONDO:0013137,MedGen:C2751290,OMIM:613105,Orphanet:75377|Human Phenotype Ontology:HP:0030642,MONDO:MONDO:0007639,MedGen:C0311338,OMIM:136880,Orphanet:227796,Orphanet:52427|MONDO:MONDO:0011979,MedGen:C1842914,Orphanet:99000|MONDO:MONDO:0008210,MedGen:C4551999,OMIM:169150,Orphanet:99001|MedGen:CN517202</t>
  </si>
  <si>
    <t>not specified|Retinitis pigmentosa|Cone-rod dystrophy|Choroidal dystrophy, central areolar 2|Pigmentary retinal dystrophy|Adult-onset foveomacular vitelliform dystrophy|Patterned macular dystrophy 1|not provided</t>
  </si>
  <si>
    <t>germline;not applicable</t>
  </si>
  <si>
    <t>6p21.1</t>
  </si>
  <si>
    <t>ClinGen:CA293076</t>
  </si>
  <si>
    <t>NM_206933.4(USH2A):c.-1C&gt;G</t>
  </si>
  <si>
    <t>Aug 06, 2013</t>
  </si>
  <si>
    <t>RCV000155876|RCV001826842</t>
  </si>
  <si>
    <t>MedGen:CN169374|MONDO:MONDO:0010169,MedGen:C1848634,OMIM:276901,Orphanet:231178,Orphanet:886</t>
  </si>
  <si>
    <t>not specified|Usher syndrome type 2A</t>
  </si>
  <si>
    <t>1q41</t>
  </si>
  <si>
    <t>ClinGen:CA183707</t>
  </si>
  <si>
    <t>NM_032119.4(ADGRV1):c.-11G&gt;A</t>
  </si>
  <si>
    <t>Apr 10, 2013</t>
  </si>
  <si>
    <t>RCV000155612</t>
  </si>
  <si>
    <t>ClinGen:CA183138</t>
  </si>
  <si>
    <t>NM_001384140.1(PCDH15):c.-5A&gt;G</t>
  </si>
  <si>
    <t>May 11, 2018</t>
  </si>
  <si>
    <t>RCV000155271|RCV000828326|RCV001103250|RCV001826837</t>
  </si>
  <si>
    <t>MedGen:CN169374|MedGen:CN517202|MONDO:MONDO:0010168,MedGen:C1568247,OMIM:276900,Orphanet:231169,Orphanet:886|MONDO:MONDO:0011186,MedGen:C1865885,OMIM:602083,Orphanet:231169,Orphanet:886</t>
  </si>
  <si>
    <t>not specified|not provided|Usher syndrome type 1|Usher syndrome type 1F</t>
  </si>
  <si>
    <t>10q21.1</t>
  </si>
  <si>
    <t>ClinGen:CA182488</t>
  </si>
  <si>
    <t>NM_022124.6(CDH23):c.-1C&gt;T</t>
  </si>
  <si>
    <t>Jul 01, 2021</t>
  </si>
  <si>
    <t>RCV000150267|RCV000309111|RCV000365856|RCV000991774|RCV001276794</t>
  </si>
  <si>
    <t>MedGen:CN169374|MONDO:MONDO:0010984,MedGen:C1832845,OMIM:601067,Orphanet:231169,Orphanet:886|MONDO:MONDO:0011067,MedGen:C1832394,OMIM:601386,Orphanet:90636|MedGen:CN517202|MONDO:MONDO:0010168,MedGen:C1568247,OMIM:276900,Orphanet:231169,Orphanet:886</t>
  </si>
  <si>
    <t>not specified|Usher syndrome type 1D|Autosomal recessive nonsyndromic hearing loss 12|not provided|Usher syndrome type 1</t>
  </si>
  <si>
    <t>ClinGen:CA175455</t>
  </si>
  <si>
    <t>NM_173477.5(USH1G):c.-1C&gt;T</t>
  </si>
  <si>
    <t>Jun 02, 2013</t>
  </si>
  <si>
    <t>RCV000155745</t>
  </si>
  <si>
    <t>17q25.1</t>
  </si>
  <si>
    <t>ClinGen:CA183407</t>
  </si>
  <si>
    <t>NM_004085.4(TIMM8A):c.-11G&gt;T</t>
  </si>
  <si>
    <t>Aug 03, 2017</t>
  </si>
  <si>
    <t>RCV000152016</t>
  </si>
  <si>
    <t>ClinGen:CA178159</t>
  </si>
  <si>
    <t>NM_000104.4(CYP1B1):c.-1-12C&gt;T</t>
  </si>
  <si>
    <t>Jul 30, 2021</t>
  </si>
  <si>
    <t>RCV000153129|RCV000287139|RCV000341848|RCV001618307|RCV001657873</t>
  </si>
  <si>
    <t>MedGen:CN169374|MONDO:MONDO:0009277,MedGen:C1856439,OMIM:231300,Orphanet:98976,Orphanet:98977|Human Phenotype Ontology:HP:0000659,MONDO:MONDO:0011414,MedGen:C0344559,OMIM:604229,Orphanet:708|MedGen:CN517202|MONDO:MONDO:0015016,MedGen:C4310623,OMIM:617315</t>
  </si>
  <si>
    <t>not specified|Glaucoma 3A|Irido-corneo-trabecular dysgenesis|not provided|Anterior segment dysgenesis 6</t>
  </si>
  <si>
    <t>NC_000002.12</t>
  </si>
  <si>
    <t>2p22.2</t>
  </si>
  <si>
    <t>ClinGen:CA179956</t>
  </si>
  <si>
    <t>NM_001453.3(FOXC1):c.-429C&gt;G</t>
  </si>
  <si>
    <t>RCV000162084|RCV002247559</t>
  </si>
  <si>
    <t>MedGen:CN517202|MedGen:CN169374</t>
  </si>
  <si>
    <t>not provided|not specified</t>
  </si>
  <si>
    <t>germline;inherited</t>
  </si>
  <si>
    <t>6p25.3</t>
  </si>
  <si>
    <t>ClinGen:CA235499</t>
  </si>
  <si>
    <t>NM_001453.3(FOXC1):c.-244C&gt;T</t>
  </si>
  <si>
    <t>May 24, 2021</t>
  </si>
  <si>
    <t>RCV000162083|RCV000991164</t>
  </si>
  <si>
    <t>MedGen:CN517202|MONDO:MONDO:0024456,MedGen:C1866560,OMIM:601631,Orphanet:91483</t>
  </si>
  <si>
    <t>not provided|Anterior segment dysgenesis 3</t>
  </si>
  <si>
    <t>ClinGen:CA235498</t>
  </si>
  <si>
    <t>NM_000784.4(CYP27A1):c.-6C&gt;T</t>
  </si>
  <si>
    <t>Feb 07, 2020</t>
  </si>
  <si>
    <t>RCV000173170|RCV000294686|RCV001682882</t>
  </si>
  <si>
    <t>MedGen:CN169374|MONDO:MONDO:0008948,MedGen:C0238052,OMIM:213700,Orphanet:909|MedGen:CN517202</t>
  </si>
  <si>
    <t>not specified|Cholestanol storage disease|not provided</t>
  </si>
  <si>
    <t>2q35</t>
  </si>
  <si>
    <t>ClinGen:CA200332</t>
  </si>
  <si>
    <t>NM_001173990.3(TMEM216):c.-2G&gt;T</t>
  </si>
  <si>
    <t>Jul 19, 2022</t>
  </si>
  <si>
    <t>RCV000173234|RCV000294727|RCV000386157|RCV001094052|RCV001706117</t>
  </si>
  <si>
    <t>MedGen:CN169374|Human Phenotype Ontology:HP:0002335,Human Phenotype Ontology:HP:0007125,MONDO:MONDO:0018772,MedGen:C0431399,OMIM:PS213300,Orphanet:475|MONDO:MONDO:0011296,MedGen:C1864148,OMIM:603194,Orphanet:564|MONDO:MONDO:0011963,MedGen:C1842577,OMIM:608091,Orphanet:2318|MedGen:CN517202</t>
  </si>
  <si>
    <t>not specified|Joubert syndrome|Meckel syndrome, type 2|Joubert syndrome 2|not provided</t>
  </si>
  <si>
    <t>11q12.2</t>
  </si>
  <si>
    <t>ClinGen:CA200392</t>
  </si>
  <si>
    <t>NM_004006.3(DMD):c.-5T&gt;C</t>
  </si>
  <si>
    <t>May 05, 2015</t>
  </si>
  <si>
    <t>RCV000173317</t>
  </si>
  <si>
    <t>ClinGen:CA238782</t>
  </si>
  <si>
    <t>NM_020184.4(CNNM4):c.-14A&gt;C</t>
  </si>
  <si>
    <t>RCV000173493|RCV000344905</t>
  </si>
  <si>
    <t>MedGen:CN517202|MONDO:MONDO:0009007,MedGen:C3495589,OMIM:217080,Orphanet:1873</t>
  </si>
  <si>
    <t>not provided|Jalili syndrome</t>
  </si>
  <si>
    <t>2q11.2</t>
  </si>
  <si>
    <t>ClinGen:CA238952</t>
  </si>
  <si>
    <t>NM_024809.5(TCTN2):c.-2G&gt;A</t>
  </si>
  <si>
    <t>Aug 08, 2022</t>
  </si>
  <si>
    <t>RCV000724112|RCV001510325</t>
  </si>
  <si>
    <t>MedGen:CN517202|Human Phenotype Ontology:HP:0002335,Human Phenotype Ontology:HP:0007125,MONDO:MONDO:0018772,MedGen:C0431399,OMIM:PS213300,Orphanet:475;MONDO:MONDO:0018921,MedGen:C0265215,OMIM:PS249000,Orphanet:564</t>
  </si>
  <si>
    <t>not provided|Joubert syndrome;Meckel-Gruber syndrome</t>
  </si>
  <si>
    <t>NC_000012.12</t>
  </si>
  <si>
    <t>12q24.31</t>
  </si>
  <si>
    <t>ClinGen:CA238978</t>
  </si>
  <si>
    <t>NM_033028.5(BBS4):c.-17C&gt;T</t>
  </si>
  <si>
    <t>RCV000173544|RCV000371581</t>
  </si>
  <si>
    <t>MedGen:CN169374|MONDO:MONDO:0014433,MedGen:C2936864,OMIM:615982,Orphanet:110</t>
  </si>
  <si>
    <t>not specified|Bardet-Biedl syndrome 4</t>
  </si>
  <si>
    <t>ClinGen:CA200605</t>
  </si>
  <si>
    <t>NM_033100.4(CDHR1):c.-1C&gt;T</t>
  </si>
  <si>
    <t>RCV000173547|RCV000355055</t>
  </si>
  <si>
    <t>MedGen:CN169374|MONDO:MONDO:0013348,MedGen:C3150912,OMIM:613660</t>
  </si>
  <si>
    <t>not specified|Cone-rod dystrophy 15</t>
  </si>
  <si>
    <t>10q23.1</t>
  </si>
  <si>
    <t>ClinGen:CA200608</t>
  </si>
  <si>
    <t>NM_001371596.2(MFSD8):c.-21C&gt;T</t>
  </si>
  <si>
    <t>Oct 24, 2014</t>
  </si>
  <si>
    <t>RCV000188188</t>
  </si>
  <si>
    <t>4q28.2</t>
  </si>
  <si>
    <t>ClinGen:CA315997</t>
  </si>
  <si>
    <t>NM_018941.4(CLN8):c.-122T&gt;G</t>
  </si>
  <si>
    <t>Apr 26, 2013</t>
  </si>
  <si>
    <t>RCV000187119</t>
  </si>
  <si>
    <t>ClinGen:CA313999</t>
  </si>
  <si>
    <t>NM_018941.4(CLN8):c.-46C&gt;T</t>
  </si>
  <si>
    <t>Jan 06, 2015</t>
  </si>
  <si>
    <t>RCV000187120</t>
  </si>
  <si>
    <t>ClinGen:CA314000</t>
  </si>
  <si>
    <t>NM_018941.4(CLN8):c.-1A&gt;T</t>
  </si>
  <si>
    <t>May 10, 2019</t>
  </si>
  <si>
    <t>RCV001704978</t>
  </si>
  <si>
    <t>ClinGen:CA314001</t>
  </si>
  <si>
    <t>NM_006493.4(CLN5):c.-14C&gt;T</t>
  </si>
  <si>
    <t>RCV000465449</t>
  </si>
  <si>
    <t>MONDO:MONDO:0016295,MedGen:C0027877,OMIM:PS256730,Orphanet:216,Orphanet:79263</t>
  </si>
  <si>
    <t>Neuronal ceroid lipofuscinosis</t>
  </si>
  <si>
    <t>ClinGen:CA313906</t>
  </si>
  <si>
    <t>NM_017882.3(CLN6):c.-5C&gt;T</t>
  </si>
  <si>
    <t>Jul 30, 2013</t>
  </si>
  <si>
    <t>RCV000187085</t>
  </si>
  <si>
    <t>15q23</t>
  </si>
  <si>
    <t>ClinGen:CA313948</t>
  </si>
  <si>
    <t>NM_001042432.2(CLN3):c.-33C&gt;A</t>
  </si>
  <si>
    <t>Jan 31, 2013</t>
  </si>
  <si>
    <t>RCV000187003</t>
  </si>
  <si>
    <t>NC_000016.10</t>
  </si>
  <si>
    <t>16p12.1</t>
  </si>
  <si>
    <t>ClinGen:CA313679</t>
  </si>
  <si>
    <t>NM_001042432.2(CLN3):c.-41C&gt;A</t>
  </si>
  <si>
    <t>RCV000187002|RCV001116116</t>
  </si>
  <si>
    <t>MedGen:CN169374|MONDO:MONDO:0008767,MedGen:C0751383,OMIM:204200,Orphanet:228346</t>
  </si>
  <si>
    <t>not specified|Neuronal ceroid lipofuscinosis 3</t>
  </si>
  <si>
    <t>ClinGen:CA313678</t>
  </si>
  <si>
    <t>NM_001042432.2(CLN3):c.-76-4G&gt;T</t>
  </si>
  <si>
    <t>Jan 02, 2015</t>
  </si>
  <si>
    <t>RCV000187012</t>
  </si>
  <si>
    <t>ClinGen:CA313710</t>
  </si>
  <si>
    <t>NM_001042432.2(CLN3):c.-76-14G&gt;A</t>
  </si>
  <si>
    <t>Dec 12, 2016</t>
  </si>
  <si>
    <t>RCV000187011</t>
  </si>
  <si>
    <t>ClinGen:CA313709</t>
  </si>
  <si>
    <t>NM_001358263.1(HK1):c.-290G&gt;C</t>
  </si>
  <si>
    <t>RCV000194396</t>
  </si>
  <si>
    <t>MONDO:MONDO:0011534,MedGen:C1854449,OMIM:605285,Orphanet:99953</t>
  </si>
  <si>
    <t>Charcot-Marie-Tooth disease type 4G</t>
  </si>
  <si>
    <t>ClinGen:CA347429</t>
  </si>
  <si>
    <t>Insertion</t>
  </si>
  <si>
    <t>NM_032273.4(TMEM126A):c.-46_-45insACCG</t>
  </si>
  <si>
    <t>Apr 10, 2018</t>
  </si>
  <si>
    <t>RCV000200839|RCV000374334|RCV001610517</t>
  </si>
  <si>
    <t>MedGen:CN169374|MedGen:CN239221|MedGen:CN517202</t>
  </si>
  <si>
    <t>not specified|Optic Atrophy, Recessive|not provided</t>
  </si>
  <si>
    <t>11q14.1</t>
  </si>
  <si>
    <t>ClinGen:CA325416</t>
  </si>
  <si>
    <t>AGACC</t>
  </si>
  <si>
    <t>NM_001368894.2(PAX6):c.-129+9G&gt;A</t>
  </si>
  <si>
    <t>Aug 10, 2022</t>
  </si>
  <si>
    <t>RCV000202974|RCV000290390|RCV000305825|RCV000340726|RCV000342099|RCV000395429|RCV000395452|RCV000401317|RCV001521912|RCV001610522</t>
  </si>
  <si>
    <t>MedGen:CN169374|MedGen:C0663995|MONDO:MONDO:0007628,MedGen:C3805604,OMIM:136520,Orphanet:2253|MONDO:MONDO:0024507,MedGen:C0344542,OMIM:106210,Orphanet:250923|Human Phenotype Ontology:HP:0000526,MONDO:MONDO:0019172,MedGen:C0003076|MONDO:MONDO:0020147,MedGen:CN120488,Orphanet:98555|MONDO:MONDO:0008681,MedGen:C0206115,OMIM:194072,Orphanet:893|MONDO:MONDO:0007848,MedGen:C1835698,OMIM:148190,Orphanet:2334|Human Phenotype Ontology:HP:0000659,MONDO:MONDO:0011414,MedGen:C0344559,OMIM:604229,Orphanet:708;MONDO:MONDO:0024507,MedGen:C0344542,OMIM:106210,Orphanet:250923|MedGen:CN517202</t>
  </si>
  <si>
    <t>not specified|carboxymethyl-dextran-A2-gadolinium-DOTA|Foveal hypoplasia 1|Aniridia 1|Congenital aniridia|Anophthalmia-microphthalmia syndrome|11p partial monosomy syndrome|Autosomal dominant keratitis|Irido-corneo-trabecular dysgenesis;Aniridia 1|not provided</t>
  </si>
  <si>
    <t>ClinGen:CA249178</t>
  </si>
  <si>
    <t>NM_000266.4(NDP):c.-77A&gt;G</t>
  </si>
  <si>
    <t>RCV000210236</t>
  </si>
  <si>
    <t>Human Phenotype Ontology:HP:0007898,MONDO:MONDO:0010269,MedGen:C0154832,OMIM:300216,Orphanet:190;Human Phenotype Ontology:HP:0030490,MONDO:MONDO:0019516,MeSH:D000080345,MedGen:C0339539,OMIM:PS133780,Orphanet:891</t>
  </si>
  <si>
    <t>Exudative retinopathy;Familial exudative vitreoretinopathy</t>
  </si>
  <si>
    <t>Xp11.3</t>
  </si>
  <si>
    <t>ClinGen:CA353561</t>
  </si>
  <si>
    <t>NM_032119.4(ADGRV1):c.-26_-9del</t>
  </si>
  <si>
    <t>Jun 19, 2015</t>
  </si>
  <si>
    <t>RCV000219154</t>
  </si>
  <si>
    <t>ClinGen:CA3338337</t>
  </si>
  <si>
    <t>CCGGCGGGGACCGCCGGGA</t>
  </si>
  <si>
    <t>NM_173477.5(USH1G):c.-8C&gt;T</t>
  </si>
  <si>
    <t>Apr 28, 2017</t>
  </si>
  <si>
    <t>RCV000216792|RCV001127511</t>
  </si>
  <si>
    <t>MedGen:CN169374|MONDO:MONDO:0011748,MedGen:C1847089,OMIM:606943,Orphanet:231169,Orphanet:886</t>
  </si>
  <si>
    <t>not specified|Usher syndrome type 1G</t>
  </si>
  <si>
    <t>ClinGen:CA8754144</t>
  </si>
  <si>
    <t>NM_001134831.2(AHI1):c.-140+1G&gt;T</t>
  </si>
  <si>
    <t>Sep 14, 2017</t>
  </si>
  <si>
    <t>RCV000224887|RCV000420430</t>
  </si>
  <si>
    <t>ClinGen:CA10581400</t>
  </si>
  <si>
    <t>NM_014874.4(MFN2):c.-150+4A&gt;T</t>
  </si>
  <si>
    <t>Aug 28, 2015</t>
  </si>
  <si>
    <t>RCV000236087</t>
  </si>
  <si>
    <t>ClinGen:CA10584095</t>
  </si>
  <si>
    <t>NM_001377295.2(GNAT2):c.-32A&gt;G</t>
  </si>
  <si>
    <t>Aug 10, 2021</t>
  </si>
  <si>
    <t>RCV000254555|RCV000377108</t>
  </si>
  <si>
    <t>MedGen:CN169374|MONDO:MONDO:0013465,MedGen:C1841721,OMIM:613856,Orphanet:49382</t>
  </si>
  <si>
    <t>not specified|Achromatopsia 4</t>
  </si>
  <si>
    <t>1p13.3</t>
  </si>
  <si>
    <t>ClinGen:CA992548</t>
  </si>
  <si>
    <t>NM_006642.5(SDCCAG8):c.-47T&gt;A</t>
  </si>
  <si>
    <t>Jul 15, 2021</t>
  </si>
  <si>
    <t>RCV000248394|RCV000303141|RCV000398595|RCV001668522</t>
  </si>
  <si>
    <t>MedGen:CN169374|MONDO:MONDO:0014444,MedGen:C3889474,OMIM:615993,Orphanet:110|MONDO:MONDO:0013326,MedGen:C3150877,OMIM:613615,Orphanet:3156|MedGen:CN517202</t>
  </si>
  <si>
    <t>not specified|Bardet-Biedl syndrome 16|Senior-Loken syndrome 7|not provided</t>
  </si>
  <si>
    <t>1q43</t>
  </si>
  <si>
    <t>ClinGen:CA1483139</t>
  </si>
  <si>
    <t>NM_012186.3(FOXE3):c.-14G&gt;A</t>
  </si>
  <si>
    <t>Jun 17, 2021</t>
  </si>
  <si>
    <t>RCV000248715|RCV001668527</t>
  </si>
  <si>
    <t>1p33</t>
  </si>
  <si>
    <t>ClinGen:CA842905</t>
  </si>
  <si>
    <t>NM_152384.3(BBS5):c.-40G&gt;C</t>
  </si>
  <si>
    <t>Jul 14, 2021</t>
  </si>
  <si>
    <t>RCV000251912|RCV001553961|RCV001636831</t>
  </si>
  <si>
    <t>MedGen:CN169374|MONDO:MONDO:0014434,MedGen:C3892039,OMIM:615983,Orphanet:110|MedGen:CN517202</t>
  </si>
  <si>
    <t>not specified|Bardet-Biedl syndrome 5|not provided</t>
  </si>
  <si>
    <t>2q31.1</t>
  </si>
  <si>
    <t>ClinGen:CA1956042</t>
  </si>
  <si>
    <t>NM_001044385.3(TMEM237):c.-4C&gt;G</t>
  </si>
  <si>
    <t>Feb 08, 2016</t>
  </si>
  <si>
    <t>RCV000251323</t>
  </si>
  <si>
    <t>2q33.1</t>
  </si>
  <si>
    <t>ClinGen:CA10586814</t>
  </si>
  <si>
    <t>NM_001044385.3(TMEM237):c.-12G&gt;A</t>
  </si>
  <si>
    <t>RCV000247187|RCV000323075</t>
  </si>
  <si>
    <t>MedGen:CN169374|MONDO:MONDO:0013745,MedGen:C3280766,OMIM:614424</t>
  </si>
  <si>
    <t>not specified|Joubert syndrome 14</t>
  </si>
  <si>
    <t>ClinGen:CA2056707</t>
  </si>
  <si>
    <t>NM_000104.4(CYP1B1):c.-14C&gt;T</t>
  </si>
  <si>
    <t>RCV000246381</t>
  </si>
  <si>
    <t>ClinGen:CA10586829</t>
  </si>
  <si>
    <t>NM_000539.3(RHO):c.-26A&gt;G</t>
  </si>
  <si>
    <t>Nov 07, 2021</t>
  </si>
  <si>
    <t>RCV000244948|RCV000285210|RCV000377312|RCV001675692|RCV001795401|RCV001795402</t>
  </si>
  <si>
    <t>MedGen:CN169374|Human Phenotype Ontology:HP:0000547,MONDO:MONDO:0019200,MeSH:D012174,MedGen:C0035334,OMIM:268000,OMIM:PS268000,Orphanet:791|MONDO:MONDO:0012498,MedGen:C1864869,OMIM:610445,Orphanet:215|MedGen:CN517202|MONDO:MONDO:0013395,MedGen:C3151001,OMIM:613731,Orphanet:791|Human Phenotype Ontology:HP:0030642,MONDO:MONDO:0007639,MedGen:C0311338,OMIM:136880,Orphanet:227796,Orphanet:52427</t>
  </si>
  <si>
    <t>not specified|Retinitis pigmentosa|Congenital stationary night blindness autosomal dominant 1|not provided|Retinitis pigmentosa 4|Pigmentary retinal dystrophy</t>
  </si>
  <si>
    <t>NC_000003.12</t>
  </si>
  <si>
    <t>3q22.1</t>
  </si>
  <si>
    <t>ClinGen:CA2607030</t>
  </si>
  <si>
    <t>NM_025132.4(WDR19):c.-9A&gt;G</t>
  </si>
  <si>
    <t>Dec 05, 2021</t>
  </si>
  <si>
    <t>RCV000254521|RCV000296000|RCV000350886|RCV001668589|RCV002244680|RCV002244679</t>
  </si>
  <si>
    <t>MedGen:CN169374|MONDO:MONDO:0013717,MedGen:C3280598,OMIM:614376,Orphanet:474|MONDO:MONDO:0013719,MedGen:C3280616,OMIM:614378,Orphanet:1515|MedGen:CN517202|MONDO:MONDO:0014579,MedGen:C4225376,OMIM:616307,Orphanet:3156|MONDO:MONDO:0013718,MedGen:C3280612,OMIM:614377,Orphanet:655</t>
  </si>
  <si>
    <t>not specified|Asphyxiating thoracic dystrophy 5|Cranioectodermal dysplasia 4|not provided|Senior-Loken syndrome 8|Nephronophthisis 13</t>
  </si>
  <si>
    <t>4p14</t>
  </si>
  <si>
    <t>ClinGen:CA2891488</t>
  </si>
  <si>
    <t>NM_000288.4(PEX7):c.-31G&gt;A</t>
  </si>
  <si>
    <t>RCV000242739|RCV000275755|RCV000370255|RCV001275002</t>
  </si>
  <si>
    <t>MedGen:CN169374|MONDO:MONDO:0013945,MedGen:C2749346,OMIM:614879,Orphanet:773|MONDO:MONDO:0008972,MedGen:C1859133,OMIM:215100,Orphanet:177,Orphanet:309789|MONDO:MONDO:0015776,MedGen:C0282529,OMIM:PS215100,Orphanet:177</t>
  </si>
  <si>
    <t>not specified|Peroxisome biogenesis disorder 9B|Rhizomelic chondrodysplasia punctata type 1|Rhizomelic chondrodysplasia punctata</t>
  </si>
  <si>
    <t>ClinGen:CA4017476</t>
  </si>
  <si>
    <t>NM_018718.3(CEP41):c.-5A&gt;C</t>
  </si>
  <si>
    <t>Jul 22, 2021</t>
  </si>
  <si>
    <t>RCV000248227|RCV000384968|RCV001610701</t>
  </si>
  <si>
    <t>MedGen:CN169374|MONDO:MONDO:0013763,MedGen:C3280897,OMIM:614464,Orphanet:475|MedGen:CN517202</t>
  </si>
  <si>
    <t>not specified|Joubert syndrome 15|not provided</t>
  </si>
  <si>
    <t>7q32.2</t>
  </si>
  <si>
    <t>ClinGen:CA4485758</t>
  </si>
  <si>
    <t>NM_000466.3(PEX1):c.-53C&gt;G</t>
  </si>
  <si>
    <t>Nov 04, 2022</t>
  </si>
  <si>
    <t>RCV000242469|RCV000385256|RCV001277065|RCV001706296</t>
  </si>
  <si>
    <t>MedGen:CN169374|MONDO:MONDO:0008953,MedGen:C4721541,OMIM:214100|MONDO:MONDO:0019609,MedGen:C0043459,Orphanet:912|MedGen:CN517202</t>
  </si>
  <si>
    <t>not specified|Peroxisome biogenesis disorder 1A (Zellweger)|Zellweger spectrum disorders|not provided</t>
  </si>
  <si>
    <t>7q21.2</t>
  </si>
  <si>
    <t>ClinGen:CA10587000</t>
  </si>
  <si>
    <t>NM_019892.6(INPP5E):c.-31G&gt;C</t>
  </si>
  <si>
    <t>Mar 01, 2018</t>
  </si>
  <si>
    <t>RCV000243056|RCV000340185</t>
  </si>
  <si>
    <t>MedGen:CN169374|MONDO:MONDO:0008944,MedGen:C4551568,OMIM:213300</t>
  </si>
  <si>
    <t>not specified|Joubert syndrome 1</t>
  </si>
  <si>
    <t>9q34.3</t>
  </si>
  <si>
    <t>ClinGen:CA5337218</t>
  </si>
  <si>
    <t>NM_001173990.3(TMEM216):c.-24C&gt;G</t>
  </si>
  <si>
    <t>RCV000243450|RCV000316319|RCV000375611</t>
  </si>
  <si>
    <t>MedGen:CN169374|MONDO:MONDO:0011296,MedGen:C1864148,OMIM:603194,Orphanet:564|MONDO:MONDO:0011963,MedGen:C1842577,OMIM:608091,Orphanet:2318</t>
  </si>
  <si>
    <t>not specified|Meckel syndrome, type 2|Joubert syndrome 2</t>
  </si>
  <si>
    <t>ClinGen:CA6034686</t>
  </si>
  <si>
    <t>NM_000372.5(TYR):c.-10T&gt;C</t>
  </si>
  <si>
    <t>RCV000246333</t>
  </si>
  <si>
    <t>ClinGen:CA6221017</t>
  </si>
  <si>
    <t>NM_001082538.3(TCTN1):c.-19C&gt;A</t>
  </si>
  <si>
    <t>RCV000247880</t>
  </si>
  <si>
    <t>12q24.11</t>
  </si>
  <si>
    <t>ClinGen:CA6786428</t>
  </si>
  <si>
    <t>NM_001082538.3(TCTN1):c.-8C&gt;T</t>
  </si>
  <si>
    <t>RCV000252651</t>
  </si>
  <si>
    <t>ClinGen:CA10587141</t>
  </si>
  <si>
    <t>NM_144596.4(TTC8):c.-25G&gt;A</t>
  </si>
  <si>
    <t>RCV000244627|RCV000270079|RCV000362261</t>
  </si>
  <si>
    <t>MedGen:CN169374|MONDO:MONDO:0014436,MedGen:C1859566,OMIM:615985,Orphanet:110|Human Phenotype Ontology:HP:0000547,MONDO:MONDO:0019200,MeSH:D012174,MedGen:C0035334,OMIM:268000,OMIM:PS268000,Orphanet:791</t>
  </si>
  <si>
    <t>not specified|Bardet-Biedl syndrome 8|Retinitis pigmentosa</t>
  </si>
  <si>
    <t>NC_000014.9</t>
  </si>
  <si>
    <t>14q31.3</t>
  </si>
  <si>
    <t>ClinGen:CA7302283</t>
  </si>
  <si>
    <t>NM_031885.5(BBS2):c.-40T&gt;C</t>
  </si>
  <si>
    <t>Jun 10, 2021</t>
  </si>
  <si>
    <t>RCV000248900|RCV000402587|RCV001526787|RCV001668592</t>
  </si>
  <si>
    <t>MedGen:CN169374|MONDO:MONDO:0014432,MedGen:C2936863,OMIM:615981,Orphanet:110|MONDO:MONDO:0014692,MedGen:C4225281,OMIM:616562,Orphanet:791|MedGen:CN517202</t>
  </si>
  <si>
    <t>not specified|Bardet-Biedl syndrome 2|Retinitis pigmentosa 74|not provided</t>
  </si>
  <si>
    <t>16q13</t>
  </si>
  <si>
    <t>ClinGen:CA8066171</t>
  </si>
  <si>
    <t>NM_031885.5(BBS2):c.-42T&gt;G</t>
  </si>
  <si>
    <t>RCV000253850|RCV000308331|RCV001526786|RCV001711735</t>
  </si>
  <si>
    <t>ClinGen:CA8066172</t>
  </si>
  <si>
    <t>NM_001077418.3(TMEM231):c.-6G&gt;C</t>
  </si>
  <si>
    <t>Sep 26, 2022</t>
  </si>
  <si>
    <t>RCV000245636|RCV001518074</t>
  </si>
  <si>
    <t>MedGen:CN169374|MONDO:MONDO:0014164,MedGen:C3809352,OMIM:615397,Orphanet:564;MONDO:MONDO:0013994,MedGen:C3554235,OMIM:614970,Orphanet:475</t>
  </si>
  <si>
    <t>not specified|Meckel syndrome, type 11;Joubert syndrome 20</t>
  </si>
  <si>
    <t>16q23.1</t>
  </si>
  <si>
    <t>ClinGen:CA8176323</t>
  </si>
  <si>
    <t>NM_000173.7(GP1BA):c.-5T&gt;C</t>
  </si>
  <si>
    <t>May 05, 2021</t>
  </si>
  <si>
    <t>RCV000254123|RCV001597003</t>
  </si>
  <si>
    <t>17p13.2</t>
  </si>
  <si>
    <t>ClinGen:CA8314674</t>
  </si>
  <si>
    <t>NM_017777.4(MKS1):c.-18C&gt;G</t>
  </si>
  <si>
    <t>RCV000246536|RCV000303157|RCV000358067</t>
  </si>
  <si>
    <t>MedGen:CN169374|MONDO:MONDO:0009571,MedGen:C3714506,OMIM:249000,Orphanet:564|MONDO:MONDO:0014441,MedGen:C2673873,OMIM:615990,Orphanet:110</t>
  </si>
  <si>
    <t>not specified|Meckel syndrome, type 1|Bardet-Biedl syndrome 13</t>
  </si>
  <si>
    <t>17q22</t>
  </si>
  <si>
    <t>ClinGen:CA8669674</t>
  </si>
  <si>
    <t>NM_014336.5(AIPL1):c.-17C&gt;A</t>
  </si>
  <si>
    <t>RCV000251131|RCV000296424|RCV000325640|RCV000382676</t>
  </si>
  <si>
    <t>MedGen:CN169374|MedGen:CN239466|MedGen:CN239354|MONDO:MONDO:0011458,MedGen:C1858386,OMIM:604393</t>
  </si>
  <si>
    <t>not specified|Retinitis Pigmentosa, Recessive|Retinitis Pigmentosa, Dominant|Leber congenital amaurosis 4</t>
  </si>
  <si>
    <t>ClinGen:CA8328687</t>
  </si>
  <si>
    <t>NM_004006.3(DMD):c.-188del</t>
  </si>
  <si>
    <t>Dec 23, 2015</t>
  </si>
  <si>
    <t>RCV000391078</t>
  </si>
  <si>
    <t>ClinGen:CA10604084</t>
  </si>
  <si>
    <t>AG</t>
  </si>
  <si>
    <t>NM_012210.4(TRIM32):c.-5G&gt;A</t>
  </si>
  <si>
    <t>Sep 10, 2015</t>
  </si>
  <si>
    <t>RCV000305433</t>
  </si>
  <si>
    <t>9q33.1</t>
  </si>
  <si>
    <t>ClinGen:CA5210882</t>
  </si>
  <si>
    <t>NM_004006.3(DMD):c.-75G&gt;A</t>
  </si>
  <si>
    <t>Sep 10, 2021</t>
  </si>
  <si>
    <t>RCV000268129|RCV000403992|RCV001526421|RCV002487196</t>
  </si>
  <si>
    <t>MedGen:CN517202|MONDO:MONDO:0010542,MedGen:C3668940,OMIM:302045,Orphanet:154|MONDO:MONDO:0010679,MedGen:C0013264,OMIM:310200,Orphanet:98896|MONDO:MONDO:0010542,MedGen:C3668940,OMIM:302045,Orphanet:154;MONDO:MONDO:0010311,MedGen:C0917713,OMIM:300376,Orphanet:98895;MONDO:MONDO:0010679,MedGen:C0013264,OMIM:310200,Orphanet:98896</t>
  </si>
  <si>
    <t>not provided|Dilated cardiomyopathy 3B|Duchenne muscular dystrophy|Dilated cardiomyopathy 3B;Becker muscular dystrophy;Duchenne muscular dystrophy</t>
  </si>
  <si>
    <t>ClinGen:CA10604201</t>
  </si>
  <si>
    <t>NM_173477.5(USH1G):c.-2C&gt;T</t>
  </si>
  <si>
    <t>Dec 15, 2022</t>
  </si>
  <si>
    <t>RCV000343971|RCV001127510</t>
  </si>
  <si>
    <t>MedGen:CN517202|MONDO:MONDO:0011748,MedGen:C1847089,OMIM:606943,Orphanet:231169,Orphanet:886</t>
  </si>
  <si>
    <t>not provided|Usher syndrome type 1G</t>
  </si>
  <si>
    <t>ClinGen:CA8754141</t>
  </si>
  <si>
    <t>NM_001386393.1(PANK2):c.-21G&gt;T</t>
  </si>
  <si>
    <t>Pathogenic/Likely pathogenic</t>
  </si>
  <si>
    <t>Nov 29, 2022</t>
  </si>
  <si>
    <t>RCV000357905|RCV002469097</t>
  </si>
  <si>
    <t>MedGen:CN517202|MONDO:MONDO:0009319,MedGen:C0018523,OMIM:234200,Orphanet:157850</t>
  </si>
  <si>
    <t>not provided|Pigmentary pallidal degeneration</t>
  </si>
  <si>
    <t>20p13</t>
  </si>
  <si>
    <t>ClinGen:CA10604867</t>
  </si>
  <si>
    <t>NM_002335.4(LRP5):c.-8C&gt;T</t>
  </si>
  <si>
    <t>Dec 03, 2015</t>
  </si>
  <si>
    <t>RCV000384133</t>
  </si>
  <si>
    <t>11q13.2</t>
  </si>
  <si>
    <t>ClinGen:CA10604956</t>
  </si>
  <si>
    <t>NM_004006.3(DMD):c.-188C&gt;T</t>
  </si>
  <si>
    <t>Oct 04, 2021</t>
  </si>
  <si>
    <t>RCV000273918|RCV002504001</t>
  </si>
  <si>
    <t>MedGen:CN517202|MONDO:MONDO:0010542,MedGen:C3668940,OMIM:302045,Orphanet:154;MONDO:MONDO:0010311,MedGen:C0917713,OMIM:300376,Orphanet:98895;MONDO:MONDO:0010679,MedGen:C0013264,OMIM:310200,Orphanet:98896</t>
  </si>
  <si>
    <t>not provided|Dilated cardiomyopathy 3B;Becker muscular dystrophy;Duchenne muscular dystrophy</t>
  </si>
  <si>
    <t>ClinGen:CA10605465</t>
  </si>
  <si>
    <t>NM_002335.4(LRP5):c.-19del</t>
  </si>
  <si>
    <t>Aug 19, 2019</t>
  </si>
  <si>
    <t>RCV000348910|RCV000726017</t>
  </si>
  <si>
    <t>ClinGen:CA6148886</t>
  </si>
  <si>
    <t>GC</t>
  </si>
  <si>
    <t>NM_000082.4(ERCC8):c.-3G&gt;A</t>
  </si>
  <si>
    <t>Jun 22, 2016</t>
  </si>
  <si>
    <t>RCV000317873</t>
  </si>
  <si>
    <t>5q12.1</t>
  </si>
  <si>
    <t>ClinGen:CA3277996</t>
  </si>
  <si>
    <t>NM_001854.4(COL11A1):c.-50A&gt;G</t>
  </si>
  <si>
    <t>RCV000277506|RCV000332521|RCV000612431</t>
  </si>
  <si>
    <t>MONDO:MONDO:0009226,MedGen:C3278138,OMIM:228520,Orphanet:2021|MONDO:MONDO:0011493,MedGen:C1858084,OMIM:604841,Orphanet:828,Orphanet:90654|MedGen:CN169374</t>
  </si>
  <si>
    <t>Fibrochondrogenesis 1|Stickler syndrome type 2|not specified</t>
  </si>
  <si>
    <t>1p21.1</t>
  </si>
  <si>
    <t>ClinGen:CA975605</t>
  </si>
  <si>
    <t>NM_001854.4(COL11A1):c.-198_-195del</t>
  </si>
  <si>
    <t>Jun 14, 2016</t>
  </si>
  <si>
    <t>RCV000308603|RCV000347101|RCV000403754</t>
  </si>
  <si>
    <t>MedGen:CN239460|MONDO:MONDO:0009226,MedGen:C3278138,OMIM:228520,Orphanet:2021|MONDO:MONDO:0007949,MedGen:C0265235,OMIM:154780,Orphanet:560</t>
  </si>
  <si>
    <t>Stickler Syndrome, Dominant|Fibrochondrogenesis 1|Marshall syndrome</t>
  </si>
  <si>
    <t>ClinGen:CA10607220</t>
  </si>
  <si>
    <t>CCTCT</t>
  </si>
  <si>
    <t>NM_001854.4(COL11A1):c.-220T&gt;C</t>
  </si>
  <si>
    <t>RCV000312181|RCV000371250</t>
  </si>
  <si>
    <t>MONDO:MONDO:0009226,MedGen:C3278138,OMIM:228520,Orphanet:2021|MONDO:MONDO:0011493,MedGen:C1858084,OMIM:604841,Orphanet:828,Orphanet:90654</t>
  </si>
  <si>
    <t>Fibrochondrogenesis 1|Stickler syndrome type 2</t>
  </si>
  <si>
    <t>ClinGen:CA10607221</t>
  </si>
  <si>
    <t>NM_001854.4(COL11A1):c.-231dup</t>
  </si>
  <si>
    <t>RCV000263869|RCV000298954|RCV000356083</t>
  </si>
  <si>
    <t>MONDO:MONDO:0007949,MedGen:C0265235,OMIM:154780,Orphanet:560|MedGen:CN239460|MONDO:MONDO:0009226,MedGen:C3278138,OMIM:228520,Orphanet:2021</t>
  </si>
  <si>
    <t>Marshall syndrome|Stickler Syndrome, Dominant|Fibrochondrogenesis 1</t>
  </si>
  <si>
    <t>ClinGen:CA10607222</t>
  </si>
  <si>
    <t>CG</t>
  </si>
  <si>
    <t>NM_001854.4(COL11A1):c.-75C&gt;T</t>
  </si>
  <si>
    <t>RCV000259928|RCV000319768</t>
  </si>
  <si>
    <t>ClinGen:CA10607223</t>
  </si>
  <si>
    <t>NM_001854.4(COL11A1):c.-188G&gt;A</t>
  </si>
  <si>
    <t>RCV000343714|RCV000403513</t>
  </si>
  <si>
    <t>ClinGen:CA10607224</t>
  </si>
  <si>
    <t>NM_001854.4(COL11A1):c.-258C&gt;A</t>
  </si>
  <si>
    <t>RCV000267423|RCV000359652</t>
  </si>
  <si>
    <t>MONDO:MONDO:0011493,MedGen:C1858084,OMIM:604841,Orphanet:828,Orphanet:90654|MONDO:MONDO:0009226,MedGen:C3278138,OMIM:228520,Orphanet:2021</t>
  </si>
  <si>
    <t>Stickler syndrome type 2|Fibrochondrogenesis 1</t>
  </si>
  <si>
    <t>ClinGen:CA10607226</t>
  </si>
  <si>
    <t>NM_001854.4(COL11A1):c.-78T&gt;A</t>
  </si>
  <si>
    <t>Jun 14, 2018</t>
  </si>
  <si>
    <t>RCV000283053|RCV000340355|RCV000834465</t>
  </si>
  <si>
    <t>MONDO:MONDO:0009226,MedGen:C3278138,OMIM:228520,Orphanet:2021|MONDO:MONDO:0011493,MedGen:C1858084,OMIM:604841,Orphanet:828,Orphanet:90654|MedGen:CN517202</t>
  </si>
  <si>
    <t>Fibrochondrogenesis 1|Stickler syndrome type 2|not provided</t>
  </si>
  <si>
    <t>ClinGen:CA10607229</t>
  </si>
  <si>
    <t>NM_001377295.2(GNAT2):c.-53-78G&gt;A</t>
  </si>
  <si>
    <t>RCV000346863</t>
  </si>
  <si>
    <t>MONDO:MONDO:0013465,MedGen:C1841721,OMIM:613856,Orphanet:49382</t>
  </si>
  <si>
    <t>Achromatopsia 4</t>
  </si>
  <si>
    <t>ClinGen:CA10607289</t>
  </si>
  <si>
    <t>NM_001377295.2(GNAT2):c.-53-35C&gt;G</t>
  </si>
  <si>
    <t>RCV000292100</t>
  </si>
  <si>
    <t>ClinGen:CA10607454</t>
  </si>
  <si>
    <t>NM_014874.4(MFN2):c.-161G&gt;A</t>
  </si>
  <si>
    <t>RCV000273698|RCV000331082|RCV000438089</t>
  </si>
  <si>
    <t>MONDO:MONDO:0018993,MedGen:C0270914,Orphanet:64746|MONDO:MONDO:0019551,MedGen:C0393807,Orphanet:90120|MedGen:CN169374</t>
  </si>
  <si>
    <t>Charcot-Marie-Tooth disease type 2|Hereditary motor and sensory neuropathy with optic atrophy|not specified</t>
  </si>
  <si>
    <t>ClinGen:CA10607550</t>
  </si>
  <si>
    <t>NM_014874.4(MFN2):c.-4-13G&gt;T</t>
  </si>
  <si>
    <t>Apr 13, 2021</t>
  </si>
  <si>
    <t>RCV000315773|RCV000372767|RCV001172700|RCV001699338</t>
  </si>
  <si>
    <t>MONDO:MONDO:0018993,MedGen:C0270914,Orphanet:64746|MONDO:MONDO:0019551,MedGen:C0393807,Orphanet:90120|MONDO:MONDO:0015626,MedGen:C0007959,OMIM:PS118220,Orphanet:166|MedGen:CN517202</t>
  </si>
  <si>
    <t>Charcot-Marie-Tooth disease type 2|Hereditary motor and sensory neuropathy with optic atrophy|Charcot-Marie-Tooth disease|not provided</t>
  </si>
  <si>
    <t>ClinGen:CA598717</t>
  </si>
  <si>
    <t>NM_022367.4(SEMA4A):c.-165G&gt;A</t>
  </si>
  <si>
    <t>RCV000290725|RCV000390167|RCV001101166</t>
  </si>
  <si>
    <t>MONDO:MONDO:0012464,MedGen:C1846529,OMIM:610283,Orphanet:1872|MedGen:CN239466|Human Phenotype Ontology:HP:0000547,MONDO:MONDO:0019200,MeSH:D012174,MedGen:C0035334,OMIM:268000,OMIM:PS268000,Orphanet:791</t>
  </si>
  <si>
    <t>Cone-rod dystrophy 10|Retinitis Pigmentosa, Recessive|Retinitis pigmentosa</t>
  </si>
  <si>
    <t>1q22</t>
  </si>
  <si>
    <t>ClinGen:CA10607973</t>
  </si>
  <si>
    <t>NM_022367.4(SEMA4A):c.-64A&gt;G</t>
  </si>
  <si>
    <t>RCV000345639|RCV000402168|RCV001101167</t>
  </si>
  <si>
    <t>ClinGen:CA10608335</t>
  </si>
  <si>
    <t>NM_031935.3(HMCN1):c.-156G&gt;A</t>
  </si>
  <si>
    <t>RCV000338617</t>
  </si>
  <si>
    <t>MONDO:MONDO:0011285,MedGen:C1864205,OMIM:603075</t>
  </si>
  <si>
    <t>Age related macular degeneration 1</t>
  </si>
  <si>
    <t>1q25.3</t>
  </si>
  <si>
    <t>ClinGen:CA10608453</t>
  </si>
  <si>
    <t>NM_031935.3(HMCN1):c.-40T&gt;C</t>
  </si>
  <si>
    <t>RCV000342030</t>
  </si>
  <si>
    <t>ClinGen:CA10608474</t>
  </si>
  <si>
    <t>NM_031935.3(HMCN1):c.-25dup</t>
  </si>
  <si>
    <t>RCV000400263</t>
  </si>
  <si>
    <t>Human Phenotype Ontology:HP:0000608,Human Phenotype Ontology:HP:0007694,MONDO:MONDO:0003004,MedGen:C0024437</t>
  </si>
  <si>
    <t>Macular degeneration</t>
  </si>
  <si>
    <t>ClinGen:CA1290713</t>
  </si>
  <si>
    <t>NM_031935.3(HMCN1):c.-13dup</t>
  </si>
  <si>
    <t>RCV000306553</t>
  </si>
  <si>
    <t>ClinGen:CA1290719</t>
  </si>
  <si>
    <t>NM_000186.4(CFH):c.-61A&gt;G</t>
  </si>
  <si>
    <t>RCV000298861|RCV000342048|RCV000403160|RCV000403715</t>
  </si>
  <si>
    <t>MedGen:CN071292|MONDO:MONDO:0012540,MedGen:C1853147,OMIM:610698|MONDO:MONDO:0007472,MedGen:C0730295,OMIM:126700,Orphanet:75376|MONDO:MONDO:0009335,MedGen:C2749604,OMIM:235400,Orphanet:2134,Orphanet:90038</t>
  </si>
  <si>
    <t>CFH-Related Dense Deposit Disease / Membranoproliferative Glomerulonephritis Type II|Age related macular degeneration 4|Basal laminar drusen|Hemolytic uremic syndrome, atypical, susceptibility to, 1</t>
  </si>
  <si>
    <t>1q31.3</t>
  </si>
  <si>
    <t>ClinGen:CA10608653</t>
  </si>
  <si>
    <t>NM_000186.4(CFH):c.-36G&gt;C</t>
  </si>
  <si>
    <t>RCV000302194|RCV000310737|RCV000359329|RCV000397364</t>
  </si>
  <si>
    <t>MONDO:MONDO:0007472,MedGen:C0730295,OMIM:126700,Orphanet:75376|MONDO:MONDO:0012540,MedGen:C1853147,OMIM:610698|MedGen:CN071292|MONDO:MONDO:0009335,MedGen:C2749604,OMIM:235400,Orphanet:2134,Orphanet:90038</t>
  </si>
  <si>
    <t>Basal laminar drusen|Age related macular degeneration 4|CFH-Related Dense Deposit Disease / Membranoproliferative Glomerulonephritis Type II|Hemolytic uremic syndrome, atypical, susceptibility to, 1</t>
  </si>
  <si>
    <t>ClinGen:CA1304894</t>
  </si>
  <si>
    <t>NM_022089.4(ATP13A2):c.-170C&gt;T</t>
  </si>
  <si>
    <t>RCV000329372</t>
  </si>
  <si>
    <t>MONDO:MONDO:0011706,MedGen:C1847640,OMIM:606693,Orphanet:306674,Orphanet:314632</t>
  </si>
  <si>
    <t>Kufor-Rakeb syndrome</t>
  </si>
  <si>
    <t>1p36.13</t>
  </si>
  <si>
    <t>ClinGen:CA10608743</t>
  </si>
  <si>
    <t>NM_022089.4(ATP13A2):c.-151C&gt;T</t>
  </si>
  <si>
    <t>RCV000272014</t>
  </si>
  <si>
    <t>ClinGen:CA10608755</t>
  </si>
  <si>
    <t>NM_001164688.2(RD3):c.-12+10A&gt;C</t>
  </si>
  <si>
    <t>RCV000326862</t>
  </si>
  <si>
    <t>MONDO:MONDO:0012525,MedGen:C1857743,OMIM:610612,Orphanet:65</t>
  </si>
  <si>
    <t>Leber congenital amaurosis 12</t>
  </si>
  <si>
    <t>1q32.3</t>
  </si>
  <si>
    <t>ClinGen:CA10608922</t>
  </si>
  <si>
    <t>NM_001164688.2(RD3):c.-294A&gt;C</t>
  </si>
  <si>
    <t>RCV000366251</t>
  </si>
  <si>
    <t>ClinGen:CA10608926</t>
  </si>
  <si>
    <t>NM_001164688.2(RD3):c.-302_-294delinsC</t>
  </si>
  <si>
    <t>RCV000270881</t>
  </si>
  <si>
    <t>MONDO:MONDO:0018998,MeSH:D057130,MedGen:C0339527,OMIM:PS204000,Orphanet:65</t>
  </si>
  <si>
    <t>Leber congenital amaurosis</t>
  </si>
  <si>
    <t>ClinGen:CA10608928</t>
  </si>
  <si>
    <t>TGTGTGTGT</t>
  </si>
  <si>
    <t>NM_001164688.2(RD3):c.-302A&gt;C</t>
  </si>
  <si>
    <t>RCV000271621</t>
  </si>
  <si>
    <t>ClinGen:CA10608933</t>
  </si>
  <si>
    <t>NM_001164688.2(RD3):c.-304A&gt;C</t>
  </si>
  <si>
    <t>RCV000331452</t>
  </si>
  <si>
    <t>ClinGen:CA10608934</t>
  </si>
  <si>
    <t>NM_001164688.2(RD3):c.-329C&gt;T</t>
  </si>
  <si>
    <t>RCV000385939</t>
  </si>
  <si>
    <t>ClinGen:CA10608938</t>
  </si>
  <si>
    <t>NM_001164688.2(RD3):c.-340_-337del</t>
  </si>
  <si>
    <t>RCV000373363</t>
  </si>
  <si>
    <t>ClinGen:CA10608939</t>
  </si>
  <si>
    <t>TATGC</t>
  </si>
  <si>
    <t>NM_001164688.2(RD3):c.-355G&gt;A</t>
  </si>
  <si>
    <t>RCV000377453</t>
  </si>
  <si>
    <t>ClinGen:CA10608943</t>
  </si>
  <si>
    <t>NM_031935.3(HMCN1):c.-151C&gt;A</t>
  </si>
  <si>
    <t>RCV000376858</t>
  </si>
  <si>
    <t>ClinGen:CA10609020</t>
  </si>
  <si>
    <t>NM_031935.3(HMCN1):c.-87T&gt;C</t>
  </si>
  <si>
    <t>RCV000284659</t>
  </si>
  <si>
    <t>ClinGen:CA10609036</t>
  </si>
  <si>
    <t>NM_001164688.2(RD3):c.-188G&gt;A</t>
  </si>
  <si>
    <t>RCV000386625</t>
  </si>
  <si>
    <t>ClinGen:CA10609048</t>
  </si>
  <si>
    <t>NM_001164688.2(RD3):c.-189C&gt;T</t>
  </si>
  <si>
    <t>RCV000292313</t>
  </si>
  <si>
    <t>ClinGen:CA10609050</t>
  </si>
  <si>
    <t>NM_001164688.2(RD3):c.-201_-200insC</t>
  </si>
  <si>
    <t>RCV000351826</t>
  </si>
  <si>
    <t>ClinGen:CA10609052</t>
  </si>
  <si>
    <t>NM_001164688.2(RD3):c.-304_-294delinsC</t>
  </si>
  <si>
    <t>RCV000307315</t>
  </si>
  <si>
    <t>ClinGen:CA10609053</t>
  </si>
  <si>
    <t>TGTGTGTGTGT</t>
  </si>
  <si>
    <t>NM_001164688.2(RD3):c.-337_-336del</t>
  </si>
  <si>
    <t>RCV000332684</t>
  </si>
  <si>
    <t>ClinGen:CA10609054</t>
  </si>
  <si>
    <t>GTA</t>
  </si>
  <si>
    <t>NM_014053.4(FLVCR1):c.-156del</t>
  </si>
  <si>
    <t>RCV000341977</t>
  </si>
  <si>
    <t>MONDO:MONDO:0012177,MedGen:C1836916,OMIM:609033,Orphanet:88628</t>
  </si>
  <si>
    <t>Posterior column ataxia-retinitis pigmentosa syndrome</t>
  </si>
  <si>
    <t>ClinGen:CA10609062</t>
  </si>
  <si>
    <t>GT</t>
  </si>
  <si>
    <t>NM_014053.4(FLVCR1):c.-87G&gt;A</t>
  </si>
  <si>
    <t>RCV000382638</t>
  </si>
  <si>
    <t>ClinGen:CA10609063</t>
  </si>
  <si>
    <t>NM_206933.4(USH2A):c.-159G&gt;C</t>
  </si>
  <si>
    <t>RCV000343010|RCV000394566</t>
  </si>
  <si>
    <t>Human Phenotype Ontology:HP:0000547,MONDO:MONDO:0019200,MeSH:D012174,MedGen:C0035334,OMIM:268000,OMIM:PS268000,Orphanet:791|MONDO:MONDO:0010169,MedGen:C1848634,OMIM:276901,Orphanet:231178,Orphanet:886</t>
  </si>
  <si>
    <t>Retinitis pigmentosa|Usher syndrome type 2A</t>
  </si>
  <si>
    <t>ClinGen:CA10609066</t>
  </si>
  <si>
    <t>NM_014053.4(FLVCR1):c.-86C&gt;T</t>
  </si>
  <si>
    <t>RCV000288954</t>
  </si>
  <si>
    <t>ClinGen:CA10609068</t>
  </si>
  <si>
    <t>NM_206933.4(USH2A):c.-289C&gt;T</t>
  </si>
  <si>
    <t>RCV000277382|RCV000369421</t>
  </si>
  <si>
    <t>MONDO:MONDO:0010169,MedGen:C1848634,OMIM:276901,Orphanet:231178,Orphanet:886|Human Phenotype Ontology:HP:0000547,MONDO:MONDO:0019200,MeSH:D012174,MedGen:C0035334,OMIM:268000,OMIM:PS268000,Orphanet:791</t>
  </si>
  <si>
    <t>Usher syndrome type 2A|Retinitis pigmentosa</t>
  </si>
  <si>
    <t>ClinGen:CA10609070</t>
  </si>
  <si>
    <t>NM_206933.4(USH2A):c.-289C&gt;A</t>
  </si>
  <si>
    <t>RCV000330037|RCV000368022</t>
  </si>
  <si>
    <t>ClinGen:CA10609128</t>
  </si>
  <si>
    <t>NM_001164688.2(RD3):c.-139C&gt;T</t>
  </si>
  <si>
    <t>RCV000291212</t>
  </si>
  <si>
    <t>ClinGen:CA10609648</t>
  </si>
  <si>
    <t>NM_001164688.2(RD3):c.-291T&gt;C</t>
  </si>
  <si>
    <t>RCV000334368</t>
  </si>
  <si>
    <t>ClinGen:CA10609652</t>
  </si>
  <si>
    <t>NM_001164688.2(RD3):c.-336AC[21]</t>
  </si>
  <si>
    <t>RCV000360910</t>
  </si>
  <si>
    <t>ClinGen:CA10609653</t>
  </si>
  <si>
    <t>GGT</t>
  </si>
  <si>
    <t>NM_001164688.2(RD3):c.-336AC[19]</t>
  </si>
  <si>
    <t>RCV000401725</t>
  </si>
  <si>
    <t>ClinGen:CA10609654</t>
  </si>
  <si>
    <t>GGTGTGT</t>
  </si>
  <si>
    <t>NM_001164688.2(RD3):c.-340G&gt;A</t>
  </si>
  <si>
    <t>RCV000278918</t>
  </si>
  <si>
    <t>ClinGen:CA10609657</t>
  </si>
  <si>
    <t>NM_001164688.2(RD3):c.-356C&gt;T</t>
  </si>
  <si>
    <t>RCV000282901</t>
  </si>
  <si>
    <t>ClinGen:CA10609658</t>
  </si>
  <si>
    <t>NM_014053.4(FLVCR1):c.-36G&gt;A</t>
  </si>
  <si>
    <t>RCV000346208</t>
  </si>
  <si>
    <t>ClinGen:CA10609664</t>
  </si>
  <si>
    <t>NM_006642.5(SDCCAG8):c.-131T&gt;C</t>
  </si>
  <si>
    <t>RCV000332065|RCV000388987</t>
  </si>
  <si>
    <t>MONDO:MONDO:0013326,MedGen:C3150877,OMIM:613615,Orphanet:3156|MONDO:MONDO:0014444,MedGen:C3889474,OMIM:615993,Orphanet:110</t>
  </si>
  <si>
    <t>Senior-Loken syndrome 7|Bardet-Biedl syndrome 16</t>
  </si>
  <si>
    <t>ClinGen:CA10609679</t>
  </si>
  <si>
    <t>NM_006642.5(SDCCAG8):c.-121C&gt;T</t>
  </si>
  <si>
    <t>RCV000281845|RCV000374010</t>
  </si>
  <si>
    <t>ClinGen:CA10609686</t>
  </si>
  <si>
    <t>NM_006642.5(SDCCAG8):c.-106G&gt;T</t>
  </si>
  <si>
    <t>RCV000334434|RCV000394907</t>
  </si>
  <si>
    <t>ClinGen:CA10609688</t>
  </si>
  <si>
    <t>NM_001164688.2(RD3):c.-25G&gt;A</t>
  </si>
  <si>
    <t>RCV000381510</t>
  </si>
  <si>
    <t>ClinGen:CA10609724</t>
  </si>
  <si>
    <t>NM_001164688.2(RD3):c.-166GA[1]</t>
  </si>
  <si>
    <t>RCV000327481</t>
  </si>
  <si>
    <t>ClinGen:CA10609731</t>
  </si>
  <si>
    <t>GTC</t>
  </si>
  <si>
    <t>NM_001164688.2(RD3):c.-292_-291del</t>
  </si>
  <si>
    <t>RCV000394890</t>
  </si>
  <si>
    <t>ClinGen:CA10609733</t>
  </si>
  <si>
    <t>TAG</t>
  </si>
  <si>
    <t>NM_001164688.2(RD3):c.-293_-292dup</t>
  </si>
  <si>
    <t>RCV000279349</t>
  </si>
  <si>
    <t>ClinGen:CA10609734</t>
  </si>
  <si>
    <t>AGG</t>
  </si>
  <si>
    <t>NM_001164688.2(RD3):c.-336AC[23]</t>
  </si>
  <si>
    <t>RCV000394878</t>
  </si>
  <si>
    <t>ClinGen:CA10609737</t>
  </si>
  <si>
    <t>NM_001164688.2(RD3):c.-336AC[20]</t>
  </si>
  <si>
    <t>RCV000341191</t>
  </si>
  <si>
    <t>ClinGen:CA10609738</t>
  </si>
  <si>
    <t>GGTGT</t>
  </si>
  <si>
    <t>NM_001164688.2(RD3):c.-336AC[24]</t>
  </si>
  <si>
    <t>RCV000300239</t>
  </si>
  <si>
    <t>ClinGen:CA10609739</t>
  </si>
  <si>
    <t>NM_001164688.2(RD3):c.-336AC[16]</t>
  </si>
  <si>
    <t>RCV000306225</t>
  </si>
  <si>
    <t>ClinGen:CA10609743</t>
  </si>
  <si>
    <t>GGTGTGTGTGTGT</t>
  </si>
  <si>
    <t>NM_001164688.2(RD3):c.-332A&gt;G</t>
  </si>
  <si>
    <t>RCV000277634</t>
  </si>
  <si>
    <t>ClinGen:CA10609744</t>
  </si>
  <si>
    <t>NM_001164688.2(RD3):c.-341C&gt;T</t>
  </si>
  <si>
    <t>RCV000336854</t>
  </si>
  <si>
    <t>ClinGen:CA10609745</t>
  </si>
  <si>
    <t>NM_206933.4(USH2A):c.-181C&gt;T</t>
  </si>
  <si>
    <t>RCV000299647|RCV000356928</t>
  </si>
  <si>
    <t>ClinGen:CA10609874</t>
  </si>
  <si>
    <t>NM_206933.4(USH2A):c.-229C&gt;T</t>
  </si>
  <si>
    <t>RCV000298323|RCV000394513</t>
  </si>
  <si>
    <t>MONDO:MONDO:0010775,MedGen:CN033130,OMIM:500004|MedGen:CN239466</t>
  </si>
  <si>
    <t>Retinitis pigmentosa-deafness syndrome|Retinitis Pigmentosa, Recessive</t>
  </si>
  <si>
    <t>ClinGen:CA10609875</t>
  </si>
  <si>
    <t>NM_206933.4(USH2A):c.-355C&gt;G</t>
  </si>
  <si>
    <t>RCV000271131|RCV000328441</t>
  </si>
  <si>
    <t>ClinGen:CA10609876</t>
  </si>
  <si>
    <t>NM_001852.4(COL9A2):c.-27C&gt;A</t>
  </si>
  <si>
    <t>RCV000259405</t>
  </si>
  <si>
    <t>MONDO:MONDO:0010844,MedGen:C1838429,OMIM:600204</t>
  </si>
  <si>
    <t>Epiphyseal dysplasia, multiple, 2</t>
  </si>
  <si>
    <t>1p34.2</t>
  </si>
  <si>
    <t>ClinGen:CA792148</t>
  </si>
  <si>
    <t>NM_001852.4(COL9A2):c.-43G&gt;A</t>
  </si>
  <si>
    <t>RCV000284779|RCV000600504</t>
  </si>
  <si>
    <t>MONDO:MONDO:0010844,MedGen:C1838429,OMIM:600204|MedGen:CN169374</t>
  </si>
  <si>
    <t>Epiphyseal dysplasia, multiple, 2|not specified</t>
  </si>
  <si>
    <t>ClinGen:CA792155</t>
  </si>
  <si>
    <t>NM_006642.5(SDCCAG8):c.-130C&gt;A</t>
  </si>
  <si>
    <t>RCV000292184|RCV000349395</t>
  </si>
  <si>
    <t>ClinGen:CA10609932</t>
  </si>
  <si>
    <t>NM_205861.3(DHDDS):c.-53T&gt;G</t>
  </si>
  <si>
    <t>RCV000264584</t>
  </si>
  <si>
    <t>Human Phenotype Ontology:HP:0000547,MONDO:MONDO:0019200,MeSH:D012174,MedGen:C0035334,OMIM:268000,OMIM:PS268000,Orphanet:791</t>
  </si>
  <si>
    <t>1p36.11</t>
  </si>
  <si>
    <t>ClinGen:CA10610028</t>
  </si>
  <si>
    <t>NM_017739.4(POMGNT1):c.-141A&gt;G</t>
  </si>
  <si>
    <t>RCV000334526|RCV000402740</t>
  </si>
  <si>
    <t>MedGen:CN239202|MONDO:MONDO:0013161,MedGen:C3150417,OMIM:613157,Orphanet:206564</t>
  </si>
  <si>
    <t>Congenital Muscular Dystrophy, alpha-dystroglycan related|Autosomal recessive limb-girdle muscular dystrophy type 2O</t>
  </si>
  <si>
    <t>ClinGen:CA10610065</t>
  </si>
  <si>
    <t>NM_015102.5(NPHP4):c.-206C&gt;A</t>
  </si>
  <si>
    <t>RCV000292646|RCV000389299</t>
  </si>
  <si>
    <t>MONDO:MONDO:0011752,MedGen:C1847013,OMIM:606966,Orphanet:655|MONDO:MONDO:0011756,MedGen:C1846979,OMIM:606996,Orphanet:3156</t>
  </si>
  <si>
    <t>Nephronophthisis 4|Senior-Loken syndrome 4</t>
  </si>
  <si>
    <t>1p36.31</t>
  </si>
  <si>
    <t>ClinGen:CA10610222</t>
  </si>
  <si>
    <t>NM_015102.5(NPHP4):c.-202C&gt;T</t>
  </si>
  <si>
    <t>RCV000260959|RCV000332443</t>
  </si>
  <si>
    <t>ClinGen:CA10610596</t>
  </si>
  <si>
    <t>NM_006642.5(SDCCAG8):c.-4G&gt;A</t>
  </si>
  <si>
    <t>RCV000269337|RCV000364865</t>
  </si>
  <si>
    <t>MONDO:MONDO:0014444,MedGen:C3889474,OMIM:615993,Orphanet:110|MONDO:MONDO:0013326,MedGen:C3150877,OMIM:613615,Orphanet:3156</t>
  </si>
  <si>
    <t>Bardet-Biedl syndrome 16|Senior-Loken syndrome 7</t>
  </si>
  <si>
    <t>ClinGen:CA1483153</t>
  </si>
  <si>
    <t>NM_006642.5(SDCCAG8):c.-98C&gt;T</t>
  </si>
  <si>
    <t>RCV000304253|RCV000342714</t>
  </si>
  <si>
    <t>ClinGen:CA10610830</t>
  </si>
  <si>
    <t>NM_015506.3(MMACHC):c.-25G&gt;A</t>
  </si>
  <si>
    <t>RCV000394466</t>
  </si>
  <si>
    <t>MedGen:CN043592</t>
  </si>
  <si>
    <t>Disorders of Intracellular Cobalamin Metabolism</t>
  </si>
  <si>
    <t>ClinGen:CA827592</t>
  </si>
  <si>
    <t>NM_015102.5(NPHP4):c.-52G&gt;T</t>
  </si>
  <si>
    <t>RCV000262067|RCV000359155</t>
  </si>
  <si>
    <t>ClinGen:CA10611503</t>
  </si>
  <si>
    <t>NM_015102.5(NPHP4):c.-90A&gt;T</t>
  </si>
  <si>
    <t>RCV000319568|RCV000371989</t>
  </si>
  <si>
    <t>ClinGen:CA10611504</t>
  </si>
  <si>
    <t>NM_000350.3(ABCA4):c.-92C&gt;T</t>
  </si>
  <si>
    <t>Feb 13, 2018</t>
  </si>
  <si>
    <t>RCV000273563|RCV000300602|RCV000355472|RCV000368105|RCV001102142|RCV001707629</t>
  </si>
  <si>
    <t>Human Phenotype Ontology:HP:0000608,Human Phenotype Ontology:HP:0007694,MONDO:MONDO:0003004,MedGen:C0024437|MedGen:CN239466|MedGen:CN239312|MedGen:CN239309|MedGen:CN239167|MedGen:CN517202</t>
  </si>
  <si>
    <t>Macular degeneration|Retinitis Pigmentosa, Recessive|Stargardt Disease, Recessive|Cone-Rod Dystrophy, Recessive|ABCA4-Related Disorders|not provided</t>
  </si>
  <si>
    <t>1p22.1</t>
  </si>
  <si>
    <t>ClinGen:CA10611728</t>
  </si>
  <si>
    <t>NM_201548.5(CERKL):c.-63C&gt;T</t>
  </si>
  <si>
    <t>RCV000335897</t>
  </si>
  <si>
    <t>2q31.3</t>
  </si>
  <si>
    <t>ClinGen:CA2010989</t>
  </si>
  <si>
    <t>NM_006343.3(MERTK):c.-34G&gt;A</t>
  </si>
  <si>
    <t>RCV000390424</t>
  </si>
  <si>
    <t>2q13</t>
  </si>
  <si>
    <t>ClinGen:CA1830937</t>
  </si>
  <si>
    <t>NM_001044385.3(TMEM237):c.-25G&gt;A</t>
  </si>
  <si>
    <t>RCV000377232</t>
  </si>
  <si>
    <t>MONDO:MONDO:0013745,MedGen:C3280766,OMIM:614424</t>
  </si>
  <si>
    <t>Joubert syndrome 14</t>
  </si>
  <si>
    <t>ClinGen:CA2056711</t>
  </si>
  <si>
    <t>NM_001044385.3(TMEM237):c.-61G&gt;A</t>
  </si>
  <si>
    <t>RCV000328496</t>
  </si>
  <si>
    <t>ClinGen:CA10612435</t>
  </si>
  <si>
    <t>NM_001044385.3(TMEM237):c.-67T&gt;G</t>
  </si>
  <si>
    <t>RCV000383124</t>
  </si>
  <si>
    <t>ClinGen:CA10612436</t>
  </si>
  <si>
    <t>NM_024753.5(TTC21B):c.-16C&gt;G</t>
  </si>
  <si>
    <t>RCV000314903|RCV000369468</t>
  </si>
  <si>
    <t>MONDO:MONDO:0013441,MedGen:C3151185,OMIM:613819,Orphanet:474|MONDO:MONDO:0013442,MedGen:C3151186,OMIM:613820,Orphanet:655</t>
  </si>
  <si>
    <t>Asphyxiating thoracic dystrophy 4|Nephronophthisis 12</t>
  </si>
  <si>
    <t>2q24.3</t>
  </si>
  <si>
    <t>ClinGen:CA10612471</t>
  </si>
  <si>
    <t>NM_024753.5(TTC21B):c.-17C&gt;T</t>
  </si>
  <si>
    <t>RCV000260659|RCV000316010</t>
  </si>
  <si>
    <t>ClinGen:CA1942603</t>
  </si>
  <si>
    <t>NM_024753.5(TTC21B):c.-18C&gt;T</t>
  </si>
  <si>
    <t>RCV000262325|RCV000375264</t>
  </si>
  <si>
    <t>ClinGen:CA1942604</t>
  </si>
  <si>
    <t>NM_024753.5(TTC21B):c.-64G&gt;A</t>
  </si>
  <si>
    <t>RCV000322195|RCV000376866</t>
  </si>
  <si>
    <t>ClinGen:CA10612725</t>
  </si>
  <si>
    <t>NM_000541.5(SAG):c.-11G&gt;A</t>
  </si>
  <si>
    <t>RCV000296094|RCV000388128</t>
  </si>
  <si>
    <t>MONDO:MONDO:0019152,MedGen:C1306122,Orphanet:75382|Human Phenotype Ontology:HP:0000547,MONDO:MONDO:0019200,MeSH:D012174,MedGen:C0035334,OMIM:268000,OMIM:PS268000,Orphanet:791</t>
  </si>
  <si>
    <t>Oguchi disease|Retinitis pigmentosa</t>
  </si>
  <si>
    <t>2q37.1</t>
  </si>
  <si>
    <t>ClinGen:CA2174170</t>
  </si>
  <si>
    <t>NM_002500.5(NEUROD1):c.-73G&gt;A</t>
  </si>
  <si>
    <t>RCV000401644</t>
  </si>
  <si>
    <t>MONDO:MONDO:0011668,MedGen:C1853371,OMIM:606394,Orphanet:552</t>
  </si>
  <si>
    <t>Maturity-onset diabetes of the young type 6</t>
  </si>
  <si>
    <t>ClinGen:CA10613203</t>
  </si>
  <si>
    <t>NM_000104.4(CYP1B1):c.-97dup</t>
  </si>
  <si>
    <t>May 11, 2021</t>
  </si>
  <si>
    <t>RCV000314330|RCV000401339|RCV001683342</t>
  </si>
  <si>
    <t>Human Phenotype Ontology:HP:0000659,MONDO:MONDO:0011414,MedGen:C0344559,OMIM:604229,Orphanet:708|Human Phenotype Ontology:HP:0008007,MONDO:MONDO:0000365,MedGen:C1533041|MedGen:CN517202</t>
  </si>
  <si>
    <t>Irido-corneo-trabecular dysgenesis|Primary congenital glaucoma|not provided</t>
  </si>
  <si>
    <t>ClinGen:CA10613306</t>
  </si>
  <si>
    <t>NM_000104.4(CYP1B1):c.-197C&gt;G</t>
  </si>
  <si>
    <t>RCV000274442|RCV000368968</t>
  </si>
  <si>
    <t>Human Phenotype Ontology:HP:0000659,MONDO:MONDO:0011414,MedGen:C0344559,OMIM:604229,Orphanet:708|Human Phenotype Ontology:HP:0008007,MONDO:MONDO:0000365,MedGen:C1533041</t>
  </si>
  <si>
    <t>Irido-corneo-trabecular dysgenesis|Primary congenital glaucoma</t>
  </si>
  <si>
    <t>ClinGen:CA10613307</t>
  </si>
  <si>
    <t>NM_002500.5(NEUROD1):c.-60G&gt;A</t>
  </si>
  <si>
    <t>Sep 20, 2019</t>
  </si>
  <si>
    <t>RCV000309813|RCV001582976</t>
  </si>
  <si>
    <t>MONDO:MONDO:0011668,MedGen:C1853371,OMIM:606394,Orphanet:552|MedGen:CN517202</t>
  </si>
  <si>
    <t>Maturity-onset diabetes of the young type 6|not provided</t>
  </si>
  <si>
    <t>ClinGen:CA10613425</t>
  </si>
  <si>
    <t>NM_002500.5(NEUROD1):c.-65C&gt;T</t>
  </si>
  <si>
    <t>Jan 16, 2019</t>
  </si>
  <si>
    <t>RCV000339073|RCV001590972</t>
  </si>
  <si>
    <t>ClinGen:CA10613426</t>
  </si>
  <si>
    <t>NM_144631.6(ZNF513):c.-24C&gt;A</t>
  </si>
  <si>
    <t>RCV000356699|RCV001142730</t>
  </si>
  <si>
    <t>MedGen:CN239354|Human Phenotype Ontology:HP:0000547,MONDO:MONDO:0019200,MeSH:D012174,MedGen:C0035334,OMIM:268000,OMIM:PS268000,Orphanet:791</t>
  </si>
  <si>
    <t>Retinitis Pigmentosa, Dominant|Retinitis pigmentosa</t>
  </si>
  <si>
    <t>2p23.3</t>
  </si>
  <si>
    <t>ClinGen:CA1578201</t>
  </si>
  <si>
    <t>NM_144631.6(ZNF513):c.-91C&gt;T</t>
  </si>
  <si>
    <t>RCV000366878|RCV001142733</t>
  </si>
  <si>
    <t>ClinGen:CA10613528</t>
  </si>
  <si>
    <t>NM_144631.6(ZNF513):c.-103G&gt;A</t>
  </si>
  <si>
    <t>RCV000276964|RCV001142735</t>
  </si>
  <si>
    <t>ClinGen:CA10613532</t>
  </si>
  <si>
    <t>NM_144631.6(ZNF513):c.-203dup</t>
  </si>
  <si>
    <t>RCV000363311</t>
  </si>
  <si>
    <t>MedGen:CN239354</t>
  </si>
  <si>
    <t>Retinitis Pigmentosa, Dominant</t>
  </si>
  <si>
    <t>ClinGen:CA10613539</t>
  </si>
  <si>
    <t>NM_001044385.3(TMEM237):c.-59G&gt;A</t>
  </si>
  <si>
    <t>RCV000263979</t>
  </si>
  <si>
    <t>ClinGen:CA10613543</t>
  </si>
  <si>
    <t>NM_001039348.3(EFEMP1):c.-16T&gt;A</t>
  </si>
  <si>
    <t>RCV000377669</t>
  </si>
  <si>
    <t>MONDO:MONDO:0007471,MedGen:C1832174,OMIM:126600,Orphanet:75376</t>
  </si>
  <si>
    <t>Doyne honeycomb retinal dystrophy</t>
  </si>
  <si>
    <t>2p16.1</t>
  </si>
  <si>
    <t>ClinGen:CA10613698</t>
  </si>
  <si>
    <t>NM_001039348.3(EFEMP1):c.-88C&gt;T</t>
  </si>
  <si>
    <t>RCV000338266</t>
  </si>
  <si>
    <t>ClinGen:CA10613700</t>
  </si>
  <si>
    <t>NM_000104.4(CYP1B1):c.-1-14C&gt;T</t>
  </si>
  <si>
    <t>RCV000283514|RCV000395230|RCV001723927</t>
  </si>
  <si>
    <t>MONDO:MONDO:0009277,MedGen:C1856439,OMIM:231300,Orphanet:98976,Orphanet:98977|Human Phenotype Ontology:HP:0000659,MONDO:MONDO:0011414,MedGen:C0344559,OMIM:604229,Orphanet:708|MedGen:CN517202</t>
  </si>
  <si>
    <t>Glaucoma 3A|Irido-corneo-trabecular dysgenesis|not provided</t>
  </si>
  <si>
    <t>ClinGen:CA1620144</t>
  </si>
  <si>
    <t>NM_000104.4(CYP1B1):c.-2G&gt;A</t>
  </si>
  <si>
    <t>Apr 07, 2022</t>
  </si>
  <si>
    <t>RCV000338513|RCV000399371|RCV002487490</t>
  </si>
  <si>
    <t>Human Phenotype Ontology:HP:0000659,MONDO:MONDO:0011414,MedGen:C0344559,OMIM:604229,Orphanet:708|MONDO:MONDO:0009277,MedGen:C1856439,OMIM:231300,Orphanet:98976,Orphanet:98977|MONDO:MONDO:0010968,MedGen:C1832977,OMIM:600975,Orphanet:98976;MONDO:MONDO:0015016,MedGen:C4310623,OMIM:617315;MONDO:MONDO:0009277,MedGen:C1856439,OMIM:231300,Orphanet:98976,Orphanet:98977</t>
  </si>
  <si>
    <t>Irido-corneo-trabecular dysgenesis|Glaucoma 3A|Glaucoma 3, primary infantile, B;Anterior segment dysgenesis 6;Glaucoma 3A</t>
  </si>
  <si>
    <t>ClinGen:CA10613792</t>
  </si>
  <si>
    <t>NM_015910.7(WDPCP):c.-188G&gt;C</t>
  </si>
  <si>
    <t>RCV000381553</t>
  </si>
  <si>
    <t>MONDO:MONDO:0014443,MedGen:C3150127,OMIM:615992,Orphanet:110</t>
  </si>
  <si>
    <t>Bardet-Biedl syndrome 15</t>
  </si>
  <si>
    <t>2p15</t>
  </si>
  <si>
    <t>ClinGen:CA10613795</t>
  </si>
  <si>
    <t>NM_001039348.3(EFEMP1):c.-60G&gt;A</t>
  </si>
  <si>
    <t>RCV000342942</t>
  </si>
  <si>
    <t>ClinGen:CA10614184</t>
  </si>
  <si>
    <t>NM_015910.7(WDPCP):c.-113C&gt;A</t>
  </si>
  <si>
    <t>RCV000327517</t>
  </si>
  <si>
    <t>ClinGen:CA10614270</t>
  </si>
  <si>
    <t>NM_015910.6(WDPCP):c.-227C&gt;G</t>
  </si>
  <si>
    <t>RCV000289391</t>
  </si>
  <si>
    <t>ClinGen:CA10614271</t>
  </si>
  <si>
    <t>NM_001023570.4(IQCB1):c.-193T&gt;C</t>
  </si>
  <si>
    <t>RCV000310849</t>
  </si>
  <si>
    <t>MONDO:MONDO:0012225,MedGen:C1836517,OMIM:609254,Orphanet:3156</t>
  </si>
  <si>
    <t>Senior-Loken syndrome 5</t>
  </si>
  <si>
    <t>3q13.33</t>
  </si>
  <si>
    <t>ClinGen:CA10614597</t>
  </si>
  <si>
    <t>NM_014014.5(SNRNP200):c.-27G&gt;A</t>
  </si>
  <si>
    <t>RCV000332925</t>
  </si>
  <si>
    <t>ClinGen:CA10614661</t>
  </si>
  <si>
    <t>NM_014014.5(SNRNP200):c.-81C&gt;T</t>
  </si>
  <si>
    <t>RCV000293135</t>
  </si>
  <si>
    <t>ClinGen:CA10614662</t>
  </si>
  <si>
    <t>NM_014014.5(SNRNP200):c.-95G&gt;A</t>
  </si>
  <si>
    <t>RCV000350302</t>
  </si>
  <si>
    <t>ClinGen:CA10614663</t>
  </si>
  <si>
    <t>NM_001298.3(CNGA3):c.-43G&gt;A</t>
  </si>
  <si>
    <t>RCV000336464</t>
  </si>
  <si>
    <t>MONDO:MONDO:0009003,MedGen:C1857618,OMIM:216900,Orphanet:49382</t>
  </si>
  <si>
    <t>Achromatopsia 2</t>
  </si>
  <si>
    <t>ClinGen:CA10614691</t>
  </si>
  <si>
    <t>NM_016247.4(IMPG2):c.-131G&gt;A</t>
  </si>
  <si>
    <t>RCV000307827</t>
  </si>
  <si>
    <t>3q12.3</t>
  </si>
  <si>
    <t>ClinGen:CA10614816</t>
  </si>
  <si>
    <t>NM_000541.5(SAG):c.-223C&gt;G</t>
  </si>
  <si>
    <t>RCV000287720|RCV000326400</t>
  </si>
  <si>
    <t>ClinGen:CA10614879</t>
  </si>
  <si>
    <t>NM_144631.6(ZNF513):c.-48G&gt;C</t>
  </si>
  <si>
    <t>RCV000403819|RCV001142731</t>
  </si>
  <si>
    <t>ClinGen:CA1578208</t>
  </si>
  <si>
    <t>NM_144631.6(ZNF513):c.-51C&gt;T</t>
  </si>
  <si>
    <t>RCV000312227|RCV001142732</t>
  </si>
  <si>
    <t>ClinGen:CA1578209</t>
  </si>
  <si>
    <t>NM_144631.6(ZNF513):c.-125G&gt;T</t>
  </si>
  <si>
    <t>RCV000313254|RCV001142737</t>
  </si>
  <si>
    <t>ClinGen:CA10615147</t>
  </si>
  <si>
    <t>NM_000104.4(CYP1B1):c.-1-10C&gt;T</t>
  </si>
  <si>
    <t>RCV000326795|RCV000381511</t>
  </si>
  <si>
    <t>Human Phenotype Ontology:HP:0008007,MONDO:MONDO:0000365,MedGen:C1533041|Human Phenotype Ontology:HP:0000659,MONDO:MONDO:0011414,MedGen:C0344559,OMIM:604229,Orphanet:708</t>
  </si>
  <si>
    <t>Primary congenital glaucoma|Irido-corneo-trabecular dysgenesis</t>
  </si>
  <si>
    <t>ClinGen:CA1620141</t>
  </si>
  <si>
    <t>NM_000104.4(CYP1B1):c.-360G&gt;C</t>
  </si>
  <si>
    <t>RCV000329554|RCV000364439</t>
  </si>
  <si>
    <t>ClinGen:CA10615177</t>
  </si>
  <si>
    <t>NM_000104.4(CYP1B1):c.-84T&gt;C</t>
  </si>
  <si>
    <t>RCV000299036|RCV000353790</t>
  </si>
  <si>
    <t>MONDO:MONDO:0009277,MedGen:C1856439,OMIM:231300,Orphanet:98976,Orphanet:98977|Human Phenotype Ontology:HP:0000659,MONDO:MONDO:0011414,MedGen:C0344559,OMIM:604229,Orphanet:708</t>
  </si>
  <si>
    <t>Glaucoma 3A|Irido-corneo-trabecular dysgenesis</t>
  </si>
  <si>
    <t>ClinGen:CA10615397</t>
  </si>
  <si>
    <t>NM_130837.3(OPA1):c.-102G&gt;A</t>
  </si>
  <si>
    <t>RCV000328132</t>
  </si>
  <si>
    <t>MONDO:MONDO:0008134,MedGen:C0338508,OMIM:165500,Orphanet:98673</t>
  </si>
  <si>
    <t>Autosomal dominant optic atrophy classic form</t>
  </si>
  <si>
    <t>3q29</t>
  </si>
  <si>
    <t>ClinGen:CA10615439</t>
  </si>
  <si>
    <t>NM_130837.3(OPA1):c.-8C&gt;T</t>
  </si>
  <si>
    <t>RCV000387335</t>
  </si>
  <si>
    <t>ClinGen:CA2758886</t>
  </si>
  <si>
    <t>NM_001039348.3(EFEMP1):c.-64C&gt;T</t>
  </si>
  <si>
    <t>RCV000397326</t>
  </si>
  <si>
    <t>ClinGen:CA10615602</t>
  </si>
  <si>
    <t>NM_001039348.3(EFEMP1):c.-67G&gt;A</t>
  </si>
  <si>
    <t>RCV000280915</t>
  </si>
  <si>
    <t>ClinGen:CA10615603</t>
  </si>
  <si>
    <t>NM_001039348.3(EFEMP1):c.-105C&gt;T</t>
  </si>
  <si>
    <t>RCV000397324</t>
  </si>
  <si>
    <t>ClinGen:CA10615606</t>
  </si>
  <si>
    <t>NM_015910.7(WDPCP):c.-109G&gt;C</t>
  </si>
  <si>
    <t>RCV000265369</t>
  </si>
  <si>
    <t>ClinGen:CA10615710</t>
  </si>
  <si>
    <t>NM_001039348.3(EFEMP1):c.-52A&gt;G</t>
  </si>
  <si>
    <t>RCV000285630</t>
  </si>
  <si>
    <t>ClinGen:CA10615884</t>
  </si>
  <si>
    <t>NM_001201543.2(FAM161A):c.-16C&gt;G</t>
  </si>
  <si>
    <t>RCV000336572</t>
  </si>
  <si>
    <t>ClinGen:CA1679471</t>
  </si>
  <si>
    <t>NM_015910.7(WDPCP):c.-108GCG[6]</t>
  </si>
  <si>
    <t>RCV000357653</t>
  </si>
  <si>
    <t>ClinGen:CA10615965</t>
  </si>
  <si>
    <t>ACGC</t>
  </si>
  <si>
    <t>NM_014014.5(SNRNP200):c.-58C&gt;G</t>
  </si>
  <si>
    <t>RCV000389795</t>
  </si>
  <si>
    <t>ClinGen:CA10616444</t>
  </si>
  <si>
    <t>NM_020184.4(CNNM4):c.-90C&gt;T</t>
  </si>
  <si>
    <t>RCV000287617</t>
  </si>
  <si>
    <t>MONDO:MONDO:0009007,MedGen:C3495589,OMIM:217080,Orphanet:1873</t>
  </si>
  <si>
    <t>Jalili syndrome</t>
  </si>
  <si>
    <t>ClinGen:CA10616445</t>
  </si>
  <si>
    <t>NM_016247.4(IMPG2):c.-44A&gt;G</t>
  </si>
  <si>
    <t>RCV000406723</t>
  </si>
  <si>
    <t>ClinGen:CA2519590</t>
  </si>
  <si>
    <t>NM_000313.4(PROS1):c.-116C&gt;T</t>
  </si>
  <si>
    <t>RCV000389393</t>
  </si>
  <si>
    <t>MONDO:MONDO:0012868,MedGen:C3278211,OMIM:612336,Orphanet:26349,Orphanet:743</t>
  </si>
  <si>
    <t>Thrombophilia due to protein S deficiency, autosomal dominant</t>
  </si>
  <si>
    <t>3q11.1</t>
  </si>
  <si>
    <t>ClinGen:CA10616771</t>
  </si>
  <si>
    <t>NM_000313.4(PROS1):c.-135C&gt;T</t>
  </si>
  <si>
    <t>Feb 15, 2022</t>
  </si>
  <si>
    <t>RCV000292774|RCV002502333</t>
  </si>
  <si>
    <t>MONDO:MONDO:0012868,MedGen:C3278211,OMIM:612336,Orphanet:26349,Orphanet:743|MONDO:MONDO:0013791,MedGen:C3281092,OMIM:614514,Orphanet:743;MONDO:MONDO:0012868,MedGen:C3278211,OMIM:612336,Orphanet:26349,Orphanet:743</t>
  </si>
  <si>
    <t>Thrombophilia due to protein S deficiency, autosomal dominant|Thrombophilia due to protein S deficiency, autosomal recessive;Thrombophilia due to protein S deficiency, autosomal dominant</t>
  </si>
  <si>
    <t>ClinGen:CA10616772</t>
  </si>
  <si>
    <t>NM_001174150.2(ARL13B):c.-263C&gt;T</t>
  </si>
  <si>
    <t>Jun 19, 2018</t>
  </si>
  <si>
    <t>RCV000834542</t>
  </si>
  <si>
    <t>ClinGen:CA2503660</t>
  </si>
  <si>
    <t>NM_001174150.2(ARL13B):c.-50C&gt;A</t>
  </si>
  <si>
    <t>Oct 27, 2017</t>
  </si>
  <si>
    <t>RCV000612745</t>
  </si>
  <si>
    <t>ClinGen:CA2503703</t>
  </si>
  <si>
    <t>NM_001278293.3(ARL6):c.-137A&gt;C</t>
  </si>
  <si>
    <t>RCV000292698|RCV000386986</t>
  </si>
  <si>
    <t>Human Phenotype Ontology:HP:0000547,MONDO:MONDO:0019200,MeSH:D012174,MedGen:C0035334,OMIM:268000,OMIM:PS268000,Orphanet:791|MONDO:MONDO:0010832,MedGen:C1859564,OMIM:600151,Orphanet:110</t>
  </si>
  <si>
    <t>Retinitis pigmentosa|Bardet-Biedl syndrome 3</t>
  </si>
  <si>
    <t>3q11.2</t>
  </si>
  <si>
    <t>ClinGen:CA10616799</t>
  </si>
  <si>
    <t>NM_001278293.3(ARL6):c.-71C&gt;G</t>
  </si>
  <si>
    <t>RCV000351165|RCV000397111</t>
  </si>
  <si>
    <t>MONDO:MONDO:0010832,MedGen:C1859564,OMIM:600151,Orphanet:110|Human Phenotype Ontology:HP:0000547,MONDO:MONDO:0019200,MeSH:D012174,MedGen:C0035334,OMIM:268000,OMIM:PS268000,Orphanet:791</t>
  </si>
  <si>
    <t>Bardet-Biedl syndrome 3|Retinitis pigmentosa</t>
  </si>
  <si>
    <t>ClinGen:CA10616800</t>
  </si>
  <si>
    <t>NM_001023570.4(IQCB1):c.-147del</t>
  </si>
  <si>
    <t>RCV000349275</t>
  </si>
  <si>
    <t>MONDO:MONDO:0017842,MedGen:C0403553,OMIM:PS266900,Orphanet:3156</t>
  </si>
  <si>
    <t>Renal dysplasia and retinal aplasia</t>
  </si>
  <si>
    <t>ClinGen:CA10616901</t>
  </si>
  <si>
    <t>CA</t>
  </si>
  <si>
    <t>NM_001023570.4(IQCB1):c.-154T&gt;G</t>
  </si>
  <si>
    <t>RCV000395780</t>
  </si>
  <si>
    <t>ClinGen:CA10616902</t>
  </si>
  <si>
    <t>NM_001023570.4(IQCB1):c.-178C&gt;T</t>
  </si>
  <si>
    <t>RCV000313889</t>
  </si>
  <si>
    <t>ClinGen:CA10616904</t>
  </si>
  <si>
    <t>NM_001023570.4(IQCB1):c.-190C&gt;T</t>
  </si>
  <si>
    <t>RCV000269766</t>
  </si>
  <si>
    <t>ClinGen:CA10616905</t>
  </si>
  <si>
    <t>NM_001023570.4(IQCB1):c.-147_-142del</t>
  </si>
  <si>
    <t>RCV000313102</t>
  </si>
  <si>
    <t>ClinGen:CA10616976</t>
  </si>
  <si>
    <t>GCTCCCA</t>
  </si>
  <si>
    <t>NM_001023570.4(IQCB1):c.-185C&gt;G</t>
  </si>
  <si>
    <t>RCV000363860</t>
  </si>
  <si>
    <t>ClinGen:CA10616977</t>
  </si>
  <si>
    <t>NM_176824.3(BBS7):c.-19G&gt;C</t>
  </si>
  <si>
    <t>RCV000397213|RCV000767306</t>
  </si>
  <si>
    <t>MONDO:MONDO:0014435,MedGen:C1859565,OMIM:615984,Orphanet:110|MedGen:CN517202</t>
  </si>
  <si>
    <t>Bardet-Biedl syndrome 7|not provided</t>
  </si>
  <si>
    <t>4q27</t>
  </si>
  <si>
    <t>ClinGen:CA3064650</t>
  </si>
  <si>
    <t>NM_176824.3(BBS7):c.-133C&gt;G</t>
  </si>
  <si>
    <t>Nov 10, 2018</t>
  </si>
  <si>
    <t>RCV000286384|RCV001683383</t>
  </si>
  <si>
    <t>ClinGen:CA10617022</t>
  </si>
  <si>
    <t>NM_152618.3(BBS12):c.-124G&gt;A</t>
  </si>
  <si>
    <t>RCV000299228</t>
  </si>
  <si>
    <t>MONDO:MONDO:0014440,MedGen:C1859570,OMIM:615989,Orphanet:110</t>
  </si>
  <si>
    <t>Bardet-Biedl syndrome 12</t>
  </si>
  <si>
    <t>ClinGen:CA10617027</t>
  </si>
  <si>
    <t>NM_000539.3(RHO):c.-51G&gt;A</t>
  </si>
  <si>
    <t>RCV000272221|RCV000320268|RCV001618609</t>
  </si>
  <si>
    <t>Human Phenotype Ontology:HP:0000547,MONDO:MONDO:0019200,MeSH:D012174,MedGen:C0035334,OMIM:268000,OMIM:PS268000,Orphanet:791|MONDO:MONDO:0012498,MedGen:C1864869,OMIM:610445,Orphanet:215|MedGen:CN517202</t>
  </si>
  <si>
    <t>Retinitis pigmentosa|Congenital stationary night blindness autosomal dominant 1|not provided</t>
  </si>
  <si>
    <t>ClinGen:CA2607027</t>
  </si>
  <si>
    <t>NM_001378615.1(CC2D2A):c.-178T&gt;C</t>
  </si>
  <si>
    <t>RCV000279561|RCV000334584|RCV000404143</t>
  </si>
  <si>
    <t>MONDO:MONDO:0012848,MedGen:C2676790,OMIM:612284,Orphanet:564|MedGen:CN239313|MONDO:MONDO:0012849,MedGen:C2676788,OMIM:612285,Orphanet:2318</t>
  </si>
  <si>
    <t>Meckel syndrome, type 6|CC2D2A-Related Disorders|Joubert syndrome 9</t>
  </si>
  <si>
    <t>4p15.32</t>
  </si>
  <si>
    <t>ClinGen:CA10617238</t>
  </si>
  <si>
    <t>NM_006017.3(PROM1):c.-37C&gt;T</t>
  </si>
  <si>
    <t>RCV000264638|RCV000324335|RCV000377929|RCV000378966</t>
  </si>
  <si>
    <t>MONDO:MONDO:0031166,MedGen:CN239469,OMIM:PS136550|MedGen:CN239348|MedGen:CN239307|MedGen:CN239466</t>
  </si>
  <si>
    <t>Macular dystrophy, retinal|Cone-Rod Dystrophy, Dominant|Stargardt Disease, Dominant|Retinitis Pigmentosa, Recessive</t>
  </si>
  <si>
    <t>ClinGen:CA10617347</t>
  </si>
  <si>
    <t>NM_207352.4(CYP4V2):c.-128A&gt;G</t>
  </si>
  <si>
    <t>RCV000271857|RCV000384414</t>
  </si>
  <si>
    <t>MONDO:MONDO:0008865,MedGen:C1859486,OMIM:210370,Orphanet:41751|Human Phenotype Ontology:HP:0001131,Human Phenotype Ontology:HP:0007775,MONDO:MONDO:0018102,MedGen:C0010036,Orphanet:34533</t>
  </si>
  <si>
    <t>Bietti crystalline corneoretinal dystrophy|Corneal dystrophy</t>
  </si>
  <si>
    <t>4q35.1</t>
  </si>
  <si>
    <t>ClinGen:CA10617499</t>
  </si>
  <si>
    <t>NM_000313.4(PROS1):c.-43G&gt;A</t>
  </si>
  <si>
    <t>RCV000353456</t>
  </si>
  <si>
    <t>ClinGen:CA2503652</t>
  </si>
  <si>
    <t>NM_001278293.3(ARL6):c.-207G&gt;A</t>
  </si>
  <si>
    <t>RCV000317095|RCV000371773</t>
  </si>
  <si>
    <t>ClinGen:CA10617584</t>
  </si>
  <si>
    <t>NM_198506.5(LRIT3):c.-14C&gt;G</t>
  </si>
  <si>
    <t>RCV000372118</t>
  </si>
  <si>
    <t>MedGen:CN239273</t>
  </si>
  <si>
    <t>Congenital Stationary Night Blindness, Recessive</t>
  </si>
  <si>
    <t>4q25</t>
  </si>
  <si>
    <t>ClinGen:CA3042959</t>
  </si>
  <si>
    <t>NM_024592.5(SRD5A3):c.-84G&gt;C</t>
  </si>
  <si>
    <t>RCV000374244</t>
  </si>
  <si>
    <t>MONDO:MONDO:0012885,MedGen:C4317224,OMIM:612379,Orphanet:324737</t>
  </si>
  <si>
    <t>SRD5A3-congenital disorder of glycosylation</t>
  </si>
  <si>
    <t>4q12</t>
  </si>
  <si>
    <t>ClinGen:CA10617877</t>
  </si>
  <si>
    <t>NM_024592.5(SRD5A3):c.-40G&gt;A</t>
  </si>
  <si>
    <t>Feb 28, 2018</t>
  </si>
  <si>
    <t>RCV000282157|RCV000426350</t>
  </si>
  <si>
    <t>MONDO:MONDO:0012885,MedGen:C4317224,OMIM:612379,Orphanet:324737|MedGen:CN169374</t>
  </si>
  <si>
    <t>SRD5A3-congenital disorder of glycosylation|not specified</t>
  </si>
  <si>
    <t>ClinGen:CA2925181</t>
  </si>
  <si>
    <t>NM_152618.3(BBS12):c.-109G&gt;T</t>
  </si>
  <si>
    <t>RCV000356586</t>
  </si>
  <si>
    <t>ClinGen:CA10617891</t>
  </si>
  <si>
    <t>NM_152618.3(BBS12):c.-61G&gt;C</t>
  </si>
  <si>
    <t>RCV000402366</t>
  </si>
  <si>
    <t>ClinGen:CA10617892</t>
  </si>
  <si>
    <t>NM_006005.3(WFS1):c.-129A&gt;G</t>
  </si>
  <si>
    <t>RCV000311162|RCV000368062|RCV002465629</t>
  </si>
  <si>
    <t>MONDO:MONDO:0010963,MedGen:C1833021,OMIM:600965,Orphanet:90635|MedGen:CN239410|MONDO:MONDO:0009101,MedGen:C4551693,OMIM:222300,Orphanet:3463</t>
  </si>
  <si>
    <t>Autosomal dominant nonsyndromic hearing loss 6|WFS1-Related Spectrum Disorders|Wolfram syndrome 1</t>
  </si>
  <si>
    <t>ClinGen:CA10618100</t>
  </si>
  <si>
    <t>NM_006005.3(WFS1):c.-100C&gt;G</t>
  </si>
  <si>
    <t>RCV000322692|RCV000379949</t>
  </si>
  <si>
    <t>MONDO:MONDO:0010963,MedGen:C1833021,OMIM:600965,Orphanet:90635|MedGen:CN239410</t>
  </si>
  <si>
    <t>Autosomal dominant nonsyndromic hearing loss 6|WFS1-Related Spectrum Disorders</t>
  </si>
  <si>
    <t>ClinGen:CA10618102</t>
  </si>
  <si>
    <t>NM_004744.5(LRAT):c.-115C&gt;G</t>
  </si>
  <si>
    <t>RCV000311278|RCV000347396|RCV000405924</t>
  </si>
  <si>
    <t>MONDO:MONDO:0018998,MeSH:D057130,MedGen:C0339527,OMIM:PS204000,Orphanet:65|Human Phenotype Ontology:HP:0000547,MONDO:MONDO:0019200,MeSH:D012174,MedGen:C0035334,OMIM:268000,OMIM:PS268000,Orphanet:791|MONDO:MONDO:0013231,MedGen:C2750063,OMIM:613341</t>
  </si>
  <si>
    <t>Leber congenital amaurosis|Retinitis pigmentosa|Leber congenital amaurosis 14</t>
  </si>
  <si>
    <t>4q32.1</t>
  </si>
  <si>
    <t>ClinGen:CA10618111</t>
  </si>
  <si>
    <t>NM_006017.3(PROM1):c.-148G&gt;A</t>
  </si>
  <si>
    <t>RCV000314617|RCV000350327|RCV000350732|RCV000396125</t>
  </si>
  <si>
    <t>MONDO:MONDO:0012983,MedGen:C2675210,OMIM:612657,Orphanet:1872|MONDO:MONDO:0011370,MedGen:C1863534,OMIM:603786,Orphanet:827|Human Phenotype Ontology:HP:0000547,MONDO:MONDO:0019200,MeSH:D012174,MedGen:C0035334,OMIM:268000,OMIM:PS268000,Orphanet:791|MONDO:MONDO:0011957,MedGen:C4749334,OMIM:608051,Orphanet:319640</t>
  </si>
  <si>
    <t>Cone-rod dystrophy 12|Stargardt disease 4|Retinitis pigmentosa|Retinal macular dystrophy type 2</t>
  </si>
  <si>
    <t>ClinGen:CA10618202</t>
  </si>
  <si>
    <t>NM_006017.3(PROM1):c.-168G&gt;A</t>
  </si>
  <si>
    <t>RCV000261622|RCV000296943|RCV000356355|RCV000401292</t>
  </si>
  <si>
    <t>MONDO:MONDO:0011370,MedGen:C1863534,OMIM:603786,Orphanet:827|MONDO:MONDO:0012983,MedGen:C2675210,OMIM:612657,Orphanet:1872|MONDO:MONDO:0011957,MedGen:C4749334,OMIM:608051,Orphanet:319640|Human Phenotype Ontology:HP:0000547,MONDO:MONDO:0019200,MeSH:D012174,MedGen:C0035334,OMIM:268000,OMIM:PS268000,Orphanet:791</t>
  </si>
  <si>
    <t>Stargardt disease 4|Cone-rod dystrophy 12|Retinal macular dystrophy type 2|Retinitis pigmentosa</t>
  </si>
  <si>
    <t>ClinGen:CA10618203</t>
  </si>
  <si>
    <t>NM_025074.7(FRAS1):c.-422C&gt;G</t>
  </si>
  <si>
    <t>RCV000261189</t>
  </si>
  <si>
    <t>MONDO:MONDO:0054737,MedGen:C4551480,OMIM:219000,Orphanet:2052</t>
  </si>
  <si>
    <t>Fraser syndrome 1</t>
  </si>
  <si>
    <t>4q21.21</t>
  </si>
  <si>
    <t>ClinGen:CA10618270</t>
  </si>
  <si>
    <t>NM_025074.7(FRAS1):c.-245C&gt;G</t>
  </si>
  <si>
    <t>RCV000385592</t>
  </si>
  <si>
    <t>ClinGen:CA10618277</t>
  </si>
  <si>
    <t>NM_025074.7(FRAS1):c.-188C&gt;T</t>
  </si>
  <si>
    <t>RCV000293567</t>
  </si>
  <si>
    <t>ClinGen:CA10618278</t>
  </si>
  <si>
    <t>NM_207352.4(CYP4V2):c.-130del</t>
  </si>
  <si>
    <t>RCV000270029|RCV000325117</t>
  </si>
  <si>
    <t>MONDO:MONDO:0008865,MedGen:C1859486,OMIM:210370,Orphanet:41751|MedGen:CN239343</t>
  </si>
  <si>
    <t>Bietti crystalline corneoretinal dystrophy|Corneal Dystrophy, Recessive</t>
  </si>
  <si>
    <t>ClinGen:CA10618419</t>
  </si>
  <si>
    <t>NM_207352.4(CYP4V2):c.-56C&gt;G</t>
  </si>
  <si>
    <t>RCV000322206|RCV000376809</t>
  </si>
  <si>
    <t>Human Phenotype Ontology:HP:0001131,Human Phenotype Ontology:HP:0007775,MONDO:MONDO:0018102,MedGen:C0010036,Orphanet:34533|MONDO:MONDO:0008865,MedGen:C1859486,OMIM:210370,Orphanet:41751</t>
  </si>
  <si>
    <t>Corneal dystrophy|Bietti crystalline corneoretinal dystrophy</t>
  </si>
  <si>
    <t>ClinGen:CA10618424</t>
  </si>
  <si>
    <t>NM_001386140.1(MTTP):c.-84T&gt;C</t>
  </si>
  <si>
    <t>RCV000285368</t>
  </si>
  <si>
    <t>Human Phenotype Ontology:HP:0008181,MONDO:MONDO:0008692,MedGen:C0000744,OMIM:200100,Orphanet:14</t>
  </si>
  <si>
    <t>Abetalipoproteinaemia</t>
  </si>
  <si>
    <t>4q23</t>
  </si>
  <si>
    <t>ClinGen:CA3021694</t>
  </si>
  <si>
    <t>NM_025132.4(WDR19):c.-15G&gt;T</t>
  </si>
  <si>
    <t>RCV000316935|RCV000371600|RCV001699999|RCV001726138</t>
  </si>
  <si>
    <t>MONDO:MONDO:0013719,MedGen:C3280616,OMIM:614378,Orphanet:1515|MONDO:MONDO:0013717,MedGen:C3280598,OMIM:614376,Orphanet:474|MedGen:CN169374|MedGen:CN517202</t>
  </si>
  <si>
    <t>Cranioectodermal dysplasia 4|Asphyxiating thoracic dystrophy 5|not specified|not provided</t>
  </si>
  <si>
    <t>ClinGen:CA2891483</t>
  </si>
  <si>
    <t>NM_001386140.1(MTTP):c.-82C&gt;T</t>
  </si>
  <si>
    <t>RCV000342573</t>
  </si>
  <si>
    <t>ClinGen:CA3021695</t>
  </si>
  <si>
    <t>NM_001379270.1(CNGA1):c.-122-10A&gt;T</t>
  </si>
  <si>
    <t>RCV000309458</t>
  </si>
  <si>
    <t>4p12</t>
  </si>
  <si>
    <t>ClinGen:CA10618751</t>
  </si>
  <si>
    <t>NM_144499.3(GNAT1):c.-2C&gt;G</t>
  </si>
  <si>
    <t>RCV000407450</t>
  </si>
  <si>
    <t>MONDO:MONDO:0012497,MedGen:C1864870,OMIM:610444,Orphanet:215</t>
  </si>
  <si>
    <t>Congenital stationary night blindness autosomal dominant 3</t>
  </si>
  <si>
    <t>3p21.31</t>
  </si>
  <si>
    <t>ClinGen:CA2412414</t>
  </si>
  <si>
    <t>NM_025074.7(FRAS1):c.-257G&gt;T</t>
  </si>
  <si>
    <t>RCV000318768</t>
  </si>
  <si>
    <t>ClinGen:CA10619218</t>
  </si>
  <si>
    <t>NM_025074.7(FRAS1):c.-65T&gt;C</t>
  </si>
  <si>
    <t>RCV000388974</t>
  </si>
  <si>
    <t>ClinGen:CA10619219</t>
  </si>
  <si>
    <t>NM_025074.7(FRAS1):c.-18G&gt;T</t>
  </si>
  <si>
    <t>Jul 07, 2021</t>
  </si>
  <si>
    <t>RCV000344884</t>
  </si>
  <si>
    <t>ClinGen:CA2975757</t>
  </si>
  <si>
    <t>NM_001386140.1(MTTP):c.-6G&gt;A</t>
  </si>
  <si>
    <t>Oct 30, 2020</t>
  </si>
  <si>
    <t>RCV000355527|RCV000998244</t>
  </si>
  <si>
    <t>Human Phenotype Ontology:HP:0008181,MONDO:MONDO:0008692,MedGen:C0000744,OMIM:200100,Orphanet:14|MedGen:CN517202</t>
  </si>
  <si>
    <t>Abetalipoproteinaemia|not provided</t>
  </si>
  <si>
    <t>ClinGen:CA3021715</t>
  </si>
  <si>
    <t>NM_000313.4(PROS1):c.-60G&gt;C</t>
  </si>
  <si>
    <t>RCV000260932</t>
  </si>
  <si>
    <t>ClinGen:CA10619708</t>
  </si>
  <si>
    <t>NM_000313.4(PROS1):c.-62T&gt;G</t>
  </si>
  <si>
    <t>RCV000332451</t>
  </si>
  <si>
    <t>ClinGen:CA10619709</t>
  </si>
  <si>
    <t>NM_001174150.2(ARL13B):c.-234G&gt;T</t>
  </si>
  <si>
    <t>Aug 25, 2018</t>
  </si>
  <si>
    <t>RCV001639323</t>
  </si>
  <si>
    <t>NM_001278293.3(ARL6):c.-240C&gt;T</t>
  </si>
  <si>
    <t>RCV000266703|RCV000379917</t>
  </si>
  <si>
    <t>MONDO:MONDO:0015229,MedGen:C0752166,OMIM:PS209900,Orphanet:110|MedGen:CN239466</t>
  </si>
  <si>
    <t>Bardet-Biedl syndrome|Retinitis Pigmentosa, Recessive</t>
  </si>
  <si>
    <t>ClinGen:CA10619731</t>
  </si>
  <si>
    <t>NM_001278293.3(ARL6):c.-146T&gt;C</t>
  </si>
  <si>
    <t>RCV000282046|RCV000337045</t>
  </si>
  <si>
    <t>ClinGen:CA10619732</t>
  </si>
  <si>
    <t>NM_152618.3(BBS12):c.-157C&gt;T</t>
  </si>
  <si>
    <t>RCV000334349</t>
  </si>
  <si>
    <t>ClinGen:CA10620042</t>
  </si>
  <si>
    <t>NM_152618.3(BBS12):c.-152C&gt;G</t>
  </si>
  <si>
    <t>RCV000401089</t>
  </si>
  <si>
    <t>ClinGen:CA10620043</t>
  </si>
  <si>
    <t>NM_004744.5(LRAT):c.-84C&gt;T</t>
  </si>
  <si>
    <t>RCV000268041|RCV000307915|RCV000362672</t>
  </si>
  <si>
    <t>MONDO:MONDO:0013231,MedGen:C2750063,OMIM:613341|Human Phenotype Ontology:HP:0000547,MONDO:MONDO:0019200,MeSH:D012174,MedGen:C0035334,OMIM:268000,OMIM:PS268000,Orphanet:791|Human Phenotype Ontology:HP:0000556,Human Phenotype Ontology:HP:0007736,Human Phenotype Ontology:HP:0007910,Human Phenotype Ontology:HP:0007974,Human Phenotype Ontology:HP:0007982,MONDO:MONDO:0019118,MeSH:D058499,MedGen:C0854723,Orphanet:71862</t>
  </si>
  <si>
    <t>Leber congenital amaurosis 14|Retinitis pigmentosa|Retinal dystrophy</t>
  </si>
  <si>
    <t>ClinGen:CA10620268</t>
  </si>
  <si>
    <t>NM_004744.5(LRAT):c.-2+7A&gt;C</t>
  </si>
  <si>
    <t>RCV000263378|RCV000304425|RCV000358145</t>
  </si>
  <si>
    <t>Human Phenotype Ontology:HP:0000547,MONDO:MONDO:0019200,MeSH:D012174,MedGen:C0035334,OMIM:268000,OMIM:PS268000,Orphanet:791|MONDO:MONDO:0013231,MedGen:C2750063,OMIM:613341|MONDO:MONDO:0018998,MeSH:D057130,MedGen:C0339527,OMIM:PS204000,Orphanet:65</t>
  </si>
  <si>
    <t>Retinitis pigmentosa|Leber congenital amaurosis 14|Leber congenital amaurosis</t>
  </si>
  <si>
    <t>ClinGen:CA10620269</t>
  </si>
  <si>
    <t>NM_006017.3(PROM1):c.-25T&gt;A</t>
  </si>
  <si>
    <t>RCV000259686|RCV000313534|RCV000319521|RCV000354399</t>
  </si>
  <si>
    <t>MONDO:MONDO:0011370,MedGen:C1863534,OMIM:603786,Orphanet:827|MONDO:MONDO:0011957,MedGen:C4749334,OMIM:608051,Orphanet:319640|Human Phenotype Ontology:HP:0000547,MONDO:MONDO:0019200,MeSH:D012174,MedGen:C0035334,OMIM:268000,OMIM:PS268000,Orphanet:791|MONDO:MONDO:0012983,MedGen:C2675210,OMIM:612657,Orphanet:1872</t>
  </si>
  <si>
    <t>Stargardt disease 4|Retinal macular dystrophy type 2|Retinitis pigmentosa|Cone-rod dystrophy 12</t>
  </si>
  <si>
    <t>ClinGen:CA2867210</t>
  </si>
  <si>
    <t>NM_006017.3(PROM1):c.-127A&gt;G</t>
  </si>
  <si>
    <t>Aug 26, 2021</t>
  </si>
  <si>
    <t>RCV000289358|RCV000290663|RCV000344310|RCV000384989|RCV002480212</t>
  </si>
  <si>
    <t>MONDO:MONDO:0011957,MedGen:C4749334,OMIM:608051,Orphanet:319640|MONDO:MONDO:0012983,MedGen:C2675210,OMIM:612657,Orphanet:1872|MONDO:MONDO:0011370,MedGen:C1863534,OMIM:603786,Orphanet:827|Human Phenotype Ontology:HP:0000547,MONDO:MONDO:0019200,MeSH:D012174,MedGen:C0035334,OMIM:268000,OMIM:PS268000,Orphanet:791|MONDO:MONDO:0012983,MedGen:C2675210,OMIM:612657,Orphanet:1872;MONDO:MONDO:0011957,MedGen:C4749334,OMIM:608051,Orphanet:319640;MONDO:MONDO:0011370,MedGen:C1863534,OMIM:603786,Orphanet:827;MONDO:MONDO:0012796,MedGen:C2677516,OMIM:612095,Orphanet:791</t>
  </si>
  <si>
    <t>Retinal macular dystrophy type 2|Cone-rod dystrophy 12|Stargardt disease 4|Retinitis pigmentosa|Cone-rod dystrophy 12;Retinal macular dystrophy type 2;Stargardt disease 4;Retinitis pigmentosa 41</t>
  </si>
  <si>
    <t>ClinGen:CA10620456</t>
  </si>
  <si>
    <t>NM_207352.4(CYP4V2):c.-152A&gt;G</t>
  </si>
  <si>
    <t>RCV000273471|RCV000368046|RCV001598660</t>
  </si>
  <si>
    <t>Human Phenotype Ontology:HP:0001131,Human Phenotype Ontology:HP:0007775,MONDO:MONDO:0018102,MedGen:C0010036,Orphanet:34533|MONDO:MONDO:0008865,MedGen:C1859486,OMIM:210370,Orphanet:41751|MedGen:CN517202</t>
  </si>
  <si>
    <t>Corneal dystrophy|Bietti crystalline corneoretinal dystrophy|not provided</t>
  </si>
  <si>
    <t>ClinGen:CA10620589</t>
  </si>
  <si>
    <t>NM_207352.4(CYP4V2):c.-146C&gt;T</t>
  </si>
  <si>
    <t>RCV000333210|RCV000369309|RCV001718744</t>
  </si>
  <si>
    <t>ClinGen:CA10620602</t>
  </si>
  <si>
    <t>NM_207352.4(CYP4V2):c.-199C&gt;T</t>
  </si>
  <si>
    <t>RCV000299136|RCV000353945</t>
  </si>
  <si>
    <t>ClinGen:CA10620646</t>
  </si>
  <si>
    <t>NM_207352.4(CYP4V2):c.-178C&gt;T</t>
  </si>
  <si>
    <t>RCV000299291|RCV000394417</t>
  </si>
  <si>
    <t>ClinGen:CA10620647</t>
  </si>
  <si>
    <t>NM_000082.4(ERCC8):c.-23T&gt;G</t>
  </si>
  <si>
    <t>Jul 10, 2018</t>
  </si>
  <si>
    <t>RCV000348090|RCV001157840|RCV001560616</t>
  </si>
  <si>
    <t>MONDO:MONDO:0016006,MedGen:C0009207,Orphanet:191|MONDO:MONDO:0019569,MedGen:C0751039,OMIM:216400,Orphanet:191,Orphanet:90321|MedGen:CN517202</t>
  </si>
  <si>
    <t>Cockayne syndrome|Cockayne syndrome type 1|not provided</t>
  </si>
  <si>
    <t>ClinGen:CA3278002</t>
  </si>
  <si>
    <t>NM_004385.5(VCAN):c.-135G&gt;A</t>
  </si>
  <si>
    <t>RCV000275515|RCV000330676</t>
  </si>
  <si>
    <t>Human Phenotype Ontology:HP:0030673,MONDO:MONDO:0007740,MedGen:C1840452,OMIM:143200,Orphanet:898|Human Phenotype Ontology:HP:0000655,Human Phenotype Ontology:HP:0007773,MONDO:MONDO:0020248,MedGen:C0344290</t>
  </si>
  <si>
    <t>Wagner syndrome|Vitreoretinopathy</t>
  </si>
  <si>
    <t>5q14.2</t>
  </si>
  <si>
    <t>ClinGen:CA10620882</t>
  </si>
  <si>
    <t>NM_004385.5(VCAN):c.-119A&gt;C</t>
  </si>
  <si>
    <t>RCV000262452|RCV000317909</t>
  </si>
  <si>
    <t>ClinGen:CA10620883</t>
  </si>
  <si>
    <t>NM_004385.5(VCAN):c.-75A&gt;G</t>
  </si>
  <si>
    <t>RCV000283321|RCV000347771</t>
  </si>
  <si>
    <t>Human Phenotype Ontology:HP:0000655,Human Phenotype Ontology:HP:0007773,MONDO:MONDO:0020248,MedGen:C0344290|Human Phenotype Ontology:HP:0030673,MONDO:MONDO:0007740,MedGen:C1840452,OMIM:143200,Orphanet:898</t>
  </si>
  <si>
    <t>Vitreoretinopathy|Wagner syndrome</t>
  </si>
  <si>
    <t>ClinGen:CA10620885</t>
  </si>
  <si>
    <t>NM_001242957.3(MAK):c.-254G&gt;C</t>
  </si>
  <si>
    <t>RCV000388848</t>
  </si>
  <si>
    <t>MedGen:CN239466</t>
  </si>
  <si>
    <t>Retinitis Pigmentosa, Recessive</t>
  </si>
  <si>
    <t>6p24.2</t>
  </si>
  <si>
    <t>ClinGen:CA10621226</t>
  </si>
  <si>
    <t>NM_024592.5(SRD5A3):c.-30C&gt;A</t>
  </si>
  <si>
    <t>RCV000340640</t>
  </si>
  <si>
    <t>ClinGen:CA10621243</t>
  </si>
  <si>
    <t>NM_006005.3(WFS1):c.-130C&gt;T</t>
  </si>
  <si>
    <t>May 01, 2022</t>
  </si>
  <si>
    <t>RCV000277097|RCV000369984|RCV002263626|RCV002465628</t>
  </si>
  <si>
    <t>MONDO:MONDO:0010963,MedGen:C1833021,OMIM:600965,Orphanet:90635|MedGen:CN239410|MedGen:CN517202|MONDO:MONDO:0009101,MedGen:C4551693,OMIM:222300,Orphanet:3463</t>
  </si>
  <si>
    <t>Autosomal dominant nonsyndromic hearing loss 6|WFS1-Related Spectrum Disorders|not provided|Wolfram syndrome 1</t>
  </si>
  <si>
    <t>ClinGen:CA10621427</t>
  </si>
  <si>
    <t>NM_006005.3(WFS1):c.-105T&gt;G</t>
  </si>
  <si>
    <t>RCV000260447|RCV000371417|RCV002465631</t>
  </si>
  <si>
    <t>MedGen:CN239410|MONDO:MONDO:0010963,MedGen:C1833021,OMIM:600965,Orphanet:90635|MONDO:MONDO:0009101,MedGen:C4551693,OMIM:222300,Orphanet:3463</t>
  </si>
  <si>
    <t>WFS1-Related Spectrum Disorders|Autosomal dominant nonsyndromic hearing loss 6|Wolfram syndrome 1</t>
  </si>
  <si>
    <t>ClinGen:CA10621428</t>
  </si>
  <si>
    <t>NM_006005.3(WFS1):c.-55C&gt;G</t>
  </si>
  <si>
    <t>RCV000283088|RCV000321748</t>
  </si>
  <si>
    <t>MedGen:CN239410|MONDO:MONDO:0010963,MedGen:C1833021,OMIM:600965,Orphanet:90635</t>
  </si>
  <si>
    <t>WFS1-Related Spectrum Disorders|Autosomal dominant nonsyndromic hearing loss 6</t>
  </si>
  <si>
    <t>ClinGen:CA10621429</t>
  </si>
  <si>
    <t>NM_006005.3(WFS1):c.-141A&gt;G</t>
  </si>
  <si>
    <t>RCV000309275|RCV000347836|RCV002465626</t>
  </si>
  <si>
    <t>ClinGen:CA10621460</t>
  </si>
  <si>
    <t>NM_006005.3(WFS1):c.-133G&gt;T</t>
  </si>
  <si>
    <t>RCV000308356|RCV000397359|RCV002465627</t>
  </si>
  <si>
    <t>ClinGen:CA10621467</t>
  </si>
  <si>
    <t>NM_006005.3(WFS1):c.-106A&gt;G</t>
  </si>
  <si>
    <t>RCV000261786|RCV000319102|RCV002465630</t>
  </si>
  <si>
    <t>ClinGen:CA10621468</t>
  </si>
  <si>
    <t>NM_000288.4(PEX7):c.-28G&gt;A</t>
  </si>
  <si>
    <t>RCV000307519|RCV000362545</t>
  </si>
  <si>
    <t>MONDO:MONDO:0008972,MedGen:C1859133,OMIM:215100,Orphanet:177,Orphanet:309789|MONDO:MONDO:0013945,MedGen:C2749346,OMIM:614879,Orphanet:773</t>
  </si>
  <si>
    <t>Rhizomelic chondrodysplasia punctata type 1|Peroxisome biogenesis disorder 9B</t>
  </si>
  <si>
    <t>ClinGen:CA10621513</t>
  </si>
  <si>
    <t>NM_025074.7(FRAS1):c.-185G&gt;T</t>
  </si>
  <si>
    <t>RCV000350769</t>
  </si>
  <si>
    <t>ClinGen:CA10621693</t>
  </si>
  <si>
    <t>NM_025074.7(FRAS1):c.-23C&gt;T</t>
  </si>
  <si>
    <t>RCV000287519</t>
  </si>
  <si>
    <t>ClinGen:CA2975755</t>
  </si>
  <si>
    <t>NM_080680.3(COL11A2):c.-226C&gt;T</t>
  </si>
  <si>
    <t>RCV000284179|RCV000324005|RCV000336850|RCV000375063</t>
  </si>
  <si>
    <t>MONDO:MONDO:0008490,MedGen:C1848488,OMIM:184840,Orphanet:166100,Orphanet:3450|MedGen:CN239460|MONDO:MONDO:0044206,MedGen:C4520892,OMIM:215150,Orphanet:1427|MONDO:MONDO:0013795,MedGen:C3281128,OMIM:614524,Orphanet:2021</t>
  </si>
  <si>
    <t>Otospondylomegaepiphyseal dysplasia, autosomal dominant|Stickler Syndrome, Dominant|Otospondylomegaepiphyseal dysplasia, autosomal recessive|Fibrochondrogenesis 2</t>
  </si>
  <si>
    <t>6p21.32</t>
  </si>
  <si>
    <t>ClinGen:CA10621937</t>
  </si>
  <si>
    <t>NM_000082.4(ERCC8):c.-25G&gt;C</t>
  </si>
  <si>
    <t>RCV000394408</t>
  </si>
  <si>
    <t>MONDO:MONDO:0019569,MedGen:C0751039,OMIM:216400,Orphanet:191,Orphanet:90321</t>
  </si>
  <si>
    <t>Cockayne syndrome type 1</t>
  </si>
  <si>
    <t>ClinGen:CA3278003</t>
  </si>
  <si>
    <t>NM_001386140.1(MTTP):c.-28T&gt;C</t>
  </si>
  <si>
    <t>RCV000298354</t>
  </si>
  <si>
    <t>ClinGen:CA10622071</t>
  </si>
  <si>
    <t>NM_002098.6(GUCA1B):c.-60A&gt;G</t>
  </si>
  <si>
    <t>RCV000297862</t>
  </si>
  <si>
    <t>ClinGen:CA10622094</t>
  </si>
  <si>
    <t>NM_001386140.1(MTTP):c.-54C&gt;T</t>
  </si>
  <si>
    <t>RCV000396402</t>
  </si>
  <si>
    <t>ClinGen:CA3021706</t>
  </si>
  <si>
    <t>NM_000322.5(PRPH2):c.-59G&gt;A</t>
  </si>
  <si>
    <t>RCV000261397|RCV000301502|RCV000304985|RCV000341174|RCV000356274|RCV000405534</t>
  </si>
  <si>
    <t>Human Phenotype Ontology:HP:0030642,MONDO:MONDO:0007639,MedGen:C0311338,OMIM:136880,Orphanet:227796,Orphanet:52427|MONDO:MONDO:0008210,MedGen:C4551999,OMIM:169150,Orphanet:99001|MONDO:MONDO:0011979,MedGen:C1842914,Orphanet:99000|MONDO:MONDO:0013137,MedGen:C2751290,OMIM:613105,Orphanet:75377|Human Phenotype Ontology:HP:0000547,MONDO:MONDO:0019200,MeSH:D012174,MedGen:C0035334,OMIM:268000,OMIM:PS268000,Orphanet:791|Human Phenotype Ontology:HP:0000548,MONDO:MONDO:0015993,MedGen:C4085590,OMIM:PS120970,Orphanet:1872</t>
  </si>
  <si>
    <t>Pigmentary retinal dystrophy|Patterned macular dystrophy 1|Adult-onset foveomacular vitelliform dystrophy|Choroidal dystrophy, central areolar 2|Retinitis pigmentosa|Cone-rod dystrophy</t>
  </si>
  <si>
    <t>ClinGen:CA10622106</t>
  </si>
  <si>
    <t>NM_004385.5(VCAN):c.-259C&gt;T</t>
  </si>
  <si>
    <t>RCV000306346|RCV000370336</t>
  </si>
  <si>
    <t>ClinGen:CA10622337</t>
  </si>
  <si>
    <t>NM_001142800.2(EYS):c.-500A&gt;G</t>
  </si>
  <si>
    <t>RCV000330770|RCV001513421|RCV001828354</t>
  </si>
  <si>
    <t>Human Phenotype Ontology:HP:0000547,MONDO:MONDO:0019200,MeSH:D012174,MedGen:C0035334,OMIM:268000,OMIM:PS268000,Orphanet:791|MedGen:CN517202|MONDO:MONDO:0011272,MedGen:C1864446,OMIM:602772,Orphanet:791</t>
  </si>
  <si>
    <t>Retinitis pigmentosa|not provided|Retinitis pigmentosa 25</t>
  </si>
  <si>
    <t>6q12</t>
  </si>
  <si>
    <t>ClinGen:CA10622605</t>
  </si>
  <si>
    <t>NM_014989.7(RIMS1):c.-249C&gt;G</t>
  </si>
  <si>
    <t>RCV000308470</t>
  </si>
  <si>
    <t>MONDO:MONDO:0011355,MedGen:C1863634,OMIM:603649,Orphanet:1872</t>
  </si>
  <si>
    <t>Cone-rod dystrophy 7</t>
  </si>
  <si>
    <t>6q13</t>
  </si>
  <si>
    <t>ClinGen:CA10622638</t>
  </si>
  <si>
    <t>NM_014989.7(RIMS1):c.-140T&gt;C</t>
  </si>
  <si>
    <t>RCV000311886</t>
  </si>
  <si>
    <t>ClinGen:CA10622645</t>
  </si>
  <si>
    <t>NM_001242957.3(MAK):c.-236G&gt;A</t>
  </si>
  <si>
    <t>RCV000275059</t>
  </si>
  <si>
    <t>ClinGen:CA10622744</t>
  </si>
  <si>
    <t>NM_001242957.3(MAK):c.-239A&gt;C</t>
  </si>
  <si>
    <t>RCV000332467</t>
  </si>
  <si>
    <t>ClinGen:CA10622749</t>
  </si>
  <si>
    <t>NM_001122769.3(LCA5):c.-264A&gt;C</t>
  </si>
  <si>
    <t>RCV000378933</t>
  </si>
  <si>
    <t>ClinGen:CA10622754</t>
  </si>
  <si>
    <t>NM_001122769.3(LCA5):c.-398G&gt;C</t>
  </si>
  <si>
    <t>RCV000377966|RCV002512086</t>
  </si>
  <si>
    <t>MONDO:MONDO:0011473,MedGen:C1858301,OMIM:604537,Orphanet:65|MedGen:CN517202</t>
  </si>
  <si>
    <t>Leber congenital amaurosis 5|not provided</t>
  </si>
  <si>
    <t>ClinGen:CA10622755</t>
  </si>
  <si>
    <t>NM_022726.4(ELOVL4):c.-90G&gt;C</t>
  </si>
  <si>
    <t>RCV000385633|RCV001723959</t>
  </si>
  <si>
    <t>MONDO:MONDO:0010819,MedGen:C1838644,OMIM:600110,Orphanet:827|MedGen:CN517202</t>
  </si>
  <si>
    <t>Stargardt disease 3|not provided</t>
  </si>
  <si>
    <t>ClinGen:CA10622776</t>
  </si>
  <si>
    <t>NM_022726.4(ELOVL4):c.-262A&gt;G</t>
  </si>
  <si>
    <t>RCV000353649</t>
  </si>
  <si>
    <t>MONDO:MONDO:0010819,MedGen:C1838644,OMIM:600110,Orphanet:827</t>
  </si>
  <si>
    <t>Stargardt disease 3</t>
  </si>
  <si>
    <t>ClinGen:CA10622777</t>
  </si>
  <si>
    <t>NM_000883.4(IMPDH1):c.-69T&gt;G</t>
  </si>
  <si>
    <t>RCV000265786|RCV000355922</t>
  </si>
  <si>
    <t>MONDO:MONDO:0013454,MedGen:C1840284,OMIM:613837,Orphanet:65|Human Phenotype Ontology:HP:0000547,MONDO:MONDO:0019200,MeSH:D012174,MedGen:C0035334,OMIM:268000,OMIM:PS268000,Orphanet:791</t>
  </si>
  <si>
    <t>Leber congenital amaurosis 11|Retinitis pigmentosa</t>
  </si>
  <si>
    <t>7q32.1</t>
  </si>
  <si>
    <t>ClinGen:CA10623229</t>
  </si>
  <si>
    <t>NM_000440.3(PDE6A):c.-11G&gt;T</t>
  </si>
  <si>
    <t>RCV000273676|RCV001672657</t>
  </si>
  <si>
    <t>Human Phenotype Ontology:HP:0000547,MONDO:MONDO:0019200,MeSH:D012174,MedGen:C0035334,OMIM:268000,OMIM:PS268000,Orphanet:791|MedGen:CN517202</t>
  </si>
  <si>
    <t>Retinitis pigmentosa|not provided</t>
  </si>
  <si>
    <t>5q32</t>
  </si>
  <si>
    <t>ClinGen:CA3505167</t>
  </si>
  <si>
    <t>NM_000440.3(PDE6A):c.-114T&gt;C</t>
  </si>
  <si>
    <t>RCV000369532</t>
  </si>
  <si>
    <t>ClinGen:CA10623434</t>
  </si>
  <si>
    <t>NM_000440.3(PDE6A):c.-57C&gt;T</t>
  </si>
  <si>
    <t>RCV000333477</t>
  </si>
  <si>
    <t>ClinGen:CA10623603</t>
  </si>
  <si>
    <t>NM_080680.3(COL11A2):c.-200G&gt;A</t>
  </si>
  <si>
    <t>RCV000273187|RCV000325858|RCV000365384|RCV000382051|RCV000835387</t>
  </si>
  <si>
    <t>MedGen:CN239460|MONDO:MONDO:0008490,MedGen:C1848488,OMIM:184840,Orphanet:166100,Orphanet:3450|MONDO:MONDO:0013795,MedGen:C3281128,OMIM:614524,Orphanet:2021|MONDO:MONDO:0044206,MedGen:C4520892,OMIM:215150,Orphanet:1427|MedGen:CN517202</t>
  </si>
  <si>
    <t>Stickler Syndrome, Dominant|Otospondylomegaepiphyseal dysplasia, autosomal dominant|Fibrochondrogenesis 2|Otospondylomegaepiphyseal dysplasia, autosomal recessive|not provided</t>
  </si>
  <si>
    <t>ClinGen:CA10623669</t>
  </si>
  <si>
    <t>NM_001031710.3(KLHL7):c.-215T&gt;A</t>
  </si>
  <si>
    <t>RCV000296885</t>
  </si>
  <si>
    <t>7p15.3</t>
  </si>
  <si>
    <t>ClinGen:CA10623683</t>
  </si>
  <si>
    <t>NM_198428.3(BBS9):c.-456G&gt;A</t>
  </si>
  <si>
    <t>RCV000403951</t>
  </si>
  <si>
    <t>MONDO:MONDO:0014437,MedGen:C1859567,OMIM:615986,Orphanet:110</t>
  </si>
  <si>
    <t>Bardet-Biedl syndrome 9</t>
  </si>
  <si>
    <t>7p14.3</t>
  </si>
  <si>
    <t>ClinGen:CA10623845</t>
  </si>
  <si>
    <t>NM_198428.3(BBS9):c.-305T&gt;G</t>
  </si>
  <si>
    <t>RCV000270613</t>
  </si>
  <si>
    <t>ClinGen:CA10623846</t>
  </si>
  <si>
    <t>NM_198428.3(BBS9):c.-228T&gt;G</t>
  </si>
  <si>
    <t>RCV000276377</t>
  </si>
  <si>
    <t>ClinGen:CA10623866</t>
  </si>
  <si>
    <t>NM_000322.5(PRPH2):c.-116C&gt;G</t>
  </si>
  <si>
    <t>RCV000282884|RCV000286275|RCV000326255|RCV000341518|RCV000377438|RCV000380911</t>
  </si>
  <si>
    <t>Human Phenotype Ontology:HP:0000548,MONDO:MONDO:0015993,MedGen:C4085590,OMIM:PS120970,Orphanet:1872|MONDO:MONDO:0011979,MedGen:C1842914,Orphanet:99000|Human Phenotype Ontology:HP:0000547,MONDO:MONDO:0019200,MeSH:D012174,MedGen:C0035334,OMIM:268000,OMIM:PS268000,Orphanet:791|Human Phenotype Ontology:HP:0030642,MONDO:MONDO:0007639,MedGen:C0311338,OMIM:136880,Orphanet:227796,Orphanet:52427|MONDO:MONDO:0008210,MedGen:C4551999,OMIM:169150,Orphanet:99001|MONDO:MONDO:0013137,MedGen:C2751290,OMIM:613105,Orphanet:75377</t>
  </si>
  <si>
    <t>Cone-rod dystrophy|Adult-onset foveomacular vitelliform dystrophy|Retinitis pigmentosa|Pigmentary retinal dystrophy|Patterned macular dystrophy 1|Choroidal dystrophy, central areolar 2</t>
  </si>
  <si>
    <t>ClinGen:CA10623963</t>
  </si>
  <si>
    <t>NM_000322.5(PRPH2):c.-166G&gt;A</t>
  </si>
  <si>
    <t>RCV000298308|RCV000313674|RCV000334676|RCV000337963|RCV000391354|RCV000391377</t>
  </si>
  <si>
    <t>Human Phenotype Ontology:HP:0000548,MONDO:MONDO:0015993,MedGen:C4085590,OMIM:PS120970,Orphanet:1872|MONDO:MONDO:0013137,MedGen:C2751290,OMIM:613105,Orphanet:75377|Human Phenotype Ontology:HP:0030642,MONDO:MONDO:0007639,MedGen:C0311338,OMIM:136880,Orphanet:227796,Orphanet:52427|MONDO:MONDO:0008210,MedGen:C4551999,OMIM:169150,Orphanet:99001|Human Phenotype Ontology:HP:0000547,MONDO:MONDO:0019200,MeSH:D012174,MedGen:C0035334,OMIM:268000,OMIM:PS268000,Orphanet:791|MONDO:MONDO:0011979,MedGen:C1842914,Orphanet:99000</t>
  </si>
  <si>
    <t>Cone-rod dystrophy|Choroidal dystrophy, central areolar 2|Pigmentary retinal dystrophy|Patterned macular dystrophy 1|Retinitis pigmentosa|Adult-onset foveomacular vitelliform dystrophy</t>
  </si>
  <si>
    <t>ClinGen:CA10623964</t>
  </si>
  <si>
    <t>NM_153033.5(KCTD7):c.-155G&gt;C</t>
  </si>
  <si>
    <t>RCV000288495</t>
  </si>
  <si>
    <t>MONDO:MONDO:0012721,MedGen:C2673257,OMIM:611726,Orphanet:263516</t>
  </si>
  <si>
    <t>Progressive myoclonic epilepsy type 3</t>
  </si>
  <si>
    <t>ClinGen:CA10624180</t>
  </si>
  <si>
    <t>NM_153033.5(KCTD7):c.-69C&gt;T</t>
  </si>
  <si>
    <t>RCV000367870</t>
  </si>
  <si>
    <t>ClinGen:CA10624181</t>
  </si>
  <si>
    <t>NM_000466.3(PEX1):c.-45T&gt;C</t>
  </si>
  <si>
    <t>RCV000328378</t>
  </si>
  <si>
    <t>MONDO:MONDO:0008953,MedGen:C4721541,OMIM:214100</t>
  </si>
  <si>
    <t>Peroxisome biogenesis disorder 1A (Zellweger)</t>
  </si>
  <si>
    <t>ClinGen:CA10624399</t>
  </si>
  <si>
    <t>NM_001142800.2(EYS):c.-272T&gt;C</t>
  </si>
  <si>
    <t>Oct 03, 2022</t>
  </si>
  <si>
    <t>RCV000358286|RCV001299501</t>
  </si>
  <si>
    <t>ClinGen:CA10624527</t>
  </si>
  <si>
    <t>NM_001142800.2(EYS):c.-407C&gt;G</t>
  </si>
  <si>
    <t>RCV000270099|RCV001520329</t>
  </si>
  <si>
    <t>ClinGen:CA10624529</t>
  </si>
  <si>
    <t>NM_001851.6(COL9A1):c.-107A&gt;G</t>
  </si>
  <si>
    <t>Jul 15, 2018</t>
  </si>
  <si>
    <t>RCV001668874</t>
  </si>
  <si>
    <t>NM_014989.7(RIMS1):c.-127G&gt;A</t>
  </si>
  <si>
    <t>RCV000368884</t>
  </si>
  <si>
    <t>ClinGen:CA10624552</t>
  </si>
  <si>
    <t>NM_014989.7(RIMS1):c.-13G&gt;T</t>
  </si>
  <si>
    <t>RCV000275827</t>
  </si>
  <si>
    <t>ClinGen:CA3885356</t>
  </si>
  <si>
    <t>NM_178857.6(RP1L1):c.-49G&gt;A</t>
  </si>
  <si>
    <t>RCV000356159</t>
  </si>
  <si>
    <t>Human Phenotype Ontology:HP:0030636,MONDO:MONDO:0013316,MedGen:C3150833,OMIM:613587,Orphanet:247834</t>
  </si>
  <si>
    <t>Occult macular dystrophy</t>
  </si>
  <si>
    <t>8p23.1</t>
  </si>
  <si>
    <t>ClinGen:CA10624569</t>
  </si>
  <si>
    <t>NM_178857.6(RP1L1):c.-165G&gt;A</t>
  </si>
  <si>
    <t>RCV000360007</t>
  </si>
  <si>
    <t>ClinGen:CA10624571</t>
  </si>
  <si>
    <t>NM_001122769.3(LCA5):c.-251G&gt;A</t>
  </si>
  <si>
    <t>RCV000326893</t>
  </si>
  <si>
    <t>ClinGen:CA10624740</t>
  </si>
  <si>
    <t>NM_001122769.3(LCA5):c.-348C&gt;T</t>
  </si>
  <si>
    <t>RCV000339714</t>
  </si>
  <si>
    <t>ClinGen:CA10624760</t>
  </si>
  <si>
    <t>NM_001122769.3(LCA5):c.-424C&gt;G</t>
  </si>
  <si>
    <t>RCV000338767</t>
  </si>
  <si>
    <t>ClinGen:CA10624761</t>
  </si>
  <si>
    <t>NM_001122769.3(LCA5):c.-429G&gt;A</t>
  </si>
  <si>
    <t>RCV000397555</t>
  </si>
  <si>
    <t>ClinGen:CA10624762</t>
  </si>
  <si>
    <t>NM_022726.4(ELOVL4):c.-125C&gt;G</t>
  </si>
  <si>
    <t>RCV000382198</t>
  </si>
  <si>
    <t>ClinGen:CA10624777</t>
  </si>
  <si>
    <t>NM_022726.4(ELOVL4):c.-163C&gt;A</t>
  </si>
  <si>
    <t>RCV000291730</t>
  </si>
  <si>
    <t>ClinGen:CA10624778</t>
  </si>
  <si>
    <t>NM_022726.4(ELOVL4):c.-235C&gt;T</t>
  </si>
  <si>
    <t>RCV000346678</t>
  </si>
  <si>
    <t>ClinGen:CA10624779</t>
  </si>
  <si>
    <t>NM_022726.4(ELOVL4):c.-248G&gt;A</t>
  </si>
  <si>
    <t>RCV000343281</t>
  </si>
  <si>
    <t>ClinGen:CA10624786</t>
  </si>
  <si>
    <t>NM_022726.4(ELOVL4):c.-252G&gt;A</t>
  </si>
  <si>
    <t>RCV000393336</t>
  </si>
  <si>
    <t>ClinGen:CA10624793</t>
  </si>
  <si>
    <t>NM_004385.4(VCAN):c.-334C&gt;T</t>
  </si>
  <si>
    <t>RCV000309926|RCV000364496</t>
  </si>
  <si>
    <t>ClinGen:CA10625121</t>
  </si>
  <si>
    <t>NM_004385.5(VCAN):c.-89T&gt;C</t>
  </si>
  <si>
    <t>RCV000287267|RCV000323635</t>
  </si>
  <si>
    <t>ClinGen:CA10625123</t>
  </si>
  <si>
    <t>NM_012338.4(TSPAN12):c.-102G&gt;A</t>
  </si>
  <si>
    <t>RCV000339001</t>
  </si>
  <si>
    <t>MONDO:MONDO:0013218,MedGen:C2750079,OMIM:613310,Orphanet:891</t>
  </si>
  <si>
    <t>Exudative vitreoretinopathy 5</t>
  </si>
  <si>
    <t>7q31.31</t>
  </si>
  <si>
    <t>ClinGen:CA10625193</t>
  </si>
  <si>
    <t>NM_012338.4(TSPAN12):c.-246T&gt;G</t>
  </si>
  <si>
    <t>RCV000345165</t>
  </si>
  <si>
    <t>ClinGen:CA10625194</t>
  </si>
  <si>
    <t>NM_012338.4(TSPAN12):c.-251del</t>
  </si>
  <si>
    <t>RCV000314686</t>
  </si>
  <si>
    <t>Human Phenotype Ontology:HP:0030490,MONDO:MONDO:0019516,MeSH:D000080345,MedGen:C0339539,OMIM:PS133780,Orphanet:891</t>
  </si>
  <si>
    <t>ClinGen:CA10625195</t>
  </si>
  <si>
    <t>GA</t>
  </si>
  <si>
    <t>NM_012338.4(TSPAN12):c.-251dup</t>
  </si>
  <si>
    <t>RCV000390021</t>
  </si>
  <si>
    <t>ClinGen:CA10625196</t>
  </si>
  <si>
    <t>NM_000883.4(IMPDH1):c.-59G&gt;A</t>
  </si>
  <si>
    <t>RCV000260009|RCV000301129</t>
  </si>
  <si>
    <t>ClinGen:CA10625268</t>
  </si>
  <si>
    <t>NM_018718.3(CEP41):c.-41C&gt;T</t>
  </si>
  <si>
    <t>RCV000293008</t>
  </si>
  <si>
    <t>MONDO:MONDO:0013763,MedGen:C3280897,OMIM:614464,Orphanet:475</t>
  </si>
  <si>
    <t>Joubert syndrome 15</t>
  </si>
  <si>
    <t>ClinGen:CA10625290</t>
  </si>
  <si>
    <t>NM_006269.2(RP1):c.-12-12T&gt;C</t>
  </si>
  <si>
    <t>RCV000337359</t>
  </si>
  <si>
    <t>8q12.1</t>
  </si>
  <si>
    <t>ClinGen:CA10625573</t>
  </si>
  <si>
    <t>NM_001031710.3(KLHL7):c.-206C&gt;T</t>
  </si>
  <si>
    <t>RCV000354071</t>
  </si>
  <si>
    <t>ClinGen:CA4186184</t>
  </si>
  <si>
    <t>NM_000318.3(PEX2):c.-13del</t>
  </si>
  <si>
    <t>RCV000389574</t>
  </si>
  <si>
    <t>8q21.13</t>
  </si>
  <si>
    <t>ClinGen:CA4788787</t>
  </si>
  <si>
    <t>NM_001031710.3(KLHL7):c.-145C&gt;T</t>
  </si>
  <si>
    <t>RCV000262079</t>
  </si>
  <si>
    <t>ClinGen:CA4186192</t>
  </si>
  <si>
    <t>NM_001134831.2(AHI1):c.-214C&gt;T</t>
  </si>
  <si>
    <t>RCV000278010</t>
  </si>
  <si>
    <t>MONDO:MONDO:0012078,MedGen:C1837713,OMIM:608629,Orphanet:220493</t>
  </si>
  <si>
    <t>Joubert syndrome 3</t>
  </si>
  <si>
    <t>ClinGen:CA10625878</t>
  </si>
  <si>
    <t>NM_000288.4(PEX7):c.-56C&gt;T</t>
  </si>
  <si>
    <t>RCV000300626|RCV000336760|RCV000676101|RCV001275001</t>
  </si>
  <si>
    <t>MONDO:MONDO:0008972,MedGen:C1859133,OMIM:215100,Orphanet:177,Orphanet:309789|MONDO:MONDO:0013945,MedGen:C2749346,OMIM:614879,Orphanet:773|MedGen:CN517202|MONDO:MONDO:0015776,MedGen:C0282529,OMIM:PS215100,Orphanet:177</t>
  </si>
  <si>
    <t>Rhizomelic chondrodysplasia punctata type 1|Peroxisome biogenesis disorder 9B|not provided|Rhizomelic chondrodysplasia punctata</t>
  </si>
  <si>
    <t>ClinGen:CA10625880</t>
  </si>
  <si>
    <t>NM_000288.4(PEX7):c.-35G&gt;A</t>
  </si>
  <si>
    <t>RCV000310937|RCV000392362</t>
  </si>
  <si>
    <t>MONDO:MONDO:0013945,MedGen:C2749346,OMIM:614879,Orphanet:773|MONDO:MONDO:0008972,MedGen:C1859133,OMIM:215100,Orphanet:177,Orphanet:309789</t>
  </si>
  <si>
    <t>Peroxisome biogenesis disorder 9B|Rhizomelic chondrodysplasia punctata type 1</t>
  </si>
  <si>
    <t>ClinGen:CA10625881</t>
  </si>
  <si>
    <t>NM_000288.4(PEX7):c.-3G&gt;A</t>
  </si>
  <si>
    <t>RCV000272554|RCV000665793</t>
  </si>
  <si>
    <t>ClinGen:CA10625885</t>
  </si>
  <si>
    <t>NM_198428.3(BBS9):c.-429G&gt;C</t>
  </si>
  <si>
    <t>RCV000340345</t>
  </si>
  <si>
    <t>ClinGen:CA10626014</t>
  </si>
  <si>
    <t>NM_198428.3(BBS9):c.-407C&gt;G</t>
  </si>
  <si>
    <t>RCV000310555</t>
  </si>
  <si>
    <t>ClinGen:CA10626015</t>
  </si>
  <si>
    <t>NM_198428.3(BBS9):c.-271G&gt;A</t>
  </si>
  <si>
    <t>RCV000306914</t>
  </si>
  <si>
    <t>ClinGen:CA10626016</t>
  </si>
  <si>
    <t>NM_198428.3(BBS9):c.-259G&gt;A</t>
  </si>
  <si>
    <t>RCV000370917</t>
  </si>
  <si>
    <t>ClinGen:CA10626019</t>
  </si>
  <si>
    <t>NM_198428.3(BBS9):c.-163G&gt;C</t>
  </si>
  <si>
    <t>RCV000331397</t>
  </si>
  <si>
    <t>ClinGen:CA10626022</t>
  </si>
  <si>
    <t>NM_198428.3(BBS9):c.-12+7T&gt;C</t>
  </si>
  <si>
    <t>RCV000262045</t>
  </si>
  <si>
    <t>ClinGen:CA10626024</t>
  </si>
  <si>
    <t>NM_001134831.2(AHI1):c.-299G&gt;A</t>
  </si>
  <si>
    <t>Dec 30, 2019</t>
  </si>
  <si>
    <t>RCV000332958|RCV001653704</t>
  </si>
  <si>
    <t>MONDO:MONDO:0012078,MedGen:C1837713,OMIM:608629,Orphanet:220493|MedGen:CN517202</t>
  </si>
  <si>
    <t>Joubert syndrome 3|not provided</t>
  </si>
  <si>
    <t>ClinGen:CA10626080</t>
  </si>
  <si>
    <t>NM_015404.4(WHRN):c.-499G&gt;A</t>
  </si>
  <si>
    <t>RCV000344616|RCV000400456</t>
  </si>
  <si>
    <t>MONDO:MONDO:0012662,MedGen:C1568249,OMIM:611383,Orphanet:231178,Orphanet:886|MONDO:MONDO:0011767,MedGen:C1846839,OMIM:607084,Orphanet:90636</t>
  </si>
  <si>
    <t>Usher syndrome type 2D|Autosomal recessive nonsyndromic hearing loss 31</t>
  </si>
  <si>
    <t>9q32</t>
  </si>
  <si>
    <t>ClinGen:CA10626285</t>
  </si>
  <si>
    <t>NM_012210.4(TRIM32):c.-109T&gt;C</t>
  </si>
  <si>
    <t>RCV000269456|RCV000333934</t>
  </si>
  <si>
    <t>MONDO:MONDO:0014439,MedGen:C1859569,OMIM:615988,Orphanet:110|MONDO:MONDO:0009683,MedGen:C0270968,OMIM:254110,Orphanet:1878</t>
  </si>
  <si>
    <t>Bardet-Biedl syndrome 11|Sarcotubular myopathy</t>
  </si>
  <si>
    <t>ClinGen:CA10626289</t>
  </si>
  <si>
    <t>NM_153033.5(KCTD7):c.-145C&gt;G</t>
  </si>
  <si>
    <t>RCV000345837</t>
  </si>
  <si>
    <t>ClinGen:CA10626328</t>
  </si>
  <si>
    <t>NM_153033.5(KCTD7):c.-87A&gt;C</t>
  </si>
  <si>
    <t>RCV000310861</t>
  </si>
  <si>
    <t>ClinGen:CA10626329</t>
  </si>
  <si>
    <t>NM_153033.5(KCTD7):c.-46C&gt;G</t>
  </si>
  <si>
    <t>RCV000314319</t>
  </si>
  <si>
    <t>ClinGen:CA10626330</t>
  </si>
  <si>
    <t>NM_001710.6(CFB):c.-3G&gt;A</t>
  </si>
  <si>
    <t>Jan 03, 2022</t>
  </si>
  <si>
    <t>RCV000272584|RCV000308998|RCV002487565</t>
  </si>
  <si>
    <t>Human Phenotype Ontology:HP:0000608,Human Phenotype Ontology:HP:0007694,MONDO:MONDO:0003004,MedGen:C0024437|MONDO:MONDO:0013042,MedGen:C2752038,OMIM:612924,Orphanet:2134|MONDO:MONDO:0013042,MedGen:C2752038,OMIM:612924,Orphanet:2134;MONDO:MONDO:0014255,MedGen:C3809950,OMIM:615561;MONDO:MONDO:0014207,MedGen:C3809653,OMIM:615489</t>
  </si>
  <si>
    <t>Macular degeneration|Atypical hemolytic-uremic syndrome with B factor anomaly|Atypical hemolytic-uremic syndrome with B factor anomaly;Complement factor b deficiency;Age related macular degeneration 14</t>
  </si>
  <si>
    <t>6p21.33</t>
  </si>
  <si>
    <t>ClinGen:CA3727936</t>
  </si>
  <si>
    <t>NM_000550.3(TYRP1):c.-119G&gt;T</t>
  </si>
  <si>
    <t>RCV000296582</t>
  </si>
  <si>
    <t>MONDO:MONDO:0008747,MedGen:C0342683,OMIM:203290,Orphanet:79433</t>
  </si>
  <si>
    <t>Oculocutaneous albinism type 3</t>
  </si>
  <si>
    <t>9p23</t>
  </si>
  <si>
    <t>ClinGen:CA10626429</t>
  </si>
  <si>
    <t>NM_000550.3(TYRP1):c.-69G&gt;T</t>
  </si>
  <si>
    <t>RCV000373580</t>
  </si>
  <si>
    <t>ClinGen:CA10626430</t>
  </si>
  <si>
    <t>NM_080680.3(COL11A2):c.-92A&gt;G</t>
  </si>
  <si>
    <t>RCV000301455|RCV000335420|RCV000341141|RCV000390303</t>
  </si>
  <si>
    <t>MONDO:MONDO:0013795,MedGen:C3281128,OMIM:614524,Orphanet:2021|MONDO:MONDO:0008490,MedGen:C1848488,OMIM:184840,Orphanet:166100,Orphanet:3450|MedGen:CN239460|MONDO:MONDO:0044206,MedGen:C4520892,OMIM:215150,Orphanet:1427</t>
  </si>
  <si>
    <t>Fibrochondrogenesis 2|Otospondylomegaepiphyseal dysplasia, autosomal dominant|Stickler Syndrome, Dominant|Otospondylomegaepiphyseal dysplasia, autosomal recessive</t>
  </si>
  <si>
    <t>ClinGen:CA10626497</t>
  </si>
  <si>
    <t>NM_080680.3(COL11A2):c.-174C&gt;A</t>
  </si>
  <si>
    <t>RCV000274399|RCV000313058|RCV000371291|RCV000401417|RCV000836168</t>
  </si>
  <si>
    <t>MONDO:MONDO:0013795,MedGen:C3281128,OMIM:614524,Orphanet:2021|MONDO:MONDO:0044206,MedGen:C4520892,OMIM:215150,Orphanet:1427|MONDO:MONDO:0008490,MedGen:C1848488,OMIM:184840,Orphanet:166100,Orphanet:3450|MedGen:CN239460|MedGen:CN517202</t>
  </si>
  <si>
    <t>Fibrochondrogenesis 2|Otospondylomegaepiphyseal dysplasia, autosomal recessive|Otospondylomegaepiphyseal dysplasia, autosomal dominant|Stickler Syndrome, Dominant|not provided</t>
  </si>
  <si>
    <t>ClinGen:CA10626498</t>
  </si>
  <si>
    <t>NM_002098.6(GUCA1B):c.-54A&gt;C</t>
  </si>
  <si>
    <t>RCV000263693</t>
  </si>
  <si>
    <t>ClinGen:CA10626740</t>
  </si>
  <si>
    <t>NM_002098.6(GUCA1B):c.-73G&gt;A</t>
  </si>
  <si>
    <t>RCV000354775</t>
  </si>
  <si>
    <t>ClinGen:CA10626741</t>
  </si>
  <si>
    <t>NM_178857.6(RP1L1):c.-123C&gt;G</t>
  </si>
  <si>
    <t>RCV000263731</t>
  </si>
  <si>
    <t>ClinGen:CA10626796</t>
  </si>
  <si>
    <t>NM_002098.6(GUCA1B):c.-35C&gt;T</t>
  </si>
  <si>
    <t>RCV000356087</t>
  </si>
  <si>
    <t>ClinGen:CA3805680</t>
  </si>
  <si>
    <t>NM_002098.6(GUCA1B):c.-114A&gt;G</t>
  </si>
  <si>
    <t>RCV000266965</t>
  </si>
  <si>
    <t>ClinGen:CA10626856</t>
  </si>
  <si>
    <t>NM_000322.5(PRPH2):c.-60C&gt;T</t>
  </si>
  <si>
    <t>RCV000271145|RCV000276567|RCV000297907|RCV000331779|RCV000371202|RCV000386247</t>
  </si>
  <si>
    <t>MONDO:MONDO:0013137,MedGen:C2751290,OMIM:613105,Orphanet:75377|Human Phenotype Ontology:HP:0000548,MONDO:MONDO:0015993,MedGen:C4085590,OMIM:PS120970,Orphanet:1872|MONDO:MONDO:0011979,MedGen:C1842914,Orphanet:99000|MONDO:MONDO:0008210,MedGen:C4551999,OMIM:169150,Orphanet:99001|Human Phenotype Ontology:HP:0000547,MONDO:MONDO:0019200,MeSH:D012174,MedGen:C0035334,OMIM:268000,OMIM:PS268000,Orphanet:791|Human Phenotype Ontology:HP:0030642,MONDO:MONDO:0007639,MedGen:C0311338,OMIM:136880,Orphanet:227796,Orphanet:52427</t>
  </si>
  <si>
    <t>Choroidal dystrophy, central areolar 2|Cone-rod dystrophy|Adult-onset foveomacular vitelliform dystrophy|Patterned macular dystrophy 1|Retinitis pigmentosa|Pigmentary retinal dystrophy</t>
  </si>
  <si>
    <t>ClinGen:CA10626883</t>
  </si>
  <si>
    <t>NM_019892.6(INPP5E):c.-239C&gt;G</t>
  </si>
  <si>
    <t>RCV000281768</t>
  </si>
  <si>
    <t>MONDO:MONDO:0008944,MedGen:C4551568,OMIM:213300</t>
  </si>
  <si>
    <t>Joubert syndrome 1</t>
  </si>
  <si>
    <t>ClinGen:CA10626910</t>
  </si>
  <si>
    <t>NM_019892.6(INPP5E):c.-347G&gt;A</t>
  </si>
  <si>
    <t>RCV000314073</t>
  </si>
  <si>
    <t>ClinGen:CA10626911</t>
  </si>
  <si>
    <t>NM_001379081.2(FREM1):c.-204T&gt;G</t>
  </si>
  <si>
    <t>May 13, 2021</t>
  </si>
  <si>
    <t>RCV000310746|RCV001692074</t>
  </si>
  <si>
    <t>MONDO:MONDO:0009560,MedGen:C1855425,OMIM:248450,Orphanet:2717|MedGen:CN517202</t>
  </si>
  <si>
    <t>Oculotrichoanal syndrome|not provided</t>
  </si>
  <si>
    <t>9p22.3</t>
  </si>
  <si>
    <t>ClinGen:CA10627052</t>
  </si>
  <si>
    <t>NM_133497.4(KCNV2):c.-161G&gt;A</t>
  </si>
  <si>
    <t>RCV000307120</t>
  </si>
  <si>
    <t>MONDO:MONDO:0012475,MedGen:C1835897,OMIM:610356,Orphanet:209932</t>
  </si>
  <si>
    <t>Cone dystrophy with supernormal rod response</t>
  </si>
  <si>
    <t>ClinGen:CA10627138</t>
  </si>
  <si>
    <t>NM_133497.4(KCNV2):c.-145T&gt;C</t>
  </si>
  <si>
    <t>RCV000343327</t>
  </si>
  <si>
    <t>ClinGen:CA10627142</t>
  </si>
  <si>
    <t>NM_133497.4(KCNV2):c.-111C&gt;T</t>
  </si>
  <si>
    <t>RCV000406267</t>
  </si>
  <si>
    <t>ClinGen:CA10627144</t>
  </si>
  <si>
    <t>NM_133497.4(KCNV2):c.-36C&gt;T</t>
  </si>
  <si>
    <t>RCV000262852</t>
  </si>
  <si>
    <t>ClinGen:CA4965273</t>
  </si>
  <si>
    <t>NM_133497.4(KCNV2):c.-19G&gt;C</t>
  </si>
  <si>
    <t>RCV000299219</t>
  </si>
  <si>
    <t>ClinGen:CA10627148</t>
  </si>
  <si>
    <t>NM_001142800.2(EYS):c.-68C&gt;T</t>
  </si>
  <si>
    <t>Jul 22, 2022</t>
  </si>
  <si>
    <t>RCV000354749|RCV001861288</t>
  </si>
  <si>
    <t>ClinGen:CA10627401</t>
  </si>
  <si>
    <t>NM_001142800.2(EYS):c.-207A&gt;G</t>
  </si>
  <si>
    <t>Sep 27, 2022</t>
  </si>
  <si>
    <t>RCV000305805|RCV001519650|RCV001833477</t>
  </si>
  <si>
    <t>ClinGen:CA10627414</t>
  </si>
  <si>
    <t>NM_001142800.2(EYS):c.-337T&gt;A</t>
  </si>
  <si>
    <t>RCV000328133|RCV000838530</t>
  </si>
  <si>
    <t>ClinGen:CA10627418</t>
  </si>
  <si>
    <t>NM_001142800.2(EYS):c.-414G&gt;A</t>
  </si>
  <si>
    <t>RCV000332069|RCV001519796</t>
  </si>
  <si>
    <t>ClinGen:CA10627419</t>
  </si>
  <si>
    <t>NM_001142800.2(EYS):c.-459C&gt;T</t>
  </si>
  <si>
    <t>Oct 21, 2022</t>
  </si>
  <si>
    <t>RCV000388981|RCV000665930|RCV001512978</t>
  </si>
  <si>
    <t>Human Phenotype Ontology:HP:0000547,MONDO:MONDO:0019200,MeSH:D012174,MedGen:C0035334,OMIM:268000,OMIM:PS268000,Orphanet:791|MONDO:MONDO:0011272,MedGen:C1864446,OMIM:602772,Orphanet:791|MedGen:CN517202</t>
  </si>
  <si>
    <t>Retinitis pigmentosa|Retinitis pigmentosa 25|not provided</t>
  </si>
  <si>
    <t>ClinGen:CA10627420</t>
  </si>
  <si>
    <t>NM_001142800.2(EYS):c.-200G&gt;A</t>
  </si>
  <si>
    <t>Oct 24, 2022</t>
  </si>
  <si>
    <t>RCV000392487|RCV001513649</t>
  </si>
  <si>
    <t>ClinGen:CA10627438</t>
  </si>
  <si>
    <t>NM_001142800.2(EYS):c.-332-10C&gt;T</t>
  </si>
  <si>
    <t>RCV000266065</t>
  </si>
  <si>
    <t>ClinGen:CA10627440</t>
  </si>
  <si>
    <t>NM_001142800.2(EYS):c.-350G&gt;A</t>
  </si>
  <si>
    <t>RCV000362375|RCV001279322|RCV002058626</t>
  </si>
  <si>
    <t>Human Phenotype Ontology:HP:0000547,MONDO:MONDO:0019200,MeSH:D012174,MedGen:C0035334,OMIM:268000,OMIM:PS268000,Orphanet:791|MedGen:C0339526|MedGen:CN517202</t>
  </si>
  <si>
    <t>Retinitis pigmentosa|Autosomal recessive retinitis pigmentosa|not provided</t>
  </si>
  <si>
    <t>ClinGen:CA10627441</t>
  </si>
  <si>
    <t>NM_001142800.2(EYS):c.-495T&gt;C</t>
  </si>
  <si>
    <t>Sep 06, 2022</t>
  </si>
  <si>
    <t>RCV000292199|RCV001861289</t>
  </si>
  <si>
    <t>ClinGen:CA10627442</t>
  </si>
  <si>
    <t>NM_001142800.2(EYS):c.-521C&gt;T</t>
  </si>
  <si>
    <t>Oct 05, 2022</t>
  </si>
  <si>
    <t>RCV000373865|RCV002058627</t>
  </si>
  <si>
    <t>ClinGen:CA10627447</t>
  </si>
  <si>
    <t>NM_014989.7(RIMS1):c.-181G&gt;A</t>
  </si>
  <si>
    <t>RCV000399712</t>
  </si>
  <si>
    <t>ClinGen:CA10627471</t>
  </si>
  <si>
    <t>NM_014989.7(RIMS1):c.-302C&gt;T</t>
  </si>
  <si>
    <t>RCV000401713</t>
  </si>
  <si>
    <t>ClinGen:CA10627483</t>
  </si>
  <si>
    <t>NM_014989.7(RIMS1):c.-182_-180dup</t>
  </si>
  <si>
    <t>RCV000365353</t>
  </si>
  <si>
    <t>MedGen:CN239348</t>
  </si>
  <si>
    <t>Cone-Rod Dystrophy, Dominant</t>
  </si>
  <si>
    <t>ClinGen:CA10627484</t>
  </si>
  <si>
    <t>AAAG</t>
  </si>
  <si>
    <t>NM_001122769.3(LCA5):c.-39T&gt;C</t>
  </si>
  <si>
    <t>RCV000274844</t>
  </si>
  <si>
    <t>ClinGen:CA10627676</t>
  </si>
  <si>
    <t>NM_001122769.3(LCA5):c.-62A&gt;G</t>
  </si>
  <si>
    <t>Jul 10, 2021</t>
  </si>
  <si>
    <t>RCV000328053</t>
  </si>
  <si>
    <t>ClinGen:CA10627677</t>
  </si>
  <si>
    <t>NM_001122769.3(LCA5):c.-414C&gt;T</t>
  </si>
  <si>
    <t>RCV000281354</t>
  </si>
  <si>
    <t>ClinGen:CA10627680</t>
  </si>
  <si>
    <t>NM_022726.4(ELOVL4):c.-35C&gt;T</t>
  </si>
  <si>
    <t>RCV000331234</t>
  </si>
  <si>
    <t>ClinGen:CA3901662</t>
  </si>
  <si>
    <t>NM_022726.4(ELOVL4):c.-236C&gt;T</t>
  </si>
  <si>
    <t>RCV000393334|RCV000839777</t>
  </si>
  <si>
    <t>ClinGen:CA10627696</t>
  </si>
  <si>
    <t>NM_022726.4(ELOVL4):c.-236C&gt;G</t>
  </si>
  <si>
    <t>RCV000283327</t>
  </si>
  <si>
    <t>ClinGen:CA10627698</t>
  </si>
  <si>
    <t>NM_022726.4(ELOVL4):c.-268T&gt;G</t>
  </si>
  <si>
    <t>RCV000400196</t>
  </si>
  <si>
    <t>ClinGen:CA10627701</t>
  </si>
  <si>
    <t>NM_001122769.3(LCA5):c.-200G&gt;A</t>
  </si>
  <si>
    <t>RCV000269464</t>
  </si>
  <si>
    <t>ClinGen:CA10627747</t>
  </si>
  <si>
    <t>NM_001122769.3(LCA5):c.-304A&gt;T</t>
  </si>
  <si>
    <t>RCV000287061</t>
  </si>
  <si>
    <t>ClinGen:CA10627748</t>
  </si>
  <si>
    <t>NM_022726.4(ELOVL4):c.-98C&gt;T</t>
  </si>
  <si>
    <t>RCV000295964</t>
  </si>
  <si>
    <t>ClinGen:CA10627763</t>
  </si>
  <si>
    <t>NM_022726.4(ELOVL4):c.-103G&gt;C</t>
  </si>
  <si>
    <t>RCV000332322</t>
  </si>
  <si>
    <t>ClinGen:CA10627767</t>
  </si>
  <si>
    <t>NM_022726.4(ELOVL4):c.-258C&gt;T</t>
  </si>
  <si>
    <t>RCV000298741</t>
  </si>
  <si>
    <t>ClinGen:CA10627768</t>
  </si>
  <si>
    <t>NM_006269.2(RP1):c.-101G&gt;A</t>
  </si>
  <si>
    <t>RCV000280080</t>
  </si>
  <si>
    <t>ClinGen:CA10627974</t>
  </si>
  <si>
    <t>NM_012338.4(TSPAN12):c.-43G&gt;A</t>
  </si>
  <si>
    <t>RCV000283931</t>
  </si>
  <si>
    <t>ClinGen:CA4454047</t>
  </si>
  <si>
    <t>NM_012338.4(TSPAN12):c.-314G&gt;T</t>
  </si>
  <si>
    <t>RCV000369457</t>
  </si>
  <si>
    <t>ClinGen:CA10628089</t>
  </si>
  <si>
    <t>NM_012338.4(TSPAN12):c.-214G&gt;A</t>
  </si>
  <si>
    <t>RCV000394050</t>
  </si>
  <si>
    <t>ClinGen:CA10628159</t>
  </si>
  <si>
    <t>NM_012338.4(TSPAN12):c.-245dup</t>
  </si>
  <si>
    <t>RCV000289946</t>
  </si>
  <si>
    <t>ClinGen:CA10628162</t>
  </si>
  <si>
    <t>NM_000274.4(OAT):c.-4C&gt;G</t>
  </si>
  <si>
    <t>RCV000391870</t>
  </si>
  <si>
    <t>MONDO:MONDO:0009796,MedGen:C0018425,OMIM:258870,Orphanet:414</t>
  </si>
  <si>
    <t>Ornithine aminotransferase deficiency</t>
  </si>
  <si>
    <t>10q26.13</t>
  </si>
  <si>
    <t>ClinGen:CA5733633</t>
  </si>
  <si>
    <t>NM_152564.5(VPS13B):c.-30T&gt;A</t>
  </si>
  <si>
    <t>RCV000312637</t>
  </si>
  <si>
    <t>MONDO:MONDO:0008999,MedGen:C0265223,OMIM:216550,Orphanet:193</t>
  </si>
  <si>
    <t>Cohen syndrome</t>
  </si>
  <si>
    <t>8q22.2</t>
  </si>
  <si>
    <t>ClinGen:CA10628469</t>
  </si>
  <si>
    <t>NM_014425.5(INVS):c.-110T&gt;G</t>
  </si>
  <si>
    <t>Dec 06, 2020</t>
  </si>
  <si>
    <t>RCV000342643|RCV000454990|RCV001517971|RCV002294323</t>
  </si>
  <si>
    <t>MONDO:MONDO:0011190,MedGen:C1865872,OMIM:602088,Orphanet:655,Orphanet:93591|MedGen:CN169374|Human Phenotype Ontology:HP:0000090,Human Phenotype Ontology:HP:0004748,MONDO:MONDO:0019005,MedGen:C0687120,OMIM:PS256100,Orphanet:655|Human Phenotype Ontology:HP:0000112,MONDO:MONDO:0005240,MedGen:C0022658</t>
  </si>
  <si>
    <t>Infantile nephronophthisis|not specified|Nephronophthisis|Kidney disorder</t>
  </si>
  <si>
    <t>ClinGen:CA10628563</t>
  </si>
  <si>
    <t>NM_002900.3(RBP3):c.-13C&gt;T</t>
  </si>
  <si>
    <t>RCV000265054|RCV001795920</t>
  </si>
  <si>
    <t>Human Phenotype Ontology:HP:0000547,MONDO:MONDO:0019200,MeSH:D012174,MedGen:C0035334,OMIM:268000,OMIM:PS268000,Orphanet:791|MONDO:MONDO:0014093,MedGen:C3715216,OMIM:615233,Orphanet:791</t>
  </si>
  <si>
    <t>Retinitis pigmentosa|Retinitis pigmentosa 66</t>
  </si>
  <si>
    <t>10q11.22</t>
  </si>
  <si>
    <t>ClinGen:CA5487889</t>
  </si>
  <si>
    <t>NM_000124.4(ERCC6):c.-83G&gt;A</t>
  </si>
  <si>
    <t>RCV000292741|RCV000350035|RCV000389601</t>
  </si>
  <si>
    <t>MONDO:MONDO:0019570,MedGen:C0751038,OMIM:133540,Orphanet:191,Orphanet:90322|MONDO:MONDO:0008955,MedGen:C0220722,OMIM:214150|MONDO:MONDO:0013409,MedGen:C3151063,OMIM:613761</t>
  </si>
  <si>
    <t>Cockayne syndrome type 2|Cerebrooculofacioskeletal syndrome 1|Age related macular degeneration 5</t>
  </si>
  <si>
    <t>10q11.23</t>
  </si>
  <si>
    <t>ClinGen:CA10628667</t>
  </si>
  <si>
    <t>NM_000124.4(ERCC6):c.-87C&gt;A</t>
  </si>
  <si>
    <t>RCV000310480|RCV000344561|RCV000406707|RCV001618519</t>
  </si>
  <si>
    <t>MONDO:MONDO:0016006,MedGen:C0009207,Orphanet:191|Human Phenotype Ontology:HP:0000608,Human Phenotype Ontology:HP:0007694,MONDO:MONDO:0003004,MedGen:C0024437|MONDO:MONDO:0008926,MedGen:CN239231,OMIM:PS214150,Orphanet:1466|MedGen:CN517202</t>
  </si>
  <si>
    <t>Cockayne syndrome|Macular degeneration|COFS syndrome|not provided</t>
  </si>
  <si>
    <t>ClinGen:CA10628669</t>
  </si>
  <si>
    <t>NM_001384140.1(PCDH15):c.-126G&gt;A</t>
  </si>
  <si>
    <t>RCV000376297</t>
  </si>
  <si>
    <t>MONDO:MONDO:0010168,MedGen:C1568247,OMIM:276900,Orphanet:231169,Orphanet:886</t>
  </si>
  <si>
    <t>Usher syndrome type 1</t>
  </si>
  <si>
    <t>ClinGen:CA10628709</t>
  </si>
  <si>
    <t>NM_001384140.1(PCDH15):c.-180C&gt;T</t>
  </si>
  <si>
    <t>RCV000351853</t>
  </si>
  <si>
    <t>ClinGen:CA10628712</t>
  </si>
  <si>
    <t>NM_001384140.1(PCDH15):c.-288T&gt;C</t>
  </si>
  <si>
    <t>RCV000401198</t>
  </si>
  <si>
    <t>ClinGen:CA10628714</t>
  </si>
  <si>
    <t>NM_022124.6(CDH23):c.-353C&gt;G</t>
  </si>
  <si>
    <t>RCV000324704|RCV000381621</t>
  </si>
  <si>
    <t>MONDO:MONDO:0010984,MedGen:C1832845,OMIM:601067,Orphanet:231169,Orphanet:886|MONDO:MONDO:0011067,MedGen:C1832394,OMIM:601386,Orphanet:90636</t>
  </si>
  <si>
    <t>Usher syndrome type 1D|Autosomal recessive nonsyndromic hearing loss 12</t>
  </si>
  <si>
    <t>ClinGen:CA10628784</t>
  </si>
  <si>
    <t>NM_001031710.3(KLHL7):c.-231G&gt;C</t>
  </si>
  <si>
    <t>RCV000393739</t>
  </si>
  <si>
    <t>ClinGen:CA4186181</t>
  </si>
  <si>
    <t>NM_022124.6(CDH23):c.-185G&gt;C</t>
  </si>
  <si>
    <t>RCV000267616|RCV000324913</t>
  </si>
  <si>
    <t>MONDO:MONDO:0011067,MedGen:C1832394,OMIM:601386,Orphanet:90636|MONDO:MONDO:0010984,MedGen:C1832845,OMIM:601067,Orphanet:231169,Orphanet:886</t>
  </si>
  <si>
    <t>Autosomal recessive nonsyndromic hearing loss 12|Usher syndrome type 1D</t>
  </si>
  <si>
    <t>ClinGen:CA10628794</t>
  </si>
  <si>
    <t>NM_022124.6(CDH23):c.-45AGGCG[2]</t>
  </si>
  <si>
    <t>Nov 12, 2017</t>
  </si>
  <si>
    <t>RCV000332212|RCV000389163|RCV000455240|RCV001683211</t>
  </si>
  <si>
    <t>MONDO:MONDO:0010775,MedGen:CN033130,OMIM:500004|MedGen:CN239439|MedGen:CN169374|MedGen:CN517202</t>
  </si>
  <si>
    <t>Retinitis pigmentosa-deafness syndrome|Nonsyndromic Hearing Loss, Recessive|not specified|not provided</t>
  </si>
  <si>
    <t>ClinGen:CA5543255</t>
  </si>
  <si>
    <t>CCGAGG</t>
  </si>
  <si>
    <t>NM_015404.4(WHRN):c.-257C&gt;G</t>
  </si>
  <si>
    <t>Dec 22, 2018</t>
  </si>
  <si>
    <t>RCV000263075|RCV000318217|RCV001712558</t>
  </si>
  <si>
    <t>MONDO:MONDO:0012662,MedGen:C1568249,OMIM:611383,Orphanet:231178,Orphanet:886|MONDO:MONDO:0011767,MedGen:C1846839,OMIM:607084,Orphanet:90636|MedGen:CN517202</t>
  </si>
  <si>
    <t>Usher syndrome type 2D|Autosomal recessive nonsyndromic hearing loss 31|not provided</t>
  </si>
  <si>
    <t>ClinGen:CA10628850</t>
  </si>
  <si>
    <t>NM_015404.4(WHRN):c.-581C&gt;T</t>
  </si>
  <si>
    <t>RCV000356209|RCV000407589</t>
  </si>
  <si>
    <t>MONDO:MONDO:0011767,MedGen:C1846839,OMIM:607084,Orphanet:90636|MONDO:MONDO:0012662,MedGen:C1568249,OMIM:611383,Orphanet:231178,Orphanet:886</t>
  </si>
  <si>
    <t>Autosomal recessive nonsyndromic hearing loss 31|Usher syndrome type 2D</t>
  </si>
  <si>
    <t>ClinGen:CA10628853</t>
  </si>
  <si>
    <t>NM_012210.4(TRIM32):c.-133G&gt;C</t>
  </si>
  <si>
    <t>Jul 03, 2018</t>
  </si>
  <si>
    <t>RCV000273135|RCV000357664|RCV001613221</t>
  </si>
  <si>
    <t>MONDO:MONDO:0009683,MedGen:C0270968,OMIM:254110,Orphanet:1878|MONDO:MONDO:0014439,MedGen:C1859569,OMIM:615988,Orphanet:110|MedGen:CN517202</t>
  </si>
  <si>
    <t>Sarcotubular myopathy|Bardet-Biedl syndrome 11|not provided</t>
  </si>
  <si>
    <t>ClinGen:CA10628856</t>
  </si>
  <si>
    <t>NM_198428.3(BBS9):c.-408T&gt;G</t>
  </si>
  <si>
    <t>RCV000395536</t>
  </si>
  <si>
    <t>ClinGen:CA10628968</t>
  </si>
  <si>
    <t>NM_198428.3(BBS9):c.-397G&gt;A</t>
  </si>
  <si>
    <t>RCV000365172</t>
  </si>
  <si>
    <t>ClinGen:CA10628970</t>
  </si>
  <si>
    <t>NM_001031710.3(KLHL7):c.-235G&gt;T</t>
  </si>
  <si>
    <t>RCV000369566</t>
  </si>
  <si>
    <t>ClinGen:CA4186180</t>
  </si>
  <si>
    <t>NM_000550.3(TYRP1):c.-161G&gt;T</t>
  </si>
  <si>
    <t>RCV000386183</t>
  </si>
  <si>
    <t>ClinGen:CA10628981</t>
  </si>
  <si>
    <t>NM_001031710.3(KLHL7):c.-38G&gt;A</t>
  </si>
  <si>
    <t>RCV000319613</t>
  </si>
  <si>
    <t>ClinGen:CA4186203</t>
  </si>
  <si>
    <t>NM_001031710.3(KLHL7):c.-16A&gt;G</t>
  </si>
  <si>
    <t>RCV000357946</t>
  </si>
  <si>
    <t>ClinGen:CA4186208</t>
  </si>
  <si>
    <t>NM_198428.3(BBS9):c.-447A&gt;C</t>
  </si>
  <si>
    <t>RCV000304133</t>
  </si>
  <si>
    <t>ClinGen:CA10629106</t>
  </si>
  <si>
    <t>NM_198428.3(BBS9):c.-37dup</t>
  </si>
  <si>
    <t>RCV000375360</t>
  </si>
  <si>
    <t>ClinGen:CA10629107</t>
  </si>
  <si>
    <t>TG</t>
  </si>
  <si>
    <t>NM_033100.4(CDHR1):c.-33C&gt;T</t>
  </si>
  <si>
    <t>RCV000297825</t>
  </si>
  <si>
    <t>MONDO:MONDO:0013348,MedGen:C3150912,OMIM:613660</t>
  </si>
  <si>
    <t>Cone-rod dystrophy 15</t>
  </si>
  <si>
    <t>ClinGen:CA5579373</t>
  </si>
  <si>
    <t>NM_153033.5(KCTD7):c.-181T&gt;G</t>
  </si>
  <si>
    <t>RCV000341321</t>
  </si>
  <si>
    <t>ClinGen:CA10629354</t>
  </si>
  <si>
    <t>NM_153033.5(KCTD7):c.-94C&gt;T</t>
  </si>
  <si>
    <t>RCV000406666</t>
  </si>
  <si>
    <t>ClinGen:CA10629355</t>
  </si>
  <si>
    <t>NM_153033.5(KCTD7):c.-44C&gt;T</t>
  </si>
  <si>
    <t>RCV000370915|RCV001533859</t>
  </si>
  <si>
    <t>MONDO:MONDO:0012721,MedGen:C2673257,OMIM:611726,Orphanet:263516|MedGen:CN517202</t>
  </si>
  <si>
    <t>Progressive myoclonic epilepsy type 3|not provided</t>
  </si>
  <si>
    <t>ClinGen:CA4278133</t>
  </si>
  <si>
    <t>NM_153033.5(KCTD7):c.-170G&gt;T</t>
  </si>
  <si>
    <t>RCV000403567</t>
  </si>
  <si>
    <t>ClinGen:CA10629457</t>
  </si>
  <si>
    <t>NM_006204.4(PDE6C):c.-21C&gt;T</t>
  </si>
  <si>
    <t>RCV000363443|RCV000392180|RCV000767309</t>
  </si>
  <si>
    <t>MONDO:MONDO:0018852,MedGen:C0152200,Orphanet:49382|MONDO:MONDO:0013129,MedGen:C2751308,OMIM:613093,Orphanet:49382|MedGen:CN517202</t>
  </si>
  <si>
    <t>Achromatopsia|Cone dystrophy 4|not provided</t>
  </si>
  <si>
    <t>10q23.33</t>
  </si>
  <si>
    <t>ClinGen:CA5609742</t>
  </si>
  <si>
    <t>NM_019892.6(INPP5E):c.-271C&gt;T</t>
  </si>
  <si>
    <t>RCV000334503</t>
  </si>
  <si>
    <t>ClinGen:CA10629606</t>
  </si>
  <si>
    <t>NM_000466.3(PEX1):c.-19A&gt;G</t>
  </si>
  <si>
    <t>RCV000363006</t>
  </si>
  <si>
    <t>ClinGen:CA4341714</t>
  </si>
  <si>
    <t>NM_000466.3(PEX1):c.-43T&gt;G</t>
  </si>
  <si>
    <t>RCV000270756|RCV002481239</t>
  </si>
  <si>
    <t>MONDO:MONDO:0008953,MedGen:C4721541,OMIM:214100|MedGen:C4551980,OMIM:234580,Orphanet:3220;MONDO:MONDO:0011101,MedGen:C0282527,OMIM:601539,Orphanet:44;MONDO:MONDO:0008953,MedGen:C4721541,OMIM:214100</t>
  </si>
  <si>
    <t>Peroxisome biogenesis disorder 1A (Zellweger)|Heimler syndrome 1;Peroxisome biogenesis disorder 1B;Peroxisome biogenesis disorder 1A (Zellweger)</t>
  </si>
  <si>
    <t>ClinGen:CA4341719</t>
  </si>
  <si>
    <t>NM_000466.3(PEX1):c.-74A&gt;G</t>
  </si>
  <si>
    <t>RCV000274474</t>
  </si>
  <si>
    <t>ClinGen:CA10629655</t>
  </si>
  <si>
    <t>NM_133497.4(KCNV2):c.-180G&gt;A</t>
  </si>
  <si>
    <t>RCV000402559</t>
  </si>
  <si>
    <t>ClinGen:CA10629848</t>
  </si>
  <si>
    <t>NM_133497.4(KCNV2):c.-42C&gt;G</t>
  </si>
  <si>
    <t>Jul 11, 2019</t>
  </si>
  <si>
    <t>RCV000357639|RCV001643110</t>
  </si>
  <si>
    <t>MONDO:MONDO:0012475,MedGen:C1835897,OMIM:610356,Orphanet:209932|MedGen:CN517202</t>
  </si>
  <si>
    <t>Cone dystrophy with supernormal rod response|not provided</t>
  </si>
  <si>
    <t>ClinGen:CA4965270</t>
  </si>
  <si>
    <t>NM_178857.6(RP1L1):c.-153C&gt;A</t>
  </si>
  <si>
    <t>RCV000321196</t>
  </si>
  <si>
    <t>ClinGen:CA10629892</t>
  </si>
  <si>
    <t>NM_178857.6(RP1L1):c.-12A&gt;C</t>
  </si>
  <si>
    <t>RCV000298994</t>
  </si>
  <si>
    <t>ClinGen:CA10629916</t>
  </si>
  <si>
    <t>NM_178857.6(RP1L1):c.-208C&gt;A</t>
  </si>
  <si>
    <t>RCV000267665</t>
  </si>
  <si>
    <t>ClinGen:CA10629918</t>
  </si>
  <si>
    <t>NM_153676.4(USH1C):c.-71T&gt;G</t>
  </si>
  <si>
    <t>RCV000277531</t>
  </si>
  <si>
    <t>MONDO:MONDO:0010171,MedGen:C1848604,OMIM:276904,Orphanet:231169,Orphanet:886</t>
  </si>
  <si>
    <t>Usher syndrome type 1C</t>
  </si>
  <si>
    <t>11p15.1</t>
  </si>
  <si>
    <t>ClinGen:CA10630500</t>
  </si>
  <si>
    <t>NM_001909.5(CTSD):c.-37G&gt;A</t>
  </si>
  <si>
    <t>RCV000303572|RCV000443172</t>
  </si>
  <si>
    <t>MONDO:MONDO:0012414,MedGen:C1864669,OMIM:610127,Orphanet:228337|MedGen:CN169374</t>
  </si>
  <si>
    <t>Neuronal ceroid lipofuscinosis 10|not specified</t>
  </si>
  <si>
    <t>ClinGen:CA5814335</t>
  </si>
  <si>
    <t>NM_001368894.2(PAX6):c.-316-8C&gt;G</t>
  </si>
  <si>
    <t>RCV000279122|RCV000301090|RCV000314007|RCV000336482|RCV000348840|RCV000394796|RCV000394812</t>
  </si>
  <si>
    <t>MONDO:MONDO:0024507,MedGen:C0344542,OMIM:106210,Orphanet:250923|MONDO:MONDO:0007848,MedGen:C1835698,OMIM:148190,Orphanet:2334|MedGen:CN239197|MONDO:MONDO:0020147,MedGen:CN120488,Orphanet:98555|MONDO:MONDO:0008681,MedGen:C0206115,OMIM:194072,Orphanet:893|MONDO:MONDO:0007628,MedGen:C3805604,OMIM:136520,Orphanet:2253|MedGen:C0663995</t>
  </si>
  <si>
    <t>Aniridia 1|Autosomal dominant keratitis|Aniridia, Cerebellar Ataxia, And Intellectual Disability|Anophthalmia-microphthalmia syndrome|11p partial monosomy syndrome|Foveal hypoplasia 1|carboxymethyl-dextran-A2-gadolinium-DOTA</t>
  </si>
  <si>
    <t>ClinGen:CA10630746</t>
  </si>
  <si>
    <t>NM_024426.6(WT1):c.-82A&gt;C</t>
  </si>
  <si>
    <t>RCV000281206|RCV000303390|RCV000338537|RCV000403760</t>
  </si>
  <si>
    <t>MONDO:MONDO:0009733,MedGen:C3151568,OMIM:256370,Orphanet:656|MONDO:MONDO:0012164,MedGen:C1837026,OMIM:608978,Orphanet:3097|Human Phenotype Ontology:HP:0000115,Human Phenotype Ontology:HP:0002667,MONDO:MONDO:0006058,MeSH:D009396,MedGen:C0027708,Orphanet:654|MONDO:MONDO:0008681,MedGen:C0206115,OMIM:194072,Orphanet:893</t>
  </si>
  <si>
    <t>Nephrotic syndrome, type 4|Meacham syndrome|Nephroblastoma|11p partial monosomy syndrome</t>
  </si>
  <si>
    <t>ACMG2013,ACMG2016,ACMG2021,ACMG2022</t>
  </si>
  <si>
    <t>ClinGen:CA10630778</t>
  </si>
  <si>
    <t>NM_024426.6(WT1):c.-102C&gt;A</t>
  </si>
  <si>
    <t>RCV000281705|RCV000339023|RCV000377381</t>
  </si>
  <si>
    <t>MONDO:MONDO:0012164,MedGen:C1837026,OMIM:608978,Orphanet:3097|MONDO:MONDO:0009733,MedGen:C3151568,OMIM:256370,Orphanet:656|MONDO:MONDO:0008679,MedGen:CN033288,OMIM:194070,Orphanet:654</t>
  </si>
  <si>
    <t>Meacham syndrome|Nephrotic syndrome, type 4|Wilms tumor 1</t>
  </si>
  <si>
    <t>ClinGen:CA10630779</t>
  </si>
  <si>
    <t>NM_024426.6(WT1):c.-110C&gt;T</t>
  </si>
  <si>
    <t>RCV000312852|RCV000347910|RCV000369749</t>
  </si>
  <si>
    <t>MONDO:MONDO:0012164,MedGen:C1837026,OMIM:608978,Orphanet:3097|MONDO:MONDO:0008679,MedGen:CN033288,OMIM:194070,Orphanet:654|MONDO:MONDO:0009733,MedGen:C3151568,OMIM:256370,Orphanet:656</t>
  </si>
  <si>
    <t>Meacham syndrome|Wilms tumor 1|Nephrotic syndrome, type 4</t>
  </si>
  <si>
    <t>ClinGen:CA10630780</t>
  </si>
  <si>
    <t>NM_024426.6(WT1):c.-114T&gt;A</t>
  </si>
  <si>
    <t>RCV000262642|RCV000297562|RCV000354719</t>
  </si>
  <si>
    <t>ClinGen:CA10630781</t>
  </si>
  <si>
    <t>NM_024426.6(WT1):c.-135G&gt;A</t>
  </si>
  <si>
    <t>RCV000266056|RCV000320133|RCV000377135</t>
  </si>
  <si>
    <t>MONDO:MONDO:0008679,MedGen:CN033288,OMIM:194070,Orphanet:654|MONDO:MONDO:0012164,MedGen:C1837026,OMIM:608978,Orphanet:3097|MONDO:MONDO:0009733,MedGen:C3151568,OMIM:256370,Orphanet:656</t>
  </si>
  <si>
    <t>Wilms tumor 1|Meacham syndrome|Nephrotic syndrome, type 4</t>
  </si>
  <si>
    <t>ClinGen:CA10630786</t>
  </si>
  <si>
    <t>NM_004183.4(BEST1):c.-66G&gt;T</t>
  </si>
  <si>
    <t>RCV000289571|RCV000328286|RCV000385017</t>
  </si>
  <si>
    <t>MONDO:MONDO:0007931,MedGen:C2745945,OMIM:153700,Orphanet:1243|MONDO:MONDO:0008662,MedGen:C3888099,OMIM:193220,Orphanet:263347,Orphanet:3086|Human Phenotype Ontology:HP:0000547,MONDO:MONDO:0019200,MeSH:D012174,MedGen:C0035334,OMIM:268000,OMIM:PS268000,Orphanet:791</t>
  </si>
  <si>
    <t>Vitelliform macular dystrophy 2|Autosomal dominant vitreoretinochoroidopathy|Retinitis pigmentosa</t>
  </si>
  <si>
    <t>ClinGen:CA10631079</t>
  </si>
  <si>
    <t>NM_000274.4(OAT):c.-38C&gt;T</t>
  </si>
  <si>
    <t>RCV000391851</t>
  </si>
  <si>
    <t>ClinGen:CA10631185</t>
  </si>
  <si>
    <t>NM_006269.2(RP1):c.-106G&gt;A</t>
  </si>
  <si>
    <t>RCV000372280</t>
  </si>
  <si>
    <t>ClinGen:CA10631273</t>
  </si>
  <si>
    <t>NM_001081.4(CUBN):c.-42G&gt;T</t>
  </si>
  <si>
    <t>RCV000366765</t>
  </si>
  <si>
    <t>MONDO:MONDO:0100156,MedGen:C4016819,OMIM:261100</t>
  </si>
  <si>
    <t>Imerslund-Grasbeck syndrome type 1</t>
  </si>
  <si>
    <t>10p13</t>
  </si>
  <si>
    <t>ClinGen:CA5425823</t>
  </si>
  <si>
    <t>NM_000318.3(PEX2):c.-164C&gt;A</t>
  </si>
  <si>
    <t>RCV000292942</t>
  </si>
  <si>
    <t>MONDO:MONDO:0013932,MedGen:C3553940,OMIM:614866,Orphanet:912</t>
  </si>
  <si>
    <t>Peroxisome biogenesis disorder 5A (Zellweger)</t>
  </si>
  <si>
    <t>ClinGen:CA4788808</t>
  </si>
  <si>
    <t>NM_000318.3(PEX2):c.-178C&gt;T</t>
  </si>
  <si>
    <t>RCV000350256</t>
  </si>
  <si>
    <t>ClinGen:CA10631639</t>
  </si>
  <si>
    <t>NM_000318.3(PEX2):c.-183G&gt;T</t>
  </si>
  <si>
    <t>RCV000397914</t>
  </si>
  <si>
    <t>ClinGen:CA4788810</t>
  </si>
  <si>
    <t>NM_032273.4(TMEM126A):c.-16G&gt;C</t>
  </si>
  <si>
    <t>RCV000282094</t>
  </si>
  <si>
    <t>MONDO:MONDO:0013069,MedGen:C2751812,OMIM:612989,Orphanet:227976,Orphanet:98676</t>
  </si>
  <si>
    <t>Autosomal recessive optic atrophy, OPA7 type</t>
  </si>
  <si>
    <t>ClinGen:CA10631646</t>
  </si>
  <si>
    <t>NM_012193.4(FZD4):c.-262C&gt;T</t>
  </si>
  <si>
    <t>RCV000376102</t>
  </si>
  <si>
    <t>MONDO:MONDO:0007589,MedGen:C1851402,OMIM:133780,Orphanet:891,Orphanet:90050</t>
  </si>
  <si>
    <t>Exudative vitreoretinopathy 1</t>
  </si>
  <si>
    <t>11q14.2</t>
  </si>
  <si>
    <t>ClinGen:CA10631706</t>
  </si>
  <si>
    <t>NM_000372.5(TYR):c.-37G&gt;A</t>
  </si>
  <si>
    <t>RCV000327979</t>
  </si>
  <si>
    <t>MONDO:MONDO:0018910,MedGen:C0078918,OMIM:PS203100,Orphanet:55</t>
  </si>
  <si>
    <t>Oculocutaneous albinism</t>
  </si>
  <si>
    <t>ClinGen:CA6221009</t>
  </si>
  <si>
    <t>NM_014425.5(INVS):c.-155C&gt;T</t>
  </si>
  <si>
    <t>RCV000402347</t>
  </si>
  <si>
    <t>MONDO:MONDO:0011190,MedGen:C1865872,OMIM:602088,Orphanet:655,Orphanet:93591</t>
  </si>
  <si>
    <t>Infantile nephronophthisis</t>
  </si>
  <si>
    <t>ClinGen:CA10631772</t>
  </si>
  <si>
    <t>NM_000124.4(ERCC6):c.-100A&gt;G</t>
  </si>
  <si>
    <t>RCV000304788|RCV000361867|RCV000402835</t>
  </si>
  <si>
    <t>MONDO:MONDO:0008955,MedGen:C0220722,OMIM:214150|MONDO:MONDO:0019570,MedGen:C0751038,OMIM:133540,Orphanet:191,Orphanet:90322|MONDO:MONDO:0013409,MedGen:C3151063,OMIM:613761</t>
  </si>
  <si>
    <t>Cerebrooculofacioskeletal syndrome 1|Cockayne syndrome type 2|Age related macular degeneration 5</t>
  </si>
  <si>
    <t>ClinGen:CA10631778</t>
  </si>
  <si>
    <t>NM_001384140.1(PCDH15):c.-155G&gt;C</t>
  </si>
  <si>
    <t>RCV000381919</t>
  </si>
  <si>
    <t>ClinGen:CA10631862</t>
  </si>
  <si>
    <t>NM_014425.5(INVS):c.-178G&gt;A</t>
  </si>
  <si>
    <t>RCV000348041</t>
  </si>
  <si>
    <t>ClinGen:CA10631896</t>
  </si>
  <si>
    <t>NM_014425.5(INVS):c.-129C&gt;A</t>
  </si>
  <si>
    <t>RCV000301715</t>
  </si>
  <si>
    <t>ClinGen:CA10631898</t>
  </si>
  <si>
    <t>NM_022124.6(CDH23):c.-197GAGCGGC[5]</t>
  </si>
  <si>
    <t>Oct 18, 2021</t>
  </si>
  <si>
    <t>RCV000300068|RCV000357293|RCV000394220|RCV001731576</t>
  </si>
  <si>
    <t>MedGen:CN239227|MedGen:CN239439|MONDO:MONDO:0010775,MedGen:CN033130,OMIM:500004|MedGen:CN517202</t>
  </si>
  <si>
    <t>CDH23-Related Disorders|Nonsyndromic Hearing Loss, Recessive|Retinitis pigmentosa-deafness syndrome|not provided</t>
  </si>
  <si>
    <t>ClinGen:CA10631992</t>
  </si>
  <si>
    <t>TGCGAGCG</t>
  </si>
  <si>
    <t>NM_022124.6(CDH23):c.-168C&gt;T</t>
  </si>
  <si>
    <t>RCV000271208|RCV000328555|RCV000363302</t>
  </si>
  <si>
    <t>MONDO:MONDO:0011067,MedGen:C1832394,OMIM:601386,Orphanet:90636|MONDO:MONDO:0010984,MedGen:C1832845,OMIM:601067,Orphanet:231169,Orphanet:886|MedGen:CN239227</t>
  </si>
  <si>
    <t>Autosomal recessive nonsyndromic hearing loss 12|Usher syndrome type 1D|CDH23-Related Disorders</t>
  </si>
  <si>
    <t>ClinGen:CA10631993</t>
  </si>
  <si>
    <t>NM_015404.4(WHRN):c.-295C&gt;G</t>
  </si>
  <si>
    <t>Jan 25, 2019</t>
  </si>
  <si>
    <t>RCV000323313|RCV000378005|RCV001577399</t>
  </si>
  <si>
    <t>ClinGen:CA10632097</t>
  </si>
  <si>
    <t>NM_015404.4(WHRN):c.-391C&gt;A</t>
  </si>
  <si>
    <t>Jul 21, 2018</t>
  </si>
  <si>
    <t>RCV000283362|RCV000329023|RCV001653747</t>
  </si>
  <si>
    <t>MONDO:MONDO:0011767,MedGen:C1846839,OMIM:607084,Orphanet:90636|MONDO:MONDO:0012662,MedGen:C1568249,OMIM:611383,Orphanet:231178,Orphanet:886|MedGen:CN517202</t>
  </si>
  <si>
    <t>Autosomal recessive nonsyndromic hearing loss 31|Usher syndrome type 2D|not provided</t>
  </si>
  <si>
    <t>ClinGen:CA10632098</t>
  </si>
  <si>
    <t>NM_015404.4(WHRN):c.-510G&gt;A</t>
  </si>
  <si>
    <t>RCV000295414|RCV000350307|RCV001613220</t>
  </si>
  <si>
    <t>ClinGen:CA10632100</t>
  </si>
  <si>
    <t>NM_015404.4(WHRN):c.-583C&gt;T</t>
  </si>
  <si>
    <t>RCV000296886|RCV000360973</t>
  </si>
  <si>
    <t>ClinGen:CA10632101</t>
  </si>
  <si>
    <t>NM_015404.4(WHRN):c.-608_-601del</t>
  </si>
  <si>
    <t>RCV000266376|RCV000321524|RCV001696216</t>
  </si>
  <si>
    <t>MedGen:CN239439|MONDO:MONDO:0010775,MedGen:CN033130,OMIM:500004|MedGen:CN517202</t>
  </si>
  <si>
    <t>Nonsyndromic Hearing Loss, Recessive|Retinitis pigmentosa-deafness syndrome|not provided</t>
  </si>
  <si>
    <t>ClinGen:CA10632112</t>
  </si>
  <si>
    <t>AGCCTCCGC</t>
  </si>
  <si>
    <t>NM_006205.3(PDE6H):c.-59G&gt;C</t>
  </si>
  <si>
    <t>RCV000390631</t>
  </si>
  <si>
    <t>MONDO:MONDO:0012398,MedGen:C1864900,OMIM:610024,Orphanet:49382</t>
  </si>
  <si>
    <t>Retinal cone dystrophy 3A</t>
  </si>
  <si>
    <t>12p12.3</t>
  </si>
  <si>
    <t>ClinGen:CA10632291</t>
  </si>
  <si>
    <t>NM_006205.3(PDE6H):c.-29G&gt;C</t>
  </si>
  <si>
    <t>RCV000301976</t>
  </si>
  <si>
    <t>ClinGen:CA6465822</t>
  </si>
  <si>
    <t>NM_015404.4(WHRN):c.-23C&gt;G</t>
  </si>
  <si>
    <t>RCV000370352|RCV000392564</t>
  </si>
  <si>
    <t>ClinGen:CA10632341</t>
  </si>
  <si>
    <t>NM_015404.4(WHRN):c.-91C&gt;T</t>
  </si>
  <si>
    <t>Jun 24, 2018</t>
  </si>
  <si>
    <t>RCV000312226|RCV000366939|RCV001637003</t>
  </si>
  <si>
    <t>ClinGen:CA10632346</t>
  </si>
  <si>
    <t>NM_015404.4(WHRN):c.-269C&gt;A</t>
  </si>
  <si>
    <t>RCV000268289|RCV000353728</t>
  </si>
  <si>
    <t>ClinGen:CA10632347</t>
  </si>
  <si>
    <t>NM_015404.4(WHRN):c.-483G&gt;A</t>
  </si>
  <si>
    <t>RCV000289293|RCV000383701</t>
  </si>
  <si>
    <t>ClinGen:CA10632348</t>
  </si>
  <si>
    <t>NM_015404.4(WHRN):c.-517C&gt;T</t>
  </si>
  <si>
    <t>RCV000301512|RCV000407591</t>
  </si>
  <si>
    <t>ClinGen:CA10632349</t>
  </si>
  <si>
    <t>NM_012210.4(TRIM32):c.-124G&gt;A</t>
  </si>
  <si>
    <t>RCV000328158|RCV000382741</t>
  </si>
  <si>
    <t>ClinGen:CA10632350</t>
  </si>
  <si>
    <t>NM_172364.5(CACNA2D4):c.-91G&gt;A</t>
  </si>
  <si>
    <t>RCV000302220</t>
  </si>
  <si>
    <t>MONDO:MONDO:0012507,MedGen:C1864849,OMIM:610478,Orphanet:1872</t>
  </si>
  <si>
    <t>Retinal cone dystrophy 4</t>
  </si>
  <si>
    <t>12p13.33</t>
  </si>
  <si>
    <t>ClinGen:CA10632351</t>
  </si>
  <si>
    <t>NM_172364.5(CACNA2D4):c.-174C&gt;T</t>
  </si>
  <si>
    <t>RCV000310681</t>
  </si>
  <si>
    <t>ClinGen:CA10632353</t>
  </si>
  <si>
    <t>NM_000550.3(TYRP1):c.-70C&gt;T</t>
  </si>
  <si>
    <t>Aug 13, 2021</t>
  </si>
  <si>
    <t>RCV000351533|RCV002504194</t>
  </si>
  <si>
    <t>MONDO:MONDO:0008747,MedGen:C0342683,OMIM:203290,Orphanet:79433|MONDO:MONDO:0008747,MedGen:C0342683,OMIM:203290,Orphanet:79433;MedGen:C2677086,OMIM:612271</t>
  </si>
  <si>
    <t>Oculocutaneous albinism type 3|Oculocutaneous albinism type 3;Skin/hair/eye pigmentation, variation in, 11</t>
  </si>
  <si>
    <t>ClinGen:CA10632371</t>
  </si>
  <si>
    <t>NM_000550.3(TYRP1):c.-6A&gt;G</t>
  </si>
  <si>
    <t>RCV000338446</t>
  </si>
  <si>
    <t>ClinGen:CA4985082</t>
  </si>
  <si>
    <t>NM_000550.3(TYRP1):c.-167G&gt;A</t>
  </si>
  <si>
    <t>RCV000331853</t>
  </si>
  <si>
    <t>ClinGen:CA10632532</t>
  </si>
  <si>
    <t>NM_000550.3(TYRP1):c.-15C&gt;G</t>
  </si>
  <si>
    <t>RCV000278757</t>
  </si>
  <si>
    <t>ClinGen:CA4985081</t>
  </si>
  <si>
    <t>NM_001844.5(COL2A1):c.-119C&gt;T</t>
  </si>
  <si>
    <t>RCV000314719|RCV000367182|RCV000834161</t>
  </si>
  <si>
    <t>MONDO:MONDO:0007160,MedGen:C2020284,OMIM:108300,Orphanet:828,Orphanet:90653|MedGen:CN043672|MedGen:CN517202</t>
  </si>
  <si>
    <t>Stickler syndrome type 1|Type II Collagenopathies|not provided</t>
  </si>
  <si>
    <t>12q13.11</t>
  </si>
  <si>
    <t>ClinGen:CA10632877</t>
  </si>
  <si>
    <t>NM_001377.3(DYNC2H1):c.-94G&gt;T</t>
  </si>
  <si>
    <t>RCV000267654|RCV000304084|RCV001582934</t>
  </si>
  <si>
    <t>MONDO:MONDO:0013127,MedGen:C0036069,OMIM:613091,Orphanet:474,Orphanet:93269,Orphanet:93270,Orphanet:93271|MONDO:MONDO:0018770,MedGen:C0265275,OMIM:PS208500,Orphanet:474|MedGen:CN517202</t>
  </si>
  <si>
    <t>Asphyxiating thoracic dystrophy 3|Jeune thoracic dystrophy|not provided</t>
  </si>
  <si>
    <t>11q22.3</t>
  </si>
  <si>
    <t>ClinGen:CA10633181</t>
  </si>
  <si>
    <t>NM_001377.3(DYNC2H1):c.-33C&gt;T</t>
  </si>
  <si>
    <t>RCV000263954|RCV000358772</t>
  </si>
  <si>
    <t>MONDO:MONDO:0013127,MedGen:C0036069,OMIM:613091,Orphanet:474,Orphanet:93269,Orphanet:93270,Orphanet:93271|MONDO:MONDO:0018770,MedGen:C0265275,OMIM:PS208500,Orphanet:474</t>
  </si>
  <si>
    <t>Asphyxiating thoracic dystrophy 3|Jeune thoracic dystrophy</t>
  </si>
  <si>
    <t>ClinGen:CA6252361</t>
  </si>
  <si>
    <t>NM_001379081.2(FREM1):c.-9C&gt;G</t>
  </si>
  <si>
    <t>Jun 19, 2019</t>
  </si>
  <si>
    <t>RCV000280241|RCV001653758</t>
  </si>
  <si>
    <t>ClinGen:CA4991711</t>
  </si>
  <si>
    <t>NM_001379081.2(FREM1):c.-60A&gt;T</t>
  </si>
  <si>
    <t>RCV000342318</t>
  </si>
  <si>
    <t>MONDO:MONDO:0009560,MedGen:C1855425,OMIM:248450,Orphanet:2717</t>
  </si>
  <si>
    <t>Oculotrichoanal syndrome</t>
  </si>
  <si>
    <t>ClinGen:CA10633211</t>
  </si>
  <si>
    <t>NM_001379081.2(FREM1):c.-149A&gt;G</t>
  </si>
  <si>
    <t>RCV000302450</t>
  </si>
  <si>
    <t>ClinGen:CA10633212</t>
  </si>
  <si>
    <t>NM_001379081.2(FREM1):c.-176A&gt;T</t>
  </si>
  <si>
    <t>RCV000394826</t>
  </si>
  <si>
    <t>ClinGen:CA10633213</t>
  </si>
  <si>
    <t>NM_001379081.2(FREM1):c.-285A&gt;G</t>
  </si>
  <si>
    <t>RCV000363148</t>
  </si>
  <si>
    <t>ClinGen:CA10633214</t>
  </si>
  <si>
    <t>NM_001379081.2(FREM1):c.-587G&gt;T</t>
  </si>
  <si>
    <t>RCV000370920</t>
  </si>
  <si>
    <t>ClinGen:CA10633215</t>
  </si>
  <si>
    <t>NM_019892.6(INPP5E):c.-174G&gt;A</t>
  </si>
  <si>
    <t>Jun 16, 2018</t>
  </si>
  <si>
    <t>RCV000373937|RCV000834550</t>
  </si>
  <si>
    <t>MONDO:MONDO:0008944,MedGen:C4551568,OMIM:213300|MedGen:CN517202</t>
  </si>
  <si>
    <t>Joubert syndrome 1|not provided</t>
  </si>
  <si>
    <t>ClinGen:CA10633272</t>
  </si>
  <si>
    <t>NM_019892.6(INPP5E):c.-343T&gt;C</t>
  </si>
  <si>
    <t>RCV000399112</t>
  </si>
  <si>
    <t>ClinGen:CA10633277</t>
  </si>
  <si>
    <t>NM_133497.4(KCNV2):c.-204A&gt;C</t>
  </si>
  <si>
    <t>RCV000347030</t>
  </si>
  <si>
    <t>ClinGen:CA10633346</t>
  </si>
  <si>
    <t>NM_133497.4(KCNV2):c.-64T&gt;G</t>
  </si>
  <si>
    <t>RCV000303734</t>
  </si>
  <si>
    <t>ClinGen:CA10633347</t>
  </si>
  <si>
    <t>NM_001379081.2(FREM1):c.-135G&gt;C</t>
  </si>
  <si>
    <t>RCV000394823|RCV001675885</t>
  </si>
  <si>
    <t>ClinGen:CA10633493</t>
  </si>
  <si>
    <t>NM_001379081.2(FREM1):c.-166G&gt;A</t>
  </si>
  <si>
    <t>RCV000359786</t>
  </si>
  <si>
    <t>ClinGen:CA10633498</t>
  </si>
  <si>
    <t>NM_001379081.2(FREM1):c.-396C&gt;T</t>
  </si>
  <si>
    <t>RCV000270451</t>
  </si>
  <si>
    <t>ClinGen:CA10633499</t>
  </si>
  <si>
    <t>NM_001379081.2(FREM1):c.-582G&gt;A</t>
  </si>
  <si>
    <t>RCV000332525</t>
  </si>
  <si>
    <t>ClinGen:CA10633501</t>
  </si>
  <si>
    <t>NM_024685.4(BBS10):c.-52C&gt;T</t>
  </si>
  <si>
    <t>May 10, 2021</t>
  </si>
  <si>
    <t>RCV000403782|RCV001683248</t>
  </si>
  <si>
    <t>MONDO:MONDO:0014438,MedGen:C1859568,OMIM:615987,Orphanet:110|MedGen:CN517202</t>
  </si>
  <si>
    <t>Bardet-Biedl syndrome 10|not provided</t>
  </si>
  <si>
    <t>12q21.2</t>
  </si>
  <si>
    <t>ClinGen:CA6694463</t>
  </si>
  <si>
    <t>NM_025114.4(CEP290):c.-41C&gt;T</t>
  </si>
  <si>
    <t>RCV000281237|RCV000330322|RCV000338378|RCV000372028|RCV000387258|RCV000422198</t>
  </si>
  <si>
    <t>MONDO:MONDO:0014442,MedGen:C2673874,OMIM:615991,Orphanet:110|MONDO:MONDO:0012723,MedGen:C1857821,OMIM:611755,Orphanet:65|MONDO:MONDO:0012433,MedGen:C1857779,OMIM:610189,Orphanet:3156|MONDO:MONDO:0012432,MedGen:C1857780,OMIM:610188,Orphanet:2318|MONDO:MONDO:0012626,MedGen:C1970161,OMIM:611134,Orphanet:564|MedGen:CN169374</t>
  </si>
  <si>
    <t>Bardet-Biedl syndrome 14|Leber congenital amaurosis 10|Senior-Loken syndrome 6|Joubert syndrome 5|Meckel syndrome, type 4|not specified</t>
  </si>
  <si>
    <t>12q21.32</t>
  </si>
  <si>
    <t>ClinGen:CA10633653</t>
  </si>
  <si>
    <t>NM_133497.4(KCNV2):c.-15C&gt;T</t>
  </si>
  <si>
    <t>RCV000354110</t>
  </si>
  <si>
    <t>ClinGen:CA4965278</t>
  </si>
  <si>
    <t>NM_133497.4(KCNV2):c.-6G&gt;A</t>
  </si>
  <si>
    <t>RCV000259379</t>
  </si>
  <si>
    <t>ClinGen:CA4965281</t>
  </si>
  <si>
    <t>NM_001278431.2(C1QTNF5):c.-199G&gt;A</t>
  </si>
  <si>
    <t>RCV000314159</t>
  </si>
  <si>
    <t>Human Phenotype Ontology:HP:0000546,Human Phenotype Ontology:HP:0007632,Human Phenotype Ontology:HP:0007863,MONDO:MONDO:0004580,MeSH:D012162,MedGen:C0035304</t>
  </si>
  <si>
    <t>Retinal degeneration</t>
  </si>
  <si>
    <t>11q23.3</t>
  </si>
  <si>
    <t>ClinGen:CA10633772</t>
  </si>
  <si>
    <t>NM_001845.6(COL4A1):c.-71C&gt;G</t>
  </si>
  <si>
    <t>RCV000288726|RCV000380784|RCV002248603</t>
  </si>
  <si>
    <t>MONDO:MONDO:0012726,MedGen:C2673195,OMIM:611773,Orphanet:73229|Human Phenotype Ontology:HP:0002132,MedGen:C4082172|MONDO:MONDO:0008289,MedGen:C4551998,OMIM:175780,Orphanet:2940,Orphanet:36383,Orphanet:99810</t>
  </si>
  <si>
    <t>Autosomal dominant familial hematuria-retinal arteriolar tortuosity-contractures syndrome|Porencephalic cyst|Brain small vessel disease 1 with or without ocular anomalies</t>
  </si>
  <si>
    <t>13q34</t>
  </si>
  <si>
    <t>ClinGen:CA10633848</t>
  </si>
  <si>
    <t>NM_000321.3(RB1):c.-81G&gt;A</t>
  </si>
  <si>
    <t>RCV000296931</t>
  </si>
  <si>
    <t>Human Phenotype Ontology:HP:0009919,MONDO:MONDO:0008380,MeSH:D012175,MedGen:C0035335,OMIM:180200,Orphanet:790</t>
  </si>
  <si>
    <t>13q14.2</t>
  </si>
  <si>
    <t>ClinGen:CA10634443</t>
  </si>
  <si>
    <t>NM_001368894.2(PAX6):c.-59G&gt;T</t>
  </si>
  <si>
    <t>RCV000263207|RCV000266327|RCV000301643|RCV000316832|RCV000353414|RCV000361026|RCV000399524</t>
  </si>
  <si>
    <t>MedGen:CN239197|MONDO:MONDO:0020147,MedGen:CN120488,Orphanet:98555|MONDO:MONDO:0007628,MedGen:C3805604,OMIM:136520,Orphanet:2253|MONDO:MONDO:0008681,MedGen:C0206115,OMIM:194072,Orphanet:893|MONDO:MONDO:0007848,MedGen:C1835698,OMIM:148190,Orphanet:2334|Human Phenotype Ontology:HP:0000526,MONDO:MONDO:0019172,MedGen:C0003076|MedGen:C0663995</t>
  </si>
  <si>
    <t>Aniridia, Cerebellar Ataxia, And Intellectual Disability|Anophthalmia-microphthalmia syndrome|Foveal hypoplasia 1|11p partial monosomy syndrome|Autosomal dominant keratitis|Congenital aniridia|carboxymethyl-dextran-A2-gadolinium-DOTA</t>
  </si>
  <si>
    <t>ClinGen:CA10634613</t>
  </si>
  <si>
    <t>NM_001368894.2(PAX6):c.-147_-146dup</t>
  </si>
  <si>
    <t>RCV000262940|RCV000275816|RCV000297718|RCV000311043|RCV000333122|RCV000357286|RCV000368036</t>
  </si>
  <si>
    <t>MONDO:MONDO:0008681,MedGen:C0206115,OMIM:194072,Orphanet:893|Human Phenotype Ontology:HP:0000526,MONDO:MONDO:0019172,MedGen:C0003076|MedGen:CN239197|MONDO:MONDO:0007628,MedGen:C3805604,OMIM:136520,Orphanet:2253|Human Phenotype Ontology:HP:0000528,Human Phenotype Ontology:HP:0001485,Human Phenotype Ontology:HP:0007664,MedGen:C0003119|Human Phenotype Ontology:HP:0000659,MONDO:MONDO:0011414,MedGen:C0344559,OMIM:604229,Orphanet:708|MONDO:MONDO:0007848,MedGen:C1835698,OMIM:148190,Orphanet:2334</t>
  </si>
  <si>
    <t>11p partial monosomy syndrome|Congenital aniridia|Aniridia, Cerebellar Ataxia, And Intellectual Disability|Foveal hypoplasia 1|Anophthalmia|Irido-corneo-trabecular dysgenesis|Autosomal dominant keratitis</t>
  </si>
  <si>
    <t>ClinGen:CA10634617</t>
  </si>
  <si>
    <t>TTC</t>
  </si>
  <si>
    <t>NM_001368894.2(PAX6):c.-180A&gt;G</t>
  </si>
  <si>
    <t>RCV000272084|RCV000285056|RCV000329407|RCV000342124|RCV000377154|RCV000380717|RCV000380395</t>
  </si>
  <si>
    <t>MONDO:MONDO:0008681,MedGen:C0206115,OMIM:194072,Orphanet:893|MONDO:MONDO:0007848,MedGen:C1835698,OMIM:148190,Orphanet:2334|MONDO:MONDO:0020147,MedGen:CN120488,Orphanet:98555|MedGen:CN239197|MONDO:MONDO:0024507,MedGen:C0344542,OMIM:106210,Orphanet:250923|MedGen:C0663995|MONDO:MONDO:0007628,MedGen:C3805604,OMIM:136520,Orphanet:2253</t>
  </si>
  <si>
    <t>11p partial monosomy syndrome|Autosomal dominant keratitis|Anophthalmia-microphthalmia syndrome|Aniridia, Cerebellar Ataxia, And Intellectual Disability|Aniridia 1|carboxymethyl-dextran-A2-gadolinium-DOTA|Foveal hypoplasia 1</t>
  </si>
  <si>
    <t>ClinGen:CA10634631</t>
  </si>
  <si>
    <t>NM_001368894.2(PAX6):c.-368G&gt;A</t>
  </si>
  <si>
    <t>RCV000269479|RCV000272429|RCV000308255|RCV000320445|RCV000364742|RCV000370938|RCV000377350|RCV001560157</t>
  </si>
  <si>
    <t>Human Phenotype Ontology:HP:0000526,MONDO:MONDO:0019172,MedGen:C0003076|MONDO:MONDO:0008681,MedGen:C0206115,OMIM:194072,Orphanet:893|MONDO:MONDO:0007628,MedGen:C3805604,OMIM:136520,Orphanet:2253|MONDO:MONDO:0007848,MedGen:C1835698,OMIM:148190,Orphanet:2334|MedGen:C0663995|MONDO:MONDO:0020147,MedGen:CN120488,Orphanet:98555|MedGen:CN239197|MedGen:CN517202</t>
  </si>
  <si>
    <t>Congenital aniridia|11p partial monosomy syndrome|Foveal hypoplasia 1|Autosomal dominant keratitis|carboxymethyl-dextran-A2-gadolinium-DOTA|Anophthalmia-microphthalmia syndrome|Aniridia, Cerebellar Ataxia, And Intellectual Disability|not provided</t>
  </si>
  <si>
    <t>ClinGen:CA10634632</t>
  </si>
  <si>
    <t>NM_001368894.2(PAX6):c.-501del</t>
  </si>
  <si>
    <t>RCV000296188|RCV000310419|RCV000344079|RCV000349942|RCV000358202|RCV000397808|RCV000397243</t>
  </si>
  <si>
    <t>Human Phenotype Ontology:HP:0000528,Human Phenotype Ontology:HP:0001485,Human Phenotype Ontology:HP:0007664,MedGen:C0003119|MedGen:CN239197|Human Phenotype Ontology:HP:0000659,MONDO:MONDO:0011414,MedGen:C0344559,OMIM:604229,Orphanet:708|MONDO:MONDO:0007848,MedGen:C1835698,OMIM:148190,Orphanet:2334|MONDO:MONDO:0008681,MedGen:C0206115,OMIM:194072,Orphanet:893|MONDO:MONDO:0007628,MedGen:C3805604,OMIM:136520,Orphanet:2253|Human Phenotype Ontology:HP:0000526,MONDO:MONDO:0019172,MedGen:C0003076</t>
  </si>
  <si>
    <t>Anophthalmia|Aniridia, Cerebellar Ataxia, And Intellectual Disability|Irido-corneo-trabecular dysgenesis|Autosomal dominant keratitis|11p partial monosomy syndrome|Foveal hypoplasia 1|Congenital aniridia</t>
  </si>
  <si>
    <t>ClinGen:CA10634633</t>
  </si>
  <si>
    <t>AC</t>
  </si>
  <si>
    <t>NM_024426.6(WT1):c.-76T&gt;C</t>
  </si>
  <si>
    <t>RCV000335695|RCV000388943|RCV000406940</t>
  </si>
  <si>
    <t>ClinGen:CA10634703</t>
  </si>
  <si>
    <t>NM_024426.6(WT1):c.-86T&gt;C</t>
  </si>
  <si>
    <t>RCV000306906|RCV000360499|RCV000363760|RCV000403401</t>
  </si>
  <si>
    <t>Human Phenotype Ontology:HP:0000115,Human Phenotype Ontology:HP:0002667,MONDO:MONDO:0006058,MeSH:D009396,MedGen:C0027708,Orphanet:654|MONDO:MONDO:0009733,MedGen:C3151568,OMIM:256370,Orphanet:656|MONDO:MONDO:0012164,MedGen:C1837026,OMIM:608978,Orphanet:3097|MONDO:MONDO:0008681,MedGen:C0206115,OMIM:194072,Orphanet:893</t>
  </si>
  <si>
    <t>Nephroblastoma|Nephrotic syndrome, type 4|Meacham syndrome|11p partial monosomy syndrome</t>
  </si>
  <si>
    <t>ClinGen:CA10634704</t>
  </si>
  <si>
    <t>NM_024426.6(WT1):c.-94G&gt;C</t>
  </si>
  <si>
    <t>RCV000259704|RCV000316879|RCV000332476|RCV000389288</t>
  </si>
  <si>
    <t>MONDO:MONDO:0008681,MedGen:C0206115,OMIM:194072,Orphanet:893|MONDO:MONDO:0009733,MedGen:C3151568,OMIM:256370,Orphanet:656|Human Phenotype Ontology:HP:0000115,Human Phenotype Ontology:HP:0002667,MONDO:MONDO:0006058,MeSH:D009396,MedGen:C0027708,Orphanet:654|MONDO:MONDO:0012164,MedGen:C1837026,OMIM:608978,Orphanet:3097</t>
  </si>
  <si>
    <t>11p partial monosomy syndrome|Nephrotic syndrome, type 4|Nephroblastoma|Meacham syndrome</t>
  </si>
  <si>
    <t>ClinGen:CA10634705</t>
  </si>
  <si>
    <t>NM_000274.4(OAT):c.-30+8C&gt;T</t>
  </si>
  <si>
    <t>RCV000357000</t>
  </si>
  <si>
    <t>ClinGen:CA10634908</t>
  </si>
  <si>
    <t>NM_000274.4(OAT):c.-60C&gt;T</t>
  </si>
  <si>
    <t>RCV000360801</t>
  </si>
  <si>
    <t>ClinGen:CA10634911</t>
  </si>
  <si>
    <t>NM_006214.4(PHYH):c.-20G&gt;C</t>
  </si>
  <si>
    <t>RCV000402122</t>
  </si>
  <si>
    <t>ClinGen:CA10634953</t>
  </si>
  <si>
    <t>NM_021728.4(OTX2):c.-119-24TTTG[2]</t>
  </si>
  <si>
    <t>RCV000284028|RCV000339037|RCV000347171|RCV000383120</t>
  </si>
  <si>
    <t>Human Phenotype Ontology:HP:0000556,Human Phenotype Ontology:HP:0007736,Human Phenotype Ontology:HP:0007910,Human Phenotype Ontology:HP:0007974,Human Phenotype Ontology:HP:0007982,MONDO:MONDO:0019118,MeSH:D058499,MedGen:C0854723,Orphanet:71862|MedGen:CN239443|MedGen:CN239342|MedGen:CN239478</t>
  </si>
  <si>
    <t>Retinal dystrophy|Syndromic Microphthalmia, Dominant|Combined Pituitary Hormone Deficiency, Dominant|OTX2-Related Syndromic Microphthalmia</t>
  </si>
  <si>
    <t>14q22.3</t>
  </si>
  <si>
    <t>ClinGen:CA10634989</t>
  </si>
  <si>
    <t>GCAAA</t>
  </si>
  <si>
    <t>NM_001099667.3(ARMS2):c.-60G&gt;T</t>
  </si>
  <si>
    <t>RCV000386210</t>
  </si>
  <si>
    <t>MONDO:MONDO:0013416,MedGen:C3151070,OMIM:613778</t>
  </si>
  <si>
    <t>Age related macular degeneration 8</t>
  </si>
  <si>
    <t>ClinGen:CA10635083</t>
  </si>
  <si>
    <t>NM_152443.3(RDH12):c.-248C&gt;G</t>
  </si>
  <si>
    <t>RCV000389412</t>
  </si>
  <si>
    <t>14q24.1</t>
  </si>
  <si>
    <t>ClinGen:CA10635113</t>
  </si>
  <si>
    <t>NM_001081.4(CUBN):c.-35G&gt;C</t>
  </si>
  <si>
    <t>RCV000312126</t>
  </si>
  <si>
    <t>ClinGen:CA5425820</t>
  </si>
  <si>
    <t>NM_015346.4(ZFYVE26):c.-70A&gt;T</t>
  </si>
  <si>
    <t>RCV000386931|RCV000438375|RCV001848654</t>
  </si>
  <si>
    <t>MONDO:MONDO:0010044,MedGen:C1849128,OMIM:270700,Orphanet:100996|MedGen:CN169374|MONDO:MONDO:0019064,MedGen:C0037773,OMIM:PS303350,Orphanet:685</t>
  </si>
  <si>
    <t>Hereditary spastic paraplegia 15|not specified|Hereditary spastic paraplegia</t>
  </si>
  <si>
    <t>ClinGen:CA10635139</t>
  </si>
  <si>
    <t>NM_000274.4(OAT):c.-30+11G&gt;A</t>
  </si>
  <si>
    <t>RCV000299799</t>
  </si>
  <si>
    <t>ClinGen:CA10635188</t>
  </si>
  <si>
    <t>NM_000274.4(OAT):c.-53C&gt;T</t>
  </si>
  <si>
    <t>RCV000303732</t>
  </si>
  <si>
    <t>ClinGen:CA10635189</t>
  </si>
  <si>
    <t>NM_145200.5(CABP4):c.-27G&gt;A</t>
  </si>
  <si>
    <t>RCV000393495</t>
  </si>
  <si>
    <t>MONDO:MONDO:0012490,MedGen:C4041558,OMIM:610427,Orphanet:215</t>
  </si>
  <si>
    <t>Cone-rod synaptic disorder, congenital nonprogressive</t>
  </si>
  <si>
    <t>ClinGen:CA6140041</t>
  </si>
  <si>
    <t>NM_000124.4(ERCC6):c.-78G&gt;T</t>
  </si>
  <si>
    <t>May 12, 2021</t>
  </si>
  <si>
    <t>RCV000279963|RCV000351398|RCV000372233|RCV001597048</t>
  </si>
  <si>
    <t>Human Phenotype Ontology:HP:0000608,Human Phenotype Ontology:HP:0007694,MONDO:MONDO:0003004,MedGen:C0024437|MONDO:MONDO:0008926,MedGen:CN239231,OMIM:PS214150,Orphanet:1466|MONDO:MONDO:0016006,MedGen:C0009207,Orphanet:191|MedGen:CN517202</t>
  </si>
  <si>
    <t>Macular degeneration|COFS syndrome|Cockayne syndrome|not provided</t>
  </si>
  <si>
    <t>ClinGen:CA10635437</t>
  </si>
  <si>
    <t>NM_000124.4(ERCC6):c.-107A&gt;G</t>
  </si>
  <si>
    <t>RCV000265025|RCV000303756|RCV000356350</t>
  </si>
  <si>
    <t>ClinGen:CA10635438</t>
  </si>
  <si>
    <t>NM_018418.5(SPATA7):c.-32G&gt;T</t>
  </si>
  <si>
    <t>RCV000263395|RCV000376664</t>
  </si>
  <si>
    <t>Human Phenotype Ontology:HP:0000547,MONDO:MONDO:0019200,MeSH:D012174,MedGen:C0035334,OMIM:268000,OMIM:PS268000,Orphanet:791|MONDO:MONDO:0011415,MedGen:C1858677,OMIM:604232</t>
  </si>
  <si>
    <t>Retinitis pigmentosa|Leber congenital amaurosis 3</t>
  </si>
  <si>
    <t>ClinGen:CA7298298</t>
  </si>
  <si>
    <t>NM_006329.4(FBLN5):c.-458G&gt;A</t>
  </si>
  <si>
    <t>RCV000275772|RCV000368378</t>
  </si>
  <si>
    <t>MONDO:MONDO:0012145,MedGen:C1837187,OMIM:608895,Orphanet:280598|Human Phenotype Ontology:HP:0000973,MONDO:MONDO:0016175,MedGen:C0010495,Orphanet:209</t>
  </si>
  <si>
    <t>Macular degeneration, age-related, 3|Cutis laxa</t>
  </si>
  <si>
    <t>14q32.12</t>
  </si>
  <si>
    <t>ClinGen:CA10635525</t>
  </si>
  <si>
    <t>NM_022124.6(CDH23):c.-258G&gt;A</t>
  </si>
  <si>
    <t>RCV000296677|RCV000335424|RCV001711900</t>
  </si>
  <si>
    <t>MONDO:MONDO:0011067,MedGen:C1832394,OMIM:601386,Orphanet:90636|MONDO:MONDO:0010984,MedGen:C1832845,OMIM:601067,Orphanet:231169,Orphanet:886|MedGen:CN517202</t>
  </si>
  <si>
    <t>Autosomal recessive nonsyndromic hearing loss 12|Usher syndrome type 1D|not provided</t>
  </si>
  <si>
    <t>ClinGen:CA10635668</t>
  </si>
  <si>
    <t>NM_022124.6(CDH23):c.-15C&gt;A</t>
  </si>
  <si>
    <t>RCV000305579|RCV000362541|RCV000390411|RCV000432888</t>
  </si>
  <si>
    <t>MedGen:CN239227|MONDO:MONDO:0011067,MedGen:C1832394,OMIM:601386,Orphanet:90636|MONDO:MONDO:0010984,MedGen:C1832845,OMIM:601067,Orphanet:231169,Orphanet:886|MedGen:CN169374</t>
  </si>
  <si>
    <t>CDH23-Related Disorders|Autosomal recessive nonsyndromic hearing loss 12|Usher syndrome type 1D|not specified</t>
  </si>
  <si>
    <t>ClinGen:CA5543256</t>
  </si>
  <si>
    <t>NM_000260.4(MYO7A):c.-211A&gt;G</t>
  </si>
  <si>
    <t>RCV000260369|RCV000323641|RCV000362086</t>
  </si>
  <si>
    <t>MONDO:MONDO:0011032,MedGen:C1832475,OMIM:601317,Orphanet:90635|MONDO:MONDO:0010168,MedGen:C1568247,OMIM:276900,Orphanet:231169,Orphanet:886|MONDO:MONDO:0010807,MedGen:C1838701,OMIM:600060,Orphanet:90636</t>
  </si>
  <si>
    <t>Autosomal dominant nonsyndromic hearing loss 11|Usher syndrome type 1|Autosomal recessive nonsyndromic hearing loss 2</t>
  </si>
  <si>
    <t>11q13.5</t>
  </si>
  <si>
    <t>ClinGen:CA10635686</t>
  </si>
  <si>
    <t>NM_000260.4(MYO7A):c.-170C&gt;T</t>
  </si>
  <si>
    <t>RCV000294597|RCV000330554|RCV000387405</t>
  </si>
  <si>
    <t>ClinGen:CA10635687</t>
  </si>
  <si>
    <t>NM_000260.4(MYO7A):c.-20G&gt;A</t>
  </si>
  <si>
    <t>RCV000305411|RCV000358921|RCV000396991</t>
  </si>
  <si>
    <t>MONDO:MONDO:0010168,MedGen:C1568247,OMIM:276900,Orphanet:231169,Orphanet:886|MONDO:MONDO:0010807,MedGen:C1838701,OMIM:600060,Orphanet:90636|MONDO:MONDO:0011032,MedGen:C1832475,OMIM:601317,Orphanet:90635</t>
  </si>
  <si>
    <t>Usher syndrome type 1|Autosomal recessive nonsyndromic hearing loss 2|Autosomal dominant nonsyndromic hearing loss 11</t>
  </si>
  <si>
    <t>ClinGen:CA10635691</t>
  </si>
  <si>
    <t>NM_002900.3(RBP3):c.-99_-97del</t>
  </si>
  <si>
    <t>RCV000322554</t>
  </si>
  <si>
    <t>ClinGen:CA10635765</t>
  </si>
  <si>
    <t>GAGA</t>
  </si>
  <si>
    <t>NM_032273.4(TMEM126A):c.-69T&gt;A</t>
  </si>
  <si>
    <t>Jul 02, 2019</t>
  </si>
  <si>
    <t>RCV000320832|RCV001712017</t>
  </si>
  <si>
    <t>MONDO:MONDO:0013069,MedGen:C2751812,OMIM:612989,Orphanet:227976,Orphanet:98676|MedGen:CN517202</t>
  </si>
  <si>
    <t>Autosomal recessive optic atrophy, OPA7 type|not provided</t>
  </si>
  <si>
    <t>ClinGen:CA10635794</t>
  </si>
  <si>
    <t>NM_012193.4(FZD4):c.-12C&gt;A</t>
  </si>
  <si>
    <t>RCV000325271</t>
  </si>
  <si>
    <t>ClinGen:CA6218556</t>
  </si>
  <si>
    <t>NM_000124.4(ERCC6):c.-15+11G&gt;A</t>
  </si>
  <si>
    <t>RCV000268677|RCV000326123|RCV000366090</t>
  </si>
  <si>
    <t>MONDO:MONDO:0016006,MedGen:C0009207,Orphanet:191|MONDO:MONDO:0008926,MedGen:CN239231,OMIM:PS214150,Orphanet:1466|Human Phenotype Ontology:HP:0000608,Human Phenotype Ontology:HP:0007694,MONDO:MONDO:0003004,MedGen:C0024437</t>
  </si>
  <si>
    <t>Cockayne syndrome|COFS syndrome|Macular degeneration</t>
  </si>
  <si>
    <t>ClinGen:CA10635877</t>
  </si>
  <si>
    <t>NM_000124.4(ERCC6):c.-22G&gt;A</t>
  </si>
  <si>
    <t>RCV000267938|RCV000320674|RCV000359897</t>
  </si>
  <si>
    <t>MONDO:MONDO:0013409,MedGen:C3151063,OMIM:613761|MONDO:MONDO:0008955,MedGen:C0220722,OMIM:214150|MONDO:MONDO:0019570,MedGen:C0751038,OMIM:133540,Orphanet:191,Orphanet:90322</t>
  </si>
  <si>
    <t>Age related macular degeneration 5|Cerebrooculofacioskeletal syndrome 1|Cockayne syndrome type 2</t>
  </si>
  <si>
    <t>ClinGen:CA10635886</t>
  </si>
  <si>
    <t>NM_000124.4(ERCC6):c.-52G&gt;A</t>
  </si>
  <si>
    <t>RCV000280700|RCV000319401|RCV000377581</t>
  </si>
  <si>
    <t>MONDO:MONDO:0013409,MedGen:C3151063,OMIM:613761|MONDO:MONDO:0019570,MedGen:C0751038,OMIM:133540,Orphanet:191,Orphanet:90322|MONDO:MONDO:0008955,MedGen:C0220722,OMIM:214150</t>
  </si>
  <si>
    <t>Age related macular degeneration 5|Cockayne syndrome type 2|Cerebrooculofacioskeletal syndrome 1</t>
  </si>
  <si>
    <t>ClinGen:CA10635890</t>
  </si>
  <si>
    <t>NM_022124.6(CDH23):c.-346G&gt;T</t>
  </si>
  <si>
    <t>RCV000289326|RCV000327962|RCV000384786</t>
  </si>
  <si>
    <t>MONDO:MONDO:0010984,MedGen:C1832845,OMIM:601067,Orphanet:231169,Orphanet:886|MedGen:CN239227|MONDO:MONDO:0011067,MedGen:C1832394,OMIM:601386,Orphanet:90636</t>
  </si>
  <si>
    <t>Usher syndrome type 1D|CDH23-Related Disorders|Autosomal recessive nonsyndromic hearing loss 12</t>
  </si>
  <si>
    <t>ClinGen:CA10636073</t>
  </si>
  <si>
    <t>NM_022124.6(CDH23):c.-276G&gt;A</t>
  </si>
  <si>
    <t>RCV000292751|RCV000350052|RCV000394213</t>
  </si>
  <si>
    <t>MedGen:CN239227|MONDO:MONDO:0010984,MedGen:C1832845,OMIM:601067,Orphanet:231169,Orphanet:886|MONDO:MONDO:0011067,MedGen:C1832394,OMIM:601386,Orphanet:90636</t>
  </si>
  <si>
    <t>CDH23-Related Disorders|Usher syndrome type 1D|Autosomal recessive nonsyndromic hearing loss 12</t>
  </si>
  <si>
    <t>ClinGen:CA10636074</t>
  </si>
  <si>
    <t>NM_022124.6(CDH23):c.-197GAGCGGC[3]</t>
  </si>
  <si>
    <t>RCV000303720|RCV000359950|RCV000398578</t>
  </si>
  <si>
    <t>MedGen:CN239439|MedGen:CN239227|MONDO:MONDO:0010775,MedGen:CN033130,OMIM:500004</t>
  </si>
  <si>
    <t>Nonsyndromic Hearing Loss, Recessive|CDH23-Related Disorders|Retinitis pigmentosa-deafness syndrome</t>
  </si>
  <si>
    <t>ClinGen:CA10636075</t>
  </si>
  <si>
    <t>NM_022124.6(CDH23):c.-38G&gt;C</t>
  </si>
  <si>
    <t>RCV000282312|RCV000339542|RCV000396127</t>
  </si>
  <si>
    <t>MedGen:CN239227|MONDO:MONDO:0011067,MedGen:C1832394,OMIM:601386,Orphanet:90636|MONDO:MONDO:0010984,MedGen:C1832845,OMIM:601067,Orphanet:231169,Orphanet:886</t>
  </si>
  <si>
    <t>CDH23-Related Disorders|Autosomal recessive nonsyndromic hearing loss 12|Usher syndrome type 1D</t>
  </si>
  <si>
    <t>ClinGen:CA10636076</t>
  </si>
  <si>
    <t>NM_022124.6(CDH23):c.-45AGGCG[4]</t>
  </si>
  <si>
    <t>Jul 15, 2020</t>
  </si>
  <si>
    <t>RCV000278801|RCV000293582|RCV000336161|RCV000454789|RCV001636864</t>
  </si>
  <si>
    <t>MedGen:CN239227|MONDO:MONDO:0010775,MedGen:CN033130,OMIM:500004|MedGen:CN239439|MedGen:CN169374|MedGen:CN517202</t>
  </si>
  <si>
    <t>CDH23-Related Disorders|Retinitis pigmentosa-deafness syndrome|Nonsyndromic Hearing Loss, Recessive|not specified|not provided</t>
  </si>
  <si>
    <t>ClinGen:CA5543254</t>
  </si>
  <si>
    <t>NM_033100.4(CDHR1):c.-64G&gt;A</t>
  </si>
  <si>
    <t>RCV000395514</t>
  </si>
  <si>
    <t>ClinGen:CA10636183</t>
  </si>
  <si>
    <t>NM_004727.3(SLC24A1):c.-275G&gt;A</t>
  </si>
  <si>
    <t>RCV000379766</t>
  </si>
  <si>
    <t>MONDO:MONDO:0013450,MedGen:C3151193,OMIM:613830,Orphanet:215</t>
  </si>
  <si>
    <t>Congenital stationary night blindness 1D</t>
  </si>
  <si>
    <t>15q22.31</t>
  </si>
  <si>
    <t>ClinGen:CA10636364</t>
  </si>
  <si>
    <t>NM_004727.3(SLC24A1):c.-113C&gt;T</t>
  </si>
  <si>
    <t>RCV000291161</t>
  </si>
  <si>
    <t>ClinGen:CA10636365</t>
  </si>
  <si>
    <t>NM_017882.3(CLN6):c.-108G&gt;C</t>
  </si>
  <si>
    <t>RCV000387273</t>
  </si>
  <si>
    <t>ClinGen:CA10636483</t>
  </si>
  <si>
    <t>NM_001082538.3(TCTN1):c.-46G&gt;C</t>
  </si>
  <si>
    <t>RCV000339522|RCV000604990</t>
  </si>
  <si>
    <t>MONDO:MONDO:0013608,MedGen:C3280031,OMIM:614173,Orphanet:475|MedGen:CN169374</t>
  </si>
  <si>
    <t>Joubert syndrome 13|not specified</t>
  </si>
  <si>
    <t>ClinGen:CA6786421</t>
  </si>
  <si>
    <t>NM_000326.5(RLBP1):c.-70G&gt;A</t>
  </si>
  <si>
    <t>RCV000280098|RCV000338026|RCV000371637</t>
  </si>
  <si>
    <t>Human Phenotype Ontology:HP:0030642,MONDO:MONDO:0007639,MedGen:C0311338,OMIM:136880,Orphanet:227796,Orphanet:52427|MONDO:MONDO:0011839,MedGen:C1843815,OMIM:607476|Human Phenotype Ontology:HP:0000547,MONDO:MONDO:0019200,MeSH:D012174,MedGen:C0035334,OMIM:268000,OMIM:PS268000,Orphanet:791</t>
  </si>
  <si>
    <t>Pigmentary retinal dystrophy|Newfoundland cone-rod dystrophy|Retinitis pigmentosa</t>
  </si>
  <si>
    <t>ClinGen:CA10636616</t>
  </si>
  <si>
    <t>NM_000326.5(RLBP1):c.-182G&gt;C</t>
  </si>
  <si>
    <t>RCV000270915|RCV000314259|RCV000362721</t>
  </si>
  <si>
    <t>MONDO:MONDO:0011839,MedGen:C1843815,OMIM:607476|Human Phenotype Ontology:HP:0000547,MONDO:MONDO:0019200,MeSH:D012174,MedGen:C0035334,OMIM:268000,OMIM:PS268000,Orphanet:791|Human Phenotype Ontology:HP:0030642,MONDO:MONDO:0007639,MedGen:C0311338,OMIM:136880,Orphanet:227796,Orphanet:52427</t>
  </si>
  <si>
    <t>Newfoundland cone-rod dystrophy|Retinitis pigmentosa|Pigmentary retinal dystrophy</t>
  </si>
  <si>
    <t>ClinGen:CA10636622</t>
  </si>
  <si>
    <t>NM_198525.3(KIF7):c.-52G&gt;T</t>
  </si>
  <si>
    <t>RCV000405904</t>
  </si>
  <si>
    <t>MONDO:MONDO:0008708,MedGen:C0796147,OMIM:200990,Orphanet:36</t>
  </si>
  <si>
    <t>Acrocallosal syndrome</t>
  </si>
  <si>
    <t>ClinGen:CA10636671</t>
  </si>
  <si>
    <t>NM_001012720.2(RGR):c.-17A&gt;G</t>
  </si>
  <si>
    <t>RCV000395134</t>
  </si>
  <si>
    <t>ClinGen:CA5581264</t>
  </si>
  <si>
    <t>NM_024809.5(TCTN2):c.-95G&gt;A</t>
  </si>
  <si>
    <t>Jun 30, 2018</t>
  </si>
  <si>
    <t>RCV000295661|RCV000350611|RCV001690021</t>
  </si>
  <si>
    <t>MONDO:MONDO:0013482,MedGen:C3836857,OMIM:613885,Orphanet:564|MONDO:MONDO:0014724,MedGen:C4084841,OMIM:616654,Orphanet:475|MedGen:CN517202</t>
  </si>
  <si>
    <t>Meckel syndrome, type 8|Joubert syndrome 24|not provided</t>
  </si>
  <si>
    <t>ClinGen:CA10636700</t>
  </si>
  <si>
    <t>NM_024809.5(TCTN2):c.-15C&gt;T</t>
  </si>
  <si>
    <t>Mar 27, 2019</t>
  </si>
  <si>
    <t>RCV000347352|RCV000396289</t>
  </si>
  <si>
    <t>MONDO:MONDO:0013482,MedGen:C3836857,OMIM:613885,Orphanet:564|MONDO:MONDO:0014724,MedGen:C4084841,OMIM:616654,Orphanet:475</t>
  </si>
  <si>
    <t>Meckel syndrome, type 8|Joubert syndrome 24</t>
  </si>
  <si>
    <t>ClinGen:CA6860747</t>
  </si>
  <si>
    <t>NM_172364.5(CACNA2D4):c.-54G&gt;A</t>
  </si>
  <si>
    <t>RCV000341875</t>
  </si>
  <si>
    <t>ClinGen:CA10636970</t>
  </si>
  <si>
    <t>NM_172364.5(CACNA2D4):c.-151G&gt;T</t>
  </si>
  <si>
    <t>RCV000390784</t>
  </si>
  <si>
    <t>ClinGen:CA10636971</t>
  </si>
  <si>
    <t>NM_014714.4(IFT140):c.-4C&gt;T</t>
  </si>
  <si>
    <t>Mar 08, 2018</t>
  </si>
  <si>
    <t>RCV000312617|RCV001820941</t>
  </si>
  <si>
    <t>MONDO:MONDO:0009964,MedGen:C1849437,OMIM:266920,Orphanet:140969|MedGen:CN169374</t>
  </si>
  <si>
    <t>Saldino-Mainzer syndrome|not specified</t>
  </si>
  <si>
    <t>16p13.3</t>
  </si>
  <si>
    <t>ClinGen:CA7814858</t>
  </si>
  <si>
    <t>NM_001042432.2(CLN3):c.-112C&gt;T</t>
  </si>
  <si>
    <t>RCV000260744|RCV001117547</t>
  </si>
  <si>
    <t>MedGen:CN239251|MONDO:MONDO:0008767,MedGen:C0751383,OMIM:204200,Orphanet:228346</t>
  </si>
  <si>
    <t>Neuronal Ceroid-Lipofuscinosis, Dominant/Recessive|Neuronal ceroid lipofuscinosis 3</t>
  </si>
  <si>
    <t>ClinGen:CA10637489</t>
  </si>
  <si>
    <t>NM_001844.5(COL2A1):c.-15G&gt;T</t>
  </si>
  <si>
    <t>RCV000354551|RCV000397426</t>
  </si>
  <si>
    <t>MONDO:MONDO:0007160,MedGen:C2020284,OMIM:108300,Orphanet:828,Orphanet:90653|MedGen:CN043672</t>
  </si>
  <si>
    <t>Stickler syndrome type 1|Type II Collagenopathies</t>
  </si>
  <si>
    <t>ClinGen:CA10637558</t>
  </si>
  <si>
    <t>NM_015272.5(RPGRIP1L):c.-9C&gt;T</t>
  </si>
  <si>
    <t>RCV000289077|RCV000323828|RCV000378829</t>
  </si>
  <si>
    <t>MONDO:MONDO:0012694,MedGen:C1969053,OMIM:611560,Orphanet:220497|MONDO:MONDO:0012695,MedGen:C1969052,OMIM:611561,Orphanet:564|MedGen:CN119610</t>
  </si>
  <si>
    <t>Joubert syndrome 7|Meckel syndrome, type 5|Nephronophthisis 8</t>
  </si>
  <si>
    <t>16q12.2</t>
  </si>
  <si>
    <t>ClinGen:CA10637960</t>
  </si>
  <si>
    <t>NM_153676.4(USH1C):c.-60T&gt;C</t>
  </si>
  <si>
    <t>Jun 29, 2018</t>
  </si>
  <si>
    <t>RCV000298733|RCV001683222</t>
  </si>
  <si>
    <t>MONDO:MONDO:0010171,MedGen:C1848604,OMIM:276904,Orphanet:231169,Orphanet:886|MedGen:CN517202</t>
  </si>
  <si>
    <t>Usher syndrome type 1C|not provided</t>
  </si>
  <si>
    <t>ClinGen:CA10638010</t>
  </si>
  <si>
    <t>NM_001909.5(CTSD):c.-3G&gt;T</t>
  </si>
  <si>
    <t>RCV000361174</t>
  </si>
  <si>
    <t>MONDO:MONDO:0012414,MedGen:C1864669,OMIM:610127,Orphanet:228337</t>
  </si>
  <si>
    <t>Neuronal ceroid lipofuscinosis 10</t>
  </si>
  <si>
    <t>ClinGen:CA5814334</t>
  </si>
  <si>
    <t>NM_001909.5(CTSD):c.-47A&gt;G</t>
  </si>
  <si>
    <t>RCV000355994</t>
  </si>
  <si>
    <t>ClinGen:CA10638012</t>
  </si>
  <si>
    <t>NM_001909.5(CTSD):c.-53C&gt;T</t>
  </si>
  <si>
    <t>RCV000263495</t>
  </si>
  <si>
    <t>ClinGen:CA10638013</t>
  </si>
  <si>
    <t>NM_031885.5(BBS2):c.-67C&gt;G</t>
  </si>
  <si>
    <t>RCV000344473</t>
  </si>
  <si>
    <t>MONDO:MONDO:0014432,MedGen:C2936863,OMIM:615981,Orphanet:110</t>
  </si>
  <si>
    <t>Bardet-Biedl syndrome 2</t>
  </si>
  <si>
    <t>ClinGen:CA10638052</t>
  </si>
  <si>
    <t>NM_031885.5(BBS2):c.-147G&gt;T</t>
  </si>
  <si>
    <t>Apr 13, 2022</t>
  </si>
  <si>
    <t>RCV000264605|RCV002487414</t>
  </si>
  <si>
    <t>MONDO:MONDO:0014432,MedGen:C2936863,OMIM:615981,Orphanet:110|MONDO:MONDO:0014432,MedGen:C2936863,OMIM:615981,Orphanet:110;MONDO:MONDO:0014692,MedGen:C4225281,OMIM:616562,Orphanet:791</t>
  </si>
  <si>
    <t>Bardet-Biedl syndrome 2|Bardet-Biedl syndrome 2;Retinitis pigmentosa 74</t>
  </si>
  <si>
    <t>ClinGen:CA10638053</t>
  </si>
  <si>
    <t>NM_001793.6(CDH3):c.-36C&gt;T</t>
  </si>
  <si>
    <t>RCV000346627</t>
  </si>
  <si>
    <t>MONDO:MONDO:0009155,MedGen:C1857041,OMIM:225280,Orphanet:1897</t>
  </si>
  <si>
    <t>EEM syndrome</t>
  </si>
  <si>
    <t>16q22.1</t>
  </si>
  <si>
    <t>ClinGen:CA8128887</t>
  </si>
  <si>
    <t>NM_001368894.2(PAX6):c.-107C&gt;T</t>
  </si>
  <si>
    <t>RCV000289037|RCV000292422|RCV000318475|RCV000333413|RCV000344279|RCV000387982|RCV000386945</t>
  </si>
  <si>
    <t>MedGen:CN239197|MONDO:MONDO:0007628,MedGen:C3805604,OMIM:136520,Orphanet:2253|MONDO:MONDO:0020147,MedGen:CN120488,Orphanet:98555|MedGen:C0663995|MONDO:MONDO:0008681,MedGen:C0206115,OMIM:194072,Orphanet:893|MONDO:MONDO:0007848,MedGen:C1835698,OMIM:148190,Orphanet:2334|MONDO:MONDO:0024507,MedGen:C0344542,OMIM:106210,Orphanet:250923</t>
  </si>
  <si>
    <t>Aniridia, Cerebellar Ataxia, And Intellectual Disability|Foveal hypoplasia 1|Anophthalmia-microphthalmia syndrome|carboxymethyl-dextran-A2-gadolinium-DOTA|11p partial monosomy syndrome|Autosomal dominant keratitis|Aniridia 1</t>
  </si>
  <si>
    <t>ClinGen:CA10638310</t>
  </si>
  <si>
    <t>NM_001368894.2(PAX6):c.-507T&gt;C</t>
  </si>
  <si>
    <t>RCV000259992|RCV000263020|RCV000304553|RCV000317592|RCV000356027|RCV000361678|RCV000400591</t>
  </si>
  <si>
    <t>MedGen:C0663995|MedGen:CN239197|MONDO:MONDO:0007848,MedGen:C1835698,OMIM:148190,Orphanet:2334|MONDO:MONDO:0020147,MedGen:CN120488,Orphanet:98555|MONDO:MONDO:0007628,MedGen:C3805604,OMIM:136520,Orphanet:2253|MONDO:MONDO:0008681,MedGen:C0206115,OMIM:194072,Orphanet:893|Human Phenotype Ontology:HP:0000526,MONDO:MONDO:0019172,MedGen:C0003076</t>
  </si>
  <si>
    <t>carboxymethyl-dextran-A2-gadolinium-DOTA|Aniridia, Cerebellar Ataxia, And Intellectual Disability|Autosomal dominant keratitis|Anophthalmia-microphthalmia syndrome|Foveal hypoplasia 1|11p partial monosomy syndrome|Congenital aniridia</t>
  </si>
  <si>
    <t>ClinGen:CA10638311</t>
  </si>
  <si>
    <t>NM_024426.6(WT1):c.-90T&gt;C</t>
  </si>
  <si>
    <t>RCV000271498|RCV000275075|RCV000328926|RCV000367318</t>
  </si>
  <si>
    <t>Human Phenotype Ontology:HP:0000115,Human Phenotype Ontology:HP:0002667,MONDO:MONDO:0006058,MeSH:D009396,MedGen:C0027708,Orphanet:654|MONDO:MONDO:0012164,MedGen:C1837026,OMIM:608978,Orphanet:3097|MONDO:MONDO:0008681,MedGen:C0206115,OMIM:194072,Orphanet:893|MONDO:MONDO:0009733,MedGen:C3151568,OMIM:256370,Orphanet:656</t>
  </si>
  <si>
    <t>Nephroblastoma|Meacham syndrome|11p partial monosomy syndrome|Nephrotic syndrome, type 4</t>
  </si>
  <si>
    <t>ClinGen:CA10638329</t>
  </si>
  <si>
    <t>NM_024426.6(WT1):c.-106C&gt;T</t>
  </si>
  <si>
    <t>May 28, 2019</t>
  </si>
  <si>
    <t>RCV000285278|RCV000309401|RCV000391926|RCV000988525</t>
  </si>
  <si>
    <t>MONDO:MONDO:0008679,MedGen:CN033288,OMIM:194070,Orphanet:654|MONDO:MONDO:0012164,MedGen:C1837026,OMIM:608978,Orphanet:3097|MONDO:MONDO:0009733,MedGen:C3151568,OMIM:256370,Orphanet:656|MONDO:MONDO:0008682,MedGen:C0950121,OMIM:194080,Orphanet:220</t>
  </si>
  <si>
    <t>Wilms tumor 1|Meacham syndrome|Nephrotic syndrome, type 4|Drash syndrome</t>
  </si>
  <si>
    <t>ClinGen:CA10638330</t>
  </si>
  <si>
    <t>NM_024426.6(WT1):c.-140C&gt;T</t>
  </si>
  <si>
    <t>RCV000345810|RCV000380616|RCV000383060</t>
  </si>
  <si>
    <t>MONDO:MONDO:0009733,MedGen:C3151568,OMIM:256370,Orphanet:656|MONDO:MONDO:0008679,MedGen:CN033288,OMIM:194070,Orphanet:654|MONDO:MONDO:0012164,MedGen:C1837026,OMIM:608978,Orphanet:3097</t>
  </si>
  <si>
    <t>Nephrotic syndrome, type 4|Wilms tumor 1|Meacham syndrome</t>
  </si>
  <si>
    <t>ClinGen:CA10638331</t>
  </si>
  <si>
    <t>NM_024685.4(BBS10):c.-4A&gt;G</t>
  </si>
  <si>
    <t>RCV000305215</t>
  </si>
  <si>
    <t>MONDO:MONDO:0014438,MedGen:C1859568,OMIM:615987,Orphanet:110</t>
  </si>
  <si>
    <t>Bardet-Biedl syndrome 10</t>
  </si>
  <si>
    <t>ClinGen:CA10638606</t>
  </si>
  <si>
    <t>NM_001368894.2(PAX6):c.-430G&gt;C</t>
  </si>
  <si>
    <t>RCV000266405|RCV000279307|RCV000292666|RCV000323884|RCV000337076|RCV000371409|RCV000375301</t>
  </si>
  <si>
    <t>MONDO:MONDO:0007848,MedGen:C1835698,OMIM:148190,Orphanet:2334|Human Phenotype Ontology:HP:0000526,MONDO:MONDO:0019172,MedGen:C0003076|MedGen:C0663995|MONDO:MONDO:0008681,MedGen:C0206115,OMIM:194072,Orphanet:893|MONDO:MONDO:0020147,MedGen:CN120488,Orphanet:98555|MedGen:CN239197|MONDO:MONDO:0007628,MedGen:C3805604,OMIM:136520,Orphanet:2253</t>
  </si>
  <si>
    <t>Autosomal dominant keratitis|Congenital aniridia|carboxymethyl-dextran-A2-gadolinium-DOTA|11p partial monosomy syndrome|Anophthalmia-microphthalmia syndrome|Aniridia, Cerebellar Ataxia, And Intellectual Disability|Foveal hypoplasia 1</t>
  </si>
  <si>
    <t>ClinGen:CA10638934</t>
  </si>
  <si>
    <t>NM_024426.6(WT1):c.-31G&gt;T</t>
  </si>
  <si>
    <t>RCV000293409|RCV000328507|RCV000329776|RCV000382999</t>
  </si>
  <si>
    <t>MONDO:MONDO:0012164,MedGen:C1837026,OMIM:608978,Orphanet:3097|MONDO:MONDO:0008681,MedGen:C0206115,OMIM:194072,Orphanet:893|Human Phenotype Ontology:HP:0000115,Human Phenotype Ontology:HP:0002667,MONDO:MONDO:0006058,MeSH:D009396,MedGen:C0027708,Orphanet:654|MONDO:MONDO:0009733,MedGen:C3151568,OMIM:256370,Orphanet:656</t>
  </si>
  <si>
    <t>Meacham syndrome|11p partial monosomy syndrome|Nephroblastoma|Nephrotic syndrome, type 4</t>
  </si>
  <si>
    <t>ClinGen:CA10638970</t>
  </si>
  <si>
    <t>NM_006445.4(PRPF8):c.-15T&gt;A</t>
  </si>
  <si>
    <t>RCV000401054</t>
  </si>
  <si>
    <t>17p13.3</t>
  </si>
  <si>
    <t>ClinGen:CA10639001</t>
  </si>
  <si>
    <t>NM_006445.4(PRPF8):c.-30T&gt;C</t>
  </si>
  <si>
    <t>RCV000266174</t>
  </si>
  <si>
    <t>ClinGen:CA10639003</t>
  </si>
  <si>
    <t>NM_000391.4(TPP1):c.-21G&gt;A</t>
  </si>
  <si>
    <t>RCV000395682</t>
  </si>
  <si>
    <t>MONDO:MONDO:0008769,MedGen:C1876161,OMIM:204500,Orphanet:168491,Orphanet:228349,Orphanet:79264</t>
  </si>
  <si>
    <t>Neuronal ceroid lipofuscinosis 2</t>
  </si>
  <si>
    <t>11p15.4</t>
  </si>
  <si>
    <t>ClinGen:CA5859115</t>
  </si>
  <si>
    <t>NM_005148.4(UNC119):c.-38C&gt;T</t>
  </si>
  <si>
    <t>RCV000341198</t>
  </si>
  <si>
    <t>Human Phenotype Ontology:HP:0000548,MONDO:MONDO:0015993,MedGen:C4085590,OMIM:PS120970,Orphanet:1872</t>
  </si>
  <si>
    <t>17q11.2</t>
  </si>
  <si>
    <t>ClinGen:CA10639288</t>
  </si>
  <si>
    <t>NM_207361.6(FREM2):c.-219G&gt;A</t>
  </si>
  <si>
    <t>RCV000379341</t>
  </si>
  <si>
    <t>MONDO:MONDO:0054738,MedGen:C4540036,OMIM:617666</t>
  </si>
  <si>
    <t>Fraser syndrome 2</t>
  </si>
  <si>
    <t>13q13.3</t>
  </si>
  <si>
    <t>ClinGen:CA10639443</t>
  </si>
  <si>
    <t>NM_001173990.3(TMEM216):c.-24C&gt;T</t>
  </si>
  <si>
    <t>RCV000281341|RCV000331705|RCV000444282</t>
  </si>
  <si>
    <t>MONDO:MONDO:0011963,MedGen:C1842577,OMIM:608091,Orphanet:2318|MONDO:MONDO:0011296,MedGen:C1864148,OMIM:603194,Orphanet:564|MedGen:CN169374</t>
  </si>
  <si>
    <t>Joubert syndrome 2|Meckel syndrome, type 2|not specified</t>
  </si>
  <si>
    <t>ClinGen:CA6034687</t>
  </si>
  <si>
    <t>NM_012193.4(FZD4):c.-130C&gt;T</t>
  </si>
  <si>
    <t>RCV000384552</t>
  </si>
  <si>
    <t>ClinGen:CA10639614</t>
  </si>
  <si>
    <t>NM_012193.4(FZD4):c.-252C&gt;T</t>
  </si>
  <si>
    <t>RCV000289905</t>
  </si>
  <si>
    <t>ClinGen:CA10639620</t>
  </si>
  <si>
    <t>NM_000321.3(RB1):c.-156C&gt;A</t>
  </si>
  <si>
    <t>RCV000336808</t>
  </si>
  <si>
    <t>ClinGen:CA10639627</t>
  </si>
  <si>
    <t>NM_000321.3(RB1):c.-153G&gt;T</t>
  </si>
  <si>
    <t>RCV000393289</t>
  </si>
  <si>
    <t>ClinGen:CA10639628</t>
  </si>
  <si>
    <t>NM_001354768.3(NRL):c.-25G&gt;C</t>
  </si>
  <si>
    <t>RCV000282031</t>
  </si>
  <si>
    <t>14q11.2</t>
  </si>
  <si>
    <t>ClinGen:CA7122951</t>
  </si>
  <si>
    <t>NM_001099274.3(TINF2):c.-91C&gt;T</t>
  </si>
  <si>
    <t>Apr 03, 2019</t>
  </si>
  <si>
    <t>RCV000345608|RCV000397490|RCV001546495</t>
  </si>
  <si>
    <t>MONDO:MONDO:0013522,MedGen:C3151445,OMIM:613990|MONDO:MONDO:0009990,MedGen:C1327916,OMIM:268130,Orphanet:3088|MedGen:CN517202</t>
  </si>
  <si>
    <t>Dyskeratosis congenita, autosomal dominant 3|Revesz syndrome|not provided</t>
  </si>
  <si>
    <t>14q12</t>
  </si>
  <si>
    <t>ClinGen:CA10640021</t>
  </si>
  <si>
    <t>NM_001099274.3(TINF2):c.-225G&gt;A</t>
  </si>
  <si>
    <t>RCV000273410|RCV000331284</t>
  </si>
  <si>
    <t>MONDO:MONDO:0009990,MedGen:C1327916,OMIM:268130,Orphanet:3088|MONDO:MONDO:0013522,MedGen:C3151445,OMIM:613990</t>
  </si>
  <si>
    <t>Revesz syndrome|Dyskeratosis congenita, autosomal dominant 3</t>
  </si>
  <si>
    <t>ClinGen:CA10640026</t>
  </si>
  <si>
    <t>NM_000431.4(MVK):c.-15+11G&gt;A</t>
  </si>
  <si>
    <t>RCV000282519|RCV000374760|RCV000425122</t>
  </si>
  <si>
    <t>MONDO:MONDO:0012481,MedGen:C1959626,OMIM:610377,Orphanet:29|MONDO:MONDO:0009849,MedGen:C0398691,OMIM:260920,Orphanet:343|MedGen:CN169374</t>
  </si>
  <si>
    <t>Mevalonic aciduria|Hyperimmunoglobulin D with periodic fever|not specified</t>
  </si>
  <si>
    <t>ClinGen:CA10640101</t>
  </si>
  <si>
    <t>NM_000260.4(MYO7A):c.-196C&gt;T</t>
  </si>
  <si>
    <t>RCV000282485|RCV000317861|RCV000374627</t>
  </si>
  <si>
    <t>MONDO:MONDO:0010807,MedGen:C1838701,OMIM:600060,Orphanet:90636|MONDO:MONDO:0010168,MedGen:C1568247,OMIM:276900,Orphanet:231169,Orphanet:886|MONDO:MONDO:0011032,MedGen:C1832475,OMIM:601317,Orphanet:90635</t>
  </si>
  <si>
    <t>Autosomal recessive nonsyndromic hearing loss 2|Usher syndrome type 1|Autosomal dominant nonsyndromic hearing loss 11</t>
  </si>
  <si>
    <t>ClinGen:CA10640224</t>
  </si>
  <si>
    <t>NM_000260.4(MYO7A):c.-160G&gt;A</t>
  </si>
  <si>
    <t>RCV000288651|RCV000351800|RCV000402649</t>
  </si>
  <si>
    <t>MONDO:MONDO:0010775,MedGen:CN033130,OMIM:500004|MedGen:CN239439|MedGen:CN239435</t>
  </si>
  <si>
    <t>Retinitis pigmentosa-deafness syndrome|Nonsyndromic Hearing Loss, Recessive|Nonsyndromic Hearing Loss, Dominant</t>
  </si>
  <si>
    <t>ClinGen:CA10640225</t>
  </si>
  <si>
    <t>NM_000260.4(MYO7A):c.-154G&gt;A</t>
  </si>
  <si>
    <t>RCV000301811|RCV000346140|RCV000396989</t>
  </si>
  <si>
    <t>MONDO:MONDO:0010807,MedGen:C1838701,OMIM:600060,Orphanet:90636|MONDO:MONDO:0011032,MedGen:C1832475,OMIM:601317,Orphanet:90635|MONDO:MONDO:0010168,MedGen:C1568247,OMIM:276900,Orphanet:231169,Orphanet:886</t>
  </si>
  <si>
    <t>Autosomal recessive nonsyndromic hearing loss 2|Autosomal dominant nonsyndromic hearing loss 11|Usher syndrome type 1</t>
  </si>
  <si>
    <t>ClinGen:CA10640226</t>
  </si>
  <si>
    <t>NM_001202.6(BMP4):c.-146T&gt;C</t>
  </si>
  <si>
    <t>RCV000276539|RCV000297665|RCV000371089</t>
  </si>
  <si>
    <t>MedGen:CN239161|MONDO:MONDO:0011936,MedGen:C1864689,OMIM:607932,Orphanet:139471|MONDO:MONDO:0010906,MedGen:C2677434,OMIM:600625</t>
  </si>
  <si>
    <t>Cleft Lip +/- Cleft Palate, Autosomal Dominant|Microphthalmia with brain and digit anomalies|Orofacial cleft 11</t>
  </si>
  <si>
    <t>14q22.2</t>
  </si>
  <si>
    <t>ClinGen:CA10640290</t>
  </si>
  <si>
    <t>NM_001202.6(BMP4):c.-342G&gt;A</t>
  </si>
  <si>
    <t>RCV000272960|RCV000312897|RCV000367518</t>
  </si>
  <si>
    <t>MedGen:CN239443|MONDO:MONDO:0010906,MedGen:C2677434,OMIM:600625|MedGen:CN239161</t>
  </si>
  <si>
    <t>Syndromic Microphthalmia, Dominant|Orofacial cleft 11|Cleft Lip +/- Cleft Palate, Autosomal Dominant</t>
  </si>
  <si>
    <t>ClinGen:CA10640291</t>
  </si>
  <si>
    <t>NM_031220.4(PITPNM3):c.-40A&gt;C</t>
  </si>
  <si>
    <t>RCV000287398</t>
  </si>
  <si>
    <t>MONDO:MONDO:0010969,MedGen:C1832976,OMIM:600977,Orphanet:1872</t>
  </si>
  <si>
    <t>Cone-rod dystrophy 5</t>
  </si>
  <si>
    <t>17p13.1</t>
  </si>
  <si>
    <t>ClinGen:CA10640355</t>
  </si>
  <si>
    <t>NM_024809.5(TCTN2):c.-55C&gt;A</t>
  </si>
  <si>
    <t>RCV000292290|RCV000386675|RCV000834429</t>
  </si>
  <si>
    <t>ClinGen:CA10640468</t>
  </si>
  <si>
    <t>NM_012193.4(FZD4):c.-255G&gt;T</t>
  </si>
  <si>
    <t>RCV000340187</t>
  </si>
  <si>
    <t>ClinGen:CA10640469</t>
  </si>
  <si>
    <t>NM_000372.5(TYR):c.-41A&gt;G</t>
  </si>
  <si>
    <t>RCV000270512</t>
  </si>
  <si>
    <t>ClinGen:CA10640474</t>
  </si>
  <si>
    <t>NM_173477.5(USH1G):c.-173G&gt;C</t>
  </si>
  <si>
    <t>RCV000367489</t>
  </si>
  <si>
    <t>MONDO:MONDO:0011748,MedGen:C1847089,OMIM:606943,Orphanet:231169,Orphanet:886</t>
  </si>
  <si>
    <t>Usher syndrome type 1G</t>
  </si>
  <si>
    <t>ClinGen:CA10640501</t>
  </si>
  <si>
    <t>NM_172364.5(CACNA2D4):c.-72C&gt;T</t>
  </si>
  <si>
    <t>RCV000392012</t>
  </si>
  <si>
    <t>ClinGen:CA10640595</t>
  </si>
  <si>
    <t>NM_000431.4(MVK):c.-55G&gt;C</t>
  </si>
  <si>
    <t>RCV000268711|RCV000365449</t>
  </si>
  <si>
    <t>MONDO:MONDO:0009849,MedGen:C0398691,OMIM:260920,Orphanet:343|MONDO:MONDO:0012481,MedGen:C1959626,OMIM:610377,Orphanet:29</t>
  </si>
  <si>
    <t>Hyperimmunoglobulin D with periodic fever|Mevalonic aciduria</t>
  </si>
  <si>
    <t>ClinGen:CA10640821</t>
  </si>
  <si>
    <t>NM_000431.4(MVK):c.-33G&gt;A</t>
  </si>
  <si>
    <t>RCV000326071|RCV000371377</t>
  </si>
  <si>
    <t>ClinGen:CA10640824</t>
  </si>
  <si>
    <t>NM_000431.4(MVK):c.-15G&gt;A</t>
  </si>
  <si>
    <t>Aug 19, 2021</t>
  </si>
  <si>
    <t>RCV000274491|RCV000331789|RCV002480114</t>
  </si>
  <si>
    <t>MONDO:MONDO:0009849,MedGen:C0398691,OMIM:260920,Orphanet:343|MONDO:MONDO:0012481,MedGen:C1959626,OMIM:610377,Orphanet:29|MONDO:MONDO:0012481,MedGen:C1959626,OMIM:610377,Orphanet:29;MONDO:MONDO:0008293,MedGen:C1867981,OMIM:175900;MONDO:MONDO:0009849,MedGen:C0398691,OMIM:260920,Orphanet:343</t>
  </si>
  <si>
    <t>Hyperimmunoglobulin D with periodic fever|Mevalonic aciduria|Mevalonic aciduria;Porokeratosis 3, disseminated superficial actinic type;Hyperimmunoglobulin D with periodic fever</t>
  </si>
  <si>
    <t>ClinGen:CA10640826</t>
  </si>
  <si>
    <t>NM_182894.3(VSX2):c.-68G&gt;C</t>
  </si>
  <si>
    <t>RCV000317090|RCV000374133</t>
  </si>
  <si>
    <t>MONDO:MONDO:0012408,MedGen:C1864721,OMIM:610092,Orphanet:98938|MONDO:MONDO:0012409,MedGen:C1864720,OMIM:610093,Orphanet:2542</t>
  </si>
  <si>
    <t>Microphthalmia, isolated, with coloboma 3|Isolated microphthalmia 2</t>
  </si>
  <si>
    <t>14q24.3</t>
  </si>
  <si>
    <t>ClinGen:CA10640890</t>
  </si>
  <si>
    <t>NM_182894.3(VSX2):c.-54G&gt;A</t>
  </si>
  <si>
    <t>RCV000281971|RCV000339371</t>
  </si>
  <si>
    <t>ClinGen:CA10640892</t>
  </si>
  <si>
    <t>NM_002602.4(PDE6G):c.-57C&gt;G</t>
  </si>
  <si>
    <t>RCV000308023</t>
  </si>
  <si>
    <t>17q25.3</t>
  </si>
  <si>
    <t>ClinGen:CA8839099</t>
  </si>
  <si>
    <t>NM_144596.4(TTC8):c.-38C&gt;A</t>
  </si>
  <si>
    <t>RCV000309958|RCV000400851</t>
  </si>
  <si>
    <t>MONDO:MONDO:0014436,MedGen:C1859566,OMIM:615985,Orphanet:110|Human Phenotype Ontology:HP:0000547,MONDO:MONDO:0019200,MeSH:D012174,MedGen:C0035334,OMIM:268000,OMIM:PS268000,Orphanet:791</t>
  </si>
  <si>
    <t>Bardet-Biedl syndrome 8|Retinitis pigmentosa</t>
  </si>
  <si>
    <t>ClinGen:CA10641212</t>
  </si>
  <si>
    <t>NM_006329.4(FBLN5):c.-57G&gt;A</t>
  </si>
  <si>
    <t>RCV000262943|RCV000352947</t>
  </si>
  <si>
    <t>ClinGen:CA10641287</t>
  </si>
  <si>
    <t>NM_006329.4(FBLN5):c.-411A&gt;G</t>
  </si>
  <si>
    <t>RCV000291673|RCV000339513</t>
  </si>
  <si>
    <t>Human Phenotype Ontology:HP:0000973,MONDO:MONDO:0016175,MedGen:C0010495,Orphanet:209|MONDO:MONDO:0012145,MedGen:C1837187,OMIM:608895,Orphanet:280598</t>
  </si>
  <si>
    <t>Cutis laxa|Macular degeneration, age-related, 3</t>
  </si>
  <si>
    <t>ClinGen:CA10641289</t>
  </si>
  <si>
    <t>NM_006329.4(FBLN5):c.-414C&gt;T</t>
  </si>
  <si>
    <t>Jun 18, 2018</t>
  </si>
  <si>
    <t>RCV000342843|RCV000404509|RCV000839553</t>
  </si>
  <si>
    <t>MONDO:MONDO:0012145,MedGen:C1837187,OMIM:608895,Orphanet:280598|Human Phenotype Ontology:HP:0000973,MONDO:MONDO:0016175,MedGen:C0010495,Orphanet:209|MedGen:CN517202</t>
  </si>
  <si>
    <t>Macular degeneration, age-related, 3|Cutis laxa|not provided</t>
  </si>
  <si>
    <t>ClinGen:CA10641291</t>
  </si>
  <si>
    <t>NM_172364.5(CACNA2D4):c.-141C&gt;A</t>
  </si>
  <si>
    <t>RCV000340770</t>
  </si>
  <si>
    <t>ClinGen:CA10641497</t>
  </si>
  <si>
    <t>NM_002905.5(RDH5):c.-152G&gt;A</t>
  </si>
  <si>
    <t>RCV000375897</t>
  </si>
  <si>
    <t>Human Phenotype Ontology:HP:0030642,MONDO:MONDO:0007639,MedGen:C0311338,OMIM:136880,Orphanet:227796,Orphanet:52427</t>
  </si>
  <si>
    <t>Pigmentary retinal dystrophy</t>
  </si>
  <si>
    <t>12q13.2</t>
  </si>
  <si>
    <t>ClinGen:CA10642027</t>
  </si>
  <si>
    <t>NM_002905.5(RDH5):c.-123G&gt;A</t>
  </si>
  <si>
    <t>RCV000281345</t>
  </si>
  <si>
    <t>ClinGen:CA10642028</t>
  </si>
  <si>
    <t>NM_002905.5(RDH5):c.-120G&gt;A</t>
  </si>
  <si>
    <t>RCV000340990</t>
  </si>
  <si>
    <t>ClinGen:CA10642029</t>
  </si>
  <si>
    <t>NM_004727.3(SLC24A1):c.-161G&gt;A</t>
  </si>
  <si>
    <t>RCV000406455</t>
  </si>
  <si>
    <t>ClinGen:CA10642358</t>
  </si>
  <si>
    <t>NM_004727.3(SLC24A1):c.-73A&gt;G</t>
  </si>
  <si>
    <t>RCV000346039</t>
  </si>
  <si>
    <t>ClinGen:CA10642360</t>
  </si>
  <si>
    <t>NM_017882.3(CLN6):c.-22C&gt;A</t>
  </si>
  <si>
    <t>RCV000348828</t>
  </si>
  <si>
    <t>ClinGen:CA10642501</t>
  </si>
  <si>
    <t>NM_014249.4(NR2E3):c.-139G&gt;T</t>
  </si>
  <si>
    <t>RCV000308343|RCV000402175|RCV001116726</t>
  </si>
  <si>
    <t>MONDO:MONDO:0100288,MedGen:C1849394,OMIM:268100,Orphanet:53540|MedGen:CN239466|Human Phenotype Ontology:HP:0000547,MONDO:MONDO:0019200,MeSH:D012174,MedGen:C0035334,OMIM:268000,OMIM:PS268000,Orphanet:791</t>
  </si>
  <si>
    <t>Enhanced S-cone syndrome|Retinitis Pigmentosa, Recessive|Retinitis pigmentosa</t>
  </si>
  <si>
    <t>ClinGen:CA10642507</t>
  </si>
  <si>
    <t>NM_014249.4(NR2E3):c.-47C&gt;T</t>
  </si>
  <si>
    <t>RCV000342126|RCV000407026</t>
  </si>
  <si>
    <t>MedGen:CN239466|MONDO:MONDO:0100288,MedGen:C1849394,OMIM:268100,Orphanet:53540</t>
  </si>
  <si>
    <t>Retinitis Pigmentosa, Recessive|Enhanced S-cone syndrome</t>
  </si>
  <si>
    <t>ClinGen:CA10642508</t>
  </si>
  <si>
    <t>NM_025114.4(CEP290):c.-33G&gt;T</t>
  </si>
  <si>
    <t>RCV000266217|RCV000305052|RCV000309585|RCV000357550|RCV000402356|RCV001642965</t>
  </si>
  <si>
    <t>MONDO:MONDO:0012626,MedGen:C1970161,OMIM:611134,Orphanet:564|MONDO:MONDO:0012433,MedGen:C1857779,OMIM:610189,Orphanet:3156|MONDO:MONDO:0012723,MedGen:C1857821,OMIM:611755,Orphanet:65|MONDO:MONDO:0014442,MedGen:C2673874,OMIM:615991,Orphanet:110|MONDO:MONDO:0012432,MedGen:C1857780,OMIM:610188,Orphanet:2318|MedGen:CN517202</t>
  </si>
  <si>
    <t>Meckel syndrome, type 4|Senior-Loken syndrome 6|Leber congenital amaurosis 10|Bardet-Biedl syndrome 14|Joubert syndrome 5|not provided</t>
  </si>
  <si>
    <t>ClinGen:CA10642542</t>
  </si>
  <si>
    <t>NM_025114.4(CEP290):c.-208C&gt;T</t>
  </si>
  <si>
    <t>RCV000286632|RCV000317196|RCV000321026|RCV000377936|RCV000378644</t>
  </si>
  <si>
    <t>MONDO:MONDO:0012433,MedGen:C1857779,OMIM:610189,Orphanet:3156|MONDO:MONDO:0012723,MedGen:C1857821,OMIM:611755,Orphanet:65|MONDO:MONDO:0012626,MedGen:C1970161,OMIM:611134,Orphanet:564|MONDO:MONDO:0012432,MedGen:C1857780,OMIM:610188,Orphanet:2318|MONDO:MONDO:0014442,MedGen:C2673874,OMIM:615991,Orphanet:110</t>
  </si>
  <si>
    <t>Senior-Loken syndrome 6|Leber congenital amaurosis 10|Meckel syndrome, type 4|Joubert syndrome 5|Bardet-Biedl syndrome 14</t>
  </si>
  <si>
    <t>ClinGen:CA10642543</t>
  </si>
  <si>
    <t>NM_000326.5(RLBP1):c.-72C&gt;T</t>
  </si>
  <si>
    <t>RCV000302301|RCV000342183|RCV000397314</t>
  </si>
  <si>
    <t>MONDO:MONDO:0011839,MedGen:C1843815,OMIM:607476|Human Phenotype Ontology:HP:0030642,MONDO:MONDO:0007639,MedGen:C0311338,OMIM:136880,Orphanet:227796,Orphanet:52427|Human Phenotype Ontology:HP:0000547,MONDO:MONDO:0019200,MeSH:D012174,MedGen:C0035334,OMIM:268000,OMIM:PS268000,Orphanet:791</t>
  </si>
  <si>
    <t>Newfoundland cone-rod dystrophy|Pigmentary retinal dystrophy|Retinitis pigmentosa</t>
  </si>
  <si>
    <t>ClinGen:CA10642625</t>
  </si>
  <si>
    <t>NM_000326.5(RLBP1):c.-199T&gt;C</t>
  </si>
  <si>
    <t>RCV000274492|RCV000331662|RCV000371362</t>
  </si>
  <si>
    <t>ClinGen:CA10642631</t>
  </si>
  <si>
    <t>NM_000326.5(RLBP1):c.-234C&gt;T</t>
  </si>
  <si>
    <t>RCV000286372|RCV000320251|RCV000378474</t>
  </si>
  <si>
    <t>ClinGen:CA10642632</t>
  </si>
  <si>
    <t>NM_001319074.4(RAX2):c.-270C&gt;T</t>
  </si>
  <si>
    <t>RCV000317715|RCV000372422</t>
  </si>
  <si>
    <t>MONDO:MONDO:0013406,MedGen:C3151060,OMIM:613757|MONDO:MONDO:0012483,MedGen:C1835865,OMIM:610381,Orphanet:1872</t>
  </si>
  <si>
    <t>Age related macular degeneration 6|Cone-rod dystrophy 11</t>
  </si>
  <si>
    <t>19p13.3</t>
  </si>
  <si>
    <t>ClinGen:CA9085192</t>
  </si>
  <si>
    <t>NM_001845.6(COL4A1):c.-20G&gt;T</t>
  </si>
  <si>
    <t>RCV000323748|RCV000377388|RCV002248602</t>
  </si>
  <si>
    <t>Human Phenotype Ontology:HP:0002132,MedGen:C4082172|MONDO:MONDO:0012726,MedGen:C2673195,OMIM:611773,Orphanet:73229|MONDO:MONDO:0008289,MedGen:C4551998,OMIM:175780,Orphanet:2940,Orphanet:36383,Orphanet:99810</t>
  </si>
  <si>
    <t>Porencephalic cyst|Autosomal dominant familial hematuria-retinal arteriolar tortuosity-contractures syndrome|Brain small vessel disease 1 with or without ocular anomalies</t>
  </si>
  <si>
    <t>ClinGen:CA10642816</t>
  </si>
  <si>
    <t>NM_002905.5(RDH5):c.-153C&gt;T</t>
  </si>
  <si>
    <t>RCV000316328|RCV001672477</t>
  </si>
  <si>
    <t>Human Phenotype Ontology:HP:0030642,MONDO:MONDO:0007639,MedGen:C0311338,OMIM:136880,Orphanet:227796,Orphanet:52427|MedGen:CN517202</t>
  </si>
  <si>
    <t>Pigmentary retinal dystrophy|not provided</t>
  </si>
  <si>
    <t>ClinGen:CA10642877</t>
  </si>
  <si>
    <t>NM_000554.6(CRX):c.-39G&gt;C</t>
  </si>
  <si>
    <t>RCV000295894|RCV000348513|RCV000398101</t>
  </si>
  <si>
    <t>MONDO:MONDO:0007362,MedGen:C3489532,OMIM:120970,Orphanet:1872|MONDO:MONDO:0013449,MedGen:C3151192,OMIM:613829,Orphanet:65|Human Phenotype Ontology:HP:0000547,MONDO:MONDO:0019200,MeSH:D012174,MedGen:C0035334,OMIM:268000,OMIM:PS268000,Orphanet:791</t>
  </si>
  <si>
    <t>Cone-rod dystrophy 2|Leber congenital amaurosis 7|Retinitis pigmentosa</t>
  </si>
  <si>
    <t>19q13.33</t>
  </si>
  <si>
    <t>ClinGen:CA10643039</t>
  </si>
  <si>
    <t>NM_014714.4(IFT140):c.-17G&gt;C</t>
  </si>
  <si>
    <t>RCV000390809|RCV000604950|RCV001544249</t>
  </si>
  <si>
    <t>MONDO:MONDO:0009964,MedGen:C1849437,OMIM:266920,Orphanet:140969|MedGen:CN169374|MONDO:MONDO:0054708,MedGen:C4540439,OMIM:617781</t>
  </si>
  <si>
    <t>Saldino-Mainzer syndrome|not specified|Retinitis pigmentosa 80</t>
  </si>
  <si>
    <t>ClinGen:CA7814863</t>
  </si>
  <si>
    <t>NM_015629.4(PRPF31):c.-9+14=</t>
  </si>
  <si>
    <t>RCV000270426</t>
  </si>
  <si>
    <t>19q13.42</t>
  </si>
  <si>
    <t>ClinGen:CA645509308</t>
  </si>
  <si>
    <t>NM_001366722.1(GRIP1):c.-158G&gt;A</t>
  </si>
  <si>
    <t>RCV000333795</t>
  </si>
  <si>
    <t>MONDO:MONDO:0054739,MedGen:C4540040,OMIM:617667</t>
  </si>
  <si>
    <t>Fraser syndrome 3</t>
  </si>
  <si>
    <t>12q14.3</t>
  </si>
  <si>
    <t>ClinGen:CA10643244</t>
  </si>
  <si>
    <t>NM_001366722.1(GRIP1):c.-165A&gt;C</t>
  </si>
  <si>
    <t>RCV000385971</t>
  </si>
  <si>
    <t>ClinGen:CA10643246</t>
  </si>
  <si>
    <t>NM_001366722.1(GRIP1):c.-172A&gt;G</t>
  </si>
  <si>
    <t>RCV000294298</t>
  </si>
  <si>
    <t>ClinGen:CA10643247</t>
  </si>
  <si>
    <t>NM_001042432.2(CLN3):c.-77+14G&gt;T</t>
  </si>
  <si>
    <t>RCV000353206|RCV001116117</t>
  </si>
  <si>
    <t>ClinGen:CA10643344</t>
  </si>
  <si>
    <t>NM_000064.4(C3):c.2048-14_2048-13del</t>
  </si>
  <si>
    <t>RCV000295260|RCV000334669|RCV000396795|RCV001522900</t>
  </si>
  <si>
    <t>MONDO:MONDO:0016244,MedGen:C2931788,Orphanet:2134|MedGen:C1332655|Human Phenotype Ontology:HP:0000608,Human Phenotype Ontology:HP:0007694,MONDO:MONDO:0003004,MedGen:C0024437|MedGen:CN517202</t>
  </si>
  <si>
    <t>Atypical hemolytic-uremic syndrome|C3 deficiency|Macular degeneration|not provided</t>
  </si>
  <si>
    <t>ClinGen:CA9129201</t>
  </si>
  <si>
    <t>CGT</t>
  </si>
  <si>
    <t>NM_001042432.2(CLN3):c.-129G&gt;C</t>
  </si>
  <si>
    <t>RCV000323062|RCV001551586|RCV001117548</t>
  </si>
  <si>
    <t>MedGen:CN239251|MedGen:CN517202|MONDO:MONDO:0008767,MedGen:C0751383,OMIM:204200,Orphanet:228346</t>
  </si>
  <si>
    <t>Neuronal Ceroid-Lipofuscinosis, Dominant/Recessive|not provided|Neuronal ceroid lipofuscinosis 3</t>
  </si>
  <si>
    <t>ClinGen:CA10643345</t>
  </si>
  <si>
    <t>NM_207361.6(FREM2):c.-260A&gt;G</t>
  </si>
  <si>
    <t>Jun 21, 2021</t>
  </si>
  <si>
    <t>RCV000364160|RCV001612992</t>
  </si>
  <si>
    <t>MONDO:MONDO:0054738,MedGen:C4540036,OMIM:617666|MedGen:CN517202</t>
  </si>
  <si>
    <t>Fraser syndrome 2|not provided</t>
  </si>
  <si>
    <t>ClinGen:CA10643352</t>
  </si>
  <si>
    <t>NM_207361.6(FREM2):c.-251A&gt;G</t>
  </si>
  <si>
    <t>RCV000269590</t>
  </si>
  <si>
    <t>ClinGen:CA10643353</t>
  </si>
  <si>
    <t>NM_207361.6(FREM2):c.-244G&gt;T</t>
  </si>
  <si>
    <t>RCV000324774</t>
  </si>
  <si>
    <t>ClinGen:CA10643356</t>
  </si>
  <si>
    <t>NM_024685.4(BBS10):c.-48C&gt;G</t>
  </si>
  <si>
    <t>RCV000359926</t>
  </si>
  <si>
    <t>ClinGen:CA6694461</t>
  </si>
  <si>
    <t>NM_025114.4(CEP290):c.-38G&gt;C</t>
  </si>
  <si>
    <t>RCV000269659|RCV000277677|RCV000326938|RCV000366586|RCV000388544</t>
  </si>
  <si>
    <t>MONDO:MONDO:0012723,MedGen:C1857821,OMIM:611755,Orphanet:65|MONDO:MONDO:0012433,MedGen:C1857779,OMIM:610189,Orphanet:3156|MONDO:MONDO:0012626,MedGen:C1970161,OMIM:611134,Orphanet:564|MONDO:MONDO:0014442,MedGen:C2673874,OMIM:615991,Orphanet:110|MONDO:MONDO:0012432,MedGen:C1857780,OMIM:610188,Orphanet:2318</t>
  </si>
  <si>
    <t>Leber congenital amaurosis 10|Senior-Loken syndrome 6|Meckel syndrome, type 4|Bardet-Biedl syndrome 14|Joubert syndrome 5</t>
  </si>
  <si>
    <t>ClinGen:CA10643431</t>
  </si>
  <si>
    <t>NM_025114.4(CEP290):c.-96C&gt;T</t>
  </si>
  <si>
    <t>RCV000279985|RCV000303135|RCV000342001|RCV000346206|RCV000396741</t>
  </si>
  <si>
    <t>MONDO:MONDO:0014442,MedGen:C2673874,OMIM:615991,Orphanet:110|MONDO:MONDO:0012433,MedGen:C1857779,OMIM:610189,Orphanet:3156|MONDO:MONDO:0012626,MedGen:C1970161,OMIM:611134,Orphanet:564|MONDO:MONDO:0012432,MedGen:C1857780,OMIM:610188,Orphanet:2318|MONDO:MONDO:0012723,MedGen:C1857821,OMIM:611755,Orphanet:65</t>
  </si>
  <si>
    <t>Bardet-Biedl syndrome 14|Senior-Loken syndrome 6|Meckel syndrome, type 4|Joubert syndrome 5|Leber congenital amaurosis 10</t>
  </si>
  <si>
    <t>ClinGen:CA10643437</t>
  </si>
  <si>
    <t>NM_025114.4(CEP290):c.-118C&gt;G</t>
  </si>
  <si>
    <t>RCV000306707|RCV000314980|RCV000363682|RCV000396729|RCV000402405</t>
  </si>
  <si>
    <t>MONDO:MONDO:0012723,MedGen:C1857821,OMIM:611755,Orphanet:65|MONDO:MONDO:0012626,MedGen:C1970161,OMIM:611134,Orphanet:564|MONDO:MONDO:0014442,MedGen:C2673874,OMIM:615991,Orphanet:110|MONDO:MONDO:0012433,MedGen:C1857779,OMIM:610189,Orphanet:3156|MONDO:MONDO:0012432,MedGen:C1857780,OMIM:610188,Orphanet:2318</t>
  </si>
  <si>
    <t>Leber congenital amaurosis 10|Meckel syndrome, type 4|Bardet-Biedl syndrome 14|Senior-Loken syndrome 6|Joubert syndrome 5</t>
  </si>
  <si>
    <t>ClinGen:CA10643438</t>
  </si>
  <si>
    <t>NM_025114.4(CEP290):c.-147A&gt;T</t>
  </si>
  <si>
    <t>RCV000259590|RCV000275031|RCV000318406|RCV000356821|RCV000366731</t>
  </si>
  <si>
    <t>MONDO:MONDO:0012626,MedGen:C1970161,OMIM:611134,Orphanet:564|MONDO:MONDO:0012433,MedGen:C1857779,OMIM:610189,Orphanet:3156|MONDO:MONDO:0012432,MedGen:C1857780,OMIM:610188,Orphanet:2318|MONDO:MONDO:0012723,MedGen:C1857821,OMIM:611755,Orphanet:65|MONDO:MONDO:0014442,MedGen:C2673874,OMIM:615991,Orphanet:110</t>
  </si>
  <si>
    <t>Meckel syndrome, type 4|Senior-Loken syndrome 6|Joubert syndrome 5|Leber congenital amaurosis 10|Bardet-Biedl syndrome 14</t>
  </si>
  <si>
    <t>ClinGen:CA10643443</t>
  </si>
  <si>
    <t>NM_170784.3(MKKS):c.-22A&gt;C</t>
  </si>
  <si>
    <t>RCV000326794|RCV000365098</t>
  </si>
  <si>
    <t>MONDO:MONDO:0009367,MedGen:C0948368,OMIM:236700,Orphanet:2473|MONDO:MONDO:0011523,MedGen:C1858054,OMIM:605231,Orphanet:110</t>
  </si>
  <si>
    <t>McKusick-Kaufman syndrome|Bardet-Biedl syndrome 6</t>
  </si>
  <si>
    <t>ClinGen:CA9763768</t>
  </si>
  <si>
    <t>NM_170784.3(MKKS):c.-306A&gt;G</t>
  </si>
  <si>
    <t>RCV000280947|RCV000338067</t>
  </si>
  <si>
    <t>MONDO:MONDO:0011523,MedGen:C1858054,OMIM:605231,Orphanet:110|MONDO:MONDO:0009367,MedGen:C0948368,OMIM:236700,Orphanet:2473</t>
  </si>
  <si>
    <t>Bardet-Biedl syndrome 6|McKusick-Kaufman syndrome</t>
  </si>
  <si>
    <t>ClinGen:CA10643473</t>
  </si>
  <si>
    <t>NM_170784.3(MKKS):c.-406G&gt;C</t>
  </si>
  <si>
    <t>RCV000351007|RCV000393645</t>
  </si>
  <si>
    <t>ClinGen:CA10643482</t>
  </si>
  <si>
    <t>NM_170784.3(MKKS):c.-496T&gt;G</t>
  </si>
  <si>
    <t>RCV000260023|RCV000317554</t>
  </si>
  <si>
    <t>ClinGen:CA9763777</t>
  </si>
  <si>
    <t>NM_170784.3(MKKS):c.-557A&gt;G</t>
  </si>
  <si>
    <t>RCV000263425|RCV000374477</t>
  </si>
  <si>
    <t>ClinGen:CA10643483</t>
  </si>
  <si>
    <t>NM_000214.3(JAG1):c.-42G&gt;T</t>
  </si>
  <si>
    <t>Nov 12, 2020</t>
  </si>
  <si>
    <t>RCV000364285|RCV001584041</t>
  </si>
  <si>
    <t>MedGen:CN239319|MedGen:CN517202</t>
  </si>
  <si>
    <t>Isolated Nonsyndromic Congenital Heart Disease|not provided</t>
  </si>
  <si>
    <t>ClinGen:CA10643501</t>
  </si>
  <si>
    <t>NM_000214.3(JAG1):c.-129C&gt;T</t>
  </si>
  <si>
    <t>RCV000260024</t>
  </si>
  <si>
    <t>MedGen:CN239319</t>
  </si>
  <si>
    <t>Isolated Nonsyndromic Congenital Heart Disease</t>
  </si>
  <si>
    <t>ClinGen:CA10643505</t>
  </si>
  <si>
    <t>NM_000214.3(JAG1):c.-385T&gt;G</t>
  </si>
  <si>
    <t>Sep 04, 2018</t>
  </si>
  <si>
    <t>RCV000312591|RCV001636944</t>
  </si>
  <si>
    <t>ClinGen:CA10643506</t>
  </si>
  <si>
    <t>NM_000214.3(JAG1):c.-433G&gt;A</t>
  </si>
  <si>
    <t>Sep 06, 2018</t>
  </si>
  <si>
    <t>RCV000390939|RCV001660703</t>
  </si>
  <si>
    <t>ClinGen:CA10643507</t>
  </si>
  <si>
    <t>NM_000321.3(RB1):c.-69G&gt;C</t>
  </si>
  <si>
    <t>Oct 16, 2021</t>
  </si>
  <si>
    <t>RCV000342520|RCV000983860|RCV002258873</t>
  </si>
  <si>
    <t>Human Phenotype Ontology:HP:0009919,MONDO:MONDO:0008380,MeSH:D012175,MedGen:C0035335,OMIM:180200,Orphanet:790|MedGen:CN517202|MONDO:MONDO:0015356,MeSH:D009386,MedGen:C0027672,Orphanet:140162</t>
  </si>
  <si>
    <t>Retinoblastoma|not provided|Hereditary cancer-predisposing syndrome</t>
  </si>
  <si>
    <t>ClinGen:CA10643552</t>
  </si>
  <si>
    <t>NM_001042472.3(ABHD12):c.-40_-39insGGCGGAGGC</t>
  </si>
  <si>
    <t>Jun 12, 2018</t>
  </si>
  <si>
    <t>RCV000322802|RCV000835999</t>
  </si>
  <si>
    <t>MONDO:MONDO:0012984,MedGen:C2675204,OMIM:612674,Orphanet:171848|MedGen:CN517202</t>
  </si>
  <si>
    <t>PHARC syndrome|not provided</t>
  </si>
  <si>
    <t>20p11.21</t>
  </si>
  <si>
    <t>ClinGen:CA9796339</t>
  </si>
  <si>
    <t>GGCCTCCGCC</t>
  </si>
  <si>
    <t>NM_001845.6(COL4A1):c.-103G&gt;A</t>
  </si>
  <si>
    <t>Jun 01, 2022</t>
  </si>
  <si>
    <t>RCV000301792|RCV000397610|RCV002248605|RCV002262971</t>
  </si>
  <si>
    <t>Human Phenotype Ontology:HP:0002132,MedGen:C4082172|MONDO:MONDO:0012726,MedGen:C2673195,OMIM:611773,Orphanet:73229|MONDO:MONDO:0008289,MedGen:C4551998,OMIM:175780,Orphanet:2940,Orphanet:36383,Orphanet:99810|MedGen:CN517202</t>
  </si>
  <si>
    <t>Porencephalic cyst|Autosomal dominant familial hematuria-retinal arteriolar tortuosity-contractures syndrome|Brain small vessel disease 1 with or without ocular anomalies|not provided</t>
  </si>
  <si>
    <t>ClinGen:CA10643749</t>
  </si>
  <si>
    <t>NM_015272.5(RPGRIP1L):c.-7-10T&gt;C</t>
  </si>
  <si>
    <t>RCV000264044|RCV000318015|RCV000358806</t>
  </si>
  <si>
    <t>MedGen:CN119610|MONDO:MONDO:0012694,MedGen:C1969053,OMIM:611560,Orphanet:220497|MONDO:MONDO:0012695,MedGen:C1969052,OMIM:611561,Orphanet:564</t>
  </si>
  <si>
    <t>Nephronophthisis 8|Joubert syndrome 7|Meckel syndrome, type 5</t>
  </si>
  <si>
    <t>ClinGen:CA10643797</t>
  </si>
  <si>
    <t>NM_015272.5(RPGRIP1L):c.-62C&gt;T</t>
  </si>
  <si>
    <t>RCV000290361|RCV000325413|RCV000384683</t>
  </si>
  <si>
    <t>MONDO:MONDO:0012694,MedGen:C1969053,OMIM:611560,Orphanet:220497|MedGen:CN119610|MONDO:MONDO:0012695,MedGen:C1969052,OMIM:611561,Orphanet:564</t>
  </si>
  <si>
    <t>Joubert syndrome 7|Nephronophthisis 8|Meckel syndrome, type 5</t>
  </si>
  <si>
    <t>ClinGen:CA10643798</t>
  </si>
  <si>
    <t>NM_031885.5(BBS2):c.-133C&gt;T</t>
  </si>
  <si>
    <t>RCV000394091</t>
  </si>
  <si>
    <t>ClinGen:CA10643879</t>
  </si>
  <si>
    <t>NM_031885.5(BBS2):c.-146G&gt;A</t>
  </si>
  <si>
    <t>RCV000359677</t>
  </si>
  <si>
    <t>ClinGen:CA10643887</t>
  </si>
  <si>
    <t>NM_031885.5(BBS2):c.-161G&gt;A</t>
  </si>
  <si>
    <t>RCV000301012</t>
  </si>
  <si>
    <t>ClinGen:CA10643894</t>
  </si>
  <si>
    <t>NM_001099274.3(TINF2):c.-161G&gt;A</t>
  </si>
  <si>
    <t>RCV000300736|RCV000401061</t>
  </si>
  <si>
    <t>ClinGen:CA10644033</t>
  </si>
  <si>
    <t>NM_001099274.3(TINF2):c.-172A&gt;C</t>
  </si>
  <si>
    <t>RCV000260494|RCV000353293</t>
  </si>
  <si>
    <t>MONDO:MONDO:0013522,MedGen:C3151445,OMIM:613990|MONDO:MONDO:0009990,MedGen:C1327916,OMIM:268130,Orphanet:3088</t>
  </si>
  <si>
    <t>Dyskeratosis congenita, autosomal dominant 3|Revesz syndrome</t>
  </si>
  <si>
    <t>ClinGen:CA10644035</t>
  </si>
  <si>
    <t>NM_001099274.3(TINF2):c.-266G&gt;A</t>
  </si>
  <si>
    <t>Feb 14, 2019</t>
  </si>
  <si>
    <t>RCV000325422|RCV000382167|RCV001560030</t>
  </si>
  <si>
    <t>MONDO:MONDO:0009990,MedGen:C1327916,OMIM:268130,Orphanet:3088|MONDO:MONDO:0013522,MedGen:C3151445,OMIM:613990|MedGen:CN517202</t>
  </si>
  <si>
    <t>Revesz syndrome|Dyskeratosis congenita, autosomal dominant 3|not provided</t>
  </si>
  <si>
    <t>ClinGen:CA10644036</t>
  </si>
  <si>
    <t>NM_001297.5(CNGB1):c.-25G&gt;A</t>
  </si>
  <si>
    <t>RCV000360773</t>
  </si>
  <si>
    <t>16q21</t>
  </si>
  <si>
    <t>ClinGen:CA10644047</t>
  </si>
  <si>
    <t>NM_001793.6(CDH3):c.-11T&gt;C</t>
  </si>
  <si>
    <t>RCV000401003</t>
  </si>
  <si>
    <t>ClinGen:CA8128894</t>
  </si>
  <si>
    <t>NM_207361.6(FREM2):c.-193T&gt;C</t>
  </si>
  <si>
    <t>RCV000265256</t>
  </si>
  <si>
    <t>ClinGen:CA10644385</t>
  </si>
  <si>
    <t>NM_207361.6(FREM2):c.-182G&gt;A</t>
  </si>
  <si>
    <t>RCV000320340</t>
  </si>
  <si>
    <t>ClinGen:CA10644386</t>
  </si>
  <si>
    <t>NM_012469.4(PRPF6):c.-89C&gt;T</t>
  </si>
  <si>
    <t>RCV000394642</t>
  </si>
  <si>
    <t>20q13.33</t>
  </si>
  <si>
    <t>ClinGen:CA10644434</t>
  </si>
  <si>
    <t>NM_012469.4(PRPF6):c.-83A&gt;G</t>
  </si>
  <si>
    <t>RCV000370179</t>
  </si>
  <si>
    <t>ClinGen:CA10644436</t>
  </si>
  <si>
    <t>NM_012469.4(PRPF6):c.-54C&gt;T</t>
  </si>
  <si>
    <t>RCV000320146</t>
  </si>
  <si>
    <t>ClinGen:CA10644438</t>
  </si>
  <si>
    <t>NM_152443.3(RDH12):c.-275+12C&gt;T</t>
  </si>
  <si>
    <t>RCV000294464|RCV001114985</t>
  </si>
  <si>
    <t>MedGen:CN239466|Human Phenotype Ontology:HP:0000547,MONDO:MONDO:0019200,MeSH:D012174,MedGen:C0035334,OMIM:268000,OMIM:PS268000,Orphanet:791</t>
  </si>
  <si>
    <t>Retinitis Pigmentosa, Recessive|Retinitis pigmentosa</t>
  </si>
  <si>
    <t>ClinGen:CA10644569</t>
  </si>
  <si>
    <t>NM_152443.3(RDH12):c.-253G&gt;A</t>
  </si>
  <si>
    <t>RCV000330710|RCV001114986</t>
  </si>
  <si>
    <t>ClinGen:CA10644571</t>
  </si>
  <si>
    <t>NM_152443.3(RDH12):c.-121G&gt;A</t>
  </si>
  <si>
    <t>RCV000345413|RCV001114989</t>
  </si>
  <si>
    <t>ClinGen:CA10644577</t>
  </si>
  <si>
    <t>NM_015346.4(ZFYVE26):c.-120G&gt;T</t>
  </si>
  <si>
    <t>RCV000294838</t>
  </si>
  <si>
    <t>MONDO:MONDO:0010044,MedGen:C1849128,OMIM:270700,Orphanet:100996</t>
  </si>
  <si>
    <t>Hereditary spastic paraplegia 15</t>
  </si>
  <si>
    <t>ClinGen:CA10644628</t>
  </si>
  <si>
    <t>NM_182894.3(VSX2):c.-43dup</t>
  </si>
  <si>
    <t>RCV000285124|RCV000403381</t>
  </si>
  <si>
    <t>MONDO:MONDO:0013293,MedGen:C3150757,OMIM:613517,Orphanet:2542|MedGen:CN239429</t>
  </si>
  <si>
    <t>Isolated microphthalmia 6|VSX2-related Microphthalmia</t>
  </si>
  <si>
    <t>ClinGen:CA7266234</t>
  </si>
  <si>
    <t>NM_006445.4(PRPF8):c.-34C&gt;T</t>
  </si>
  <si>
    <t>RCV000321389</t>
  </si>
  <si>
    <t>ClinGen:CA10644948</t>
  </si>
  <si>
    <t>NM_001099274.3(TINF2):c.-50A&gt;G</t>
  </si>
  <si>
    <t>RCV000288264|RCV000384743</t>
  </si>
  <si>
    <t>ClinGen:CA10645110</t>
  </si>
  <si>
    <t>NM_001099274.3(TINF2):c.-93T&gt;C</t>
  </si>
  <si>
    <t>RCV000305915|RCV000340400</t>
  </si>
  <si>
    <t>ClinGen:CA10645111</t>
  </si>
  <si>
    <t>NM_001099274.3(TINF2):c.-223C&gt;G</t>
  </si>
  <si>
    <t>RCV000313306|RCV000370277</t>
  </si>
  <si>
    <t>ClinGen:CA10645117</t>
  </si>
  <si>
    <t>NM_001099274.3(TINF2):c.-260G&gt;C</t>
  </si>
  <si>
    <t>Jan 22, 2019</t>
  </si>
  <si>
    <t>RCV000272746|RCV000383529|RCV001546421</t>
  </si>
  <si>
    <t>ClinGen:CA10645122</t>
  </si>
  <si>
    <t>NM_001099274.3(TINF2):c.-277C&gt;G</t>
  </si>
  <si>
    <t>RCV000285428|RCV000324149</t>
  </si>
  <si>
    <t>ClinGen:CA10645124</t>
  </si>
  <si>
    <t>NM_018418.5(SPATA7):c.-112A&gt;C</t>
  </si>
  <si>
    <t>RCV000270776|RCV000365351</t>
  </si>
  <si>
    <t>MONDO:MONDO:0011415,MedGen:C1858677,OMIM:604232|Human Phenotype Ontology:HP:0000547,MONDO:MONDO:0019200,MeSH:D012174,MedGen:C0035334,OMIM:268000,OMIM:PS268000,Orphanet:791</t>
  </si>
  <si>
    <t>Leber congenital amaurosis 3|Retinitis pigmentosa</t>
  </si>
  <si>
    <t>ClinGen:CA10645186</t>
  </si>
  <si>
    <t>NM_018418.5(SPATA7):c.-111G&gt;A</t>
  </si>
  <si>
    <t>RCV000307348|RCV000362092</t>
  </si>
  <si>
    <t>ClinGen:CA10645187</t>
  </si>
  <si>
    <t>NM_018418.5(SPATA7):c.-62G&gt;A</t>
  </si>
  <si>
    <t>RCV000267446|RCV000322506</t>
  </si>
  <si>
    <t>ClinGen:CA10645189</t>
  </si>
  <si>
    <t>NM_144596.4(TTC8):c.-44C&gt;T</t>
  </si>
  <si>
    <t>RCV000311905|RCV000368826</t>
  </si>
  <si>
    <t>ClinGen:CA7302274</t>
  </si>
  <si>
    <t>NM_005148.4(UNC119):c.-44A&gt;G</t>
  </si>
  <si>
    <t>RCV000377185</t>
  </si>
  <si>
    <t>ClinGen:CA10645233</t>
  </si>
  <si>
    <t>NM_006329.4(FBLN5):c.-382C&gt;G</t>
  </si>
  <si>
    <t>RCV000288201|RCV000387952</t>
  </si>
  <si>
    <t>ClinGen:CA10645298</t>
  </si>
  <si>
    <t>NM_006329.4(FBLN5):c.-413C&gt;T</t>
  </si>
  <si>
    <t>RCV000285594|RCV000377849</t>
  </si>
  <si>
    <t>ClinGen:CA10645303</t>
  </si>
  <si>
    <t>NM_006329.4(FBLN5):c.-441del</t>
  </si>
  <si>
    <t>Jun 12, 2019</t>
  </si>
  <si>
    <t>RCV000311405|RCV000397499|RCV001533948</t>
  </si>
  <si>
    <t>MedGen:CN239277|Human Phenotype Ontology:HP:0000608,Human Phenotype Ontology:HP:0007694,MONDO:MONDO:0003004,MedGen:C0024437|MedGen:CN517202</t>
  </si>
  <si>
    <t>Cutis Laxa, Dominant/Recessive|Macular degeneration|not provided</t>
  </si>
  <si>
    <t>ClinGen:CA10645310</t>
  </si>
  <si>
    <t>NM_021728.4(OTX2):c.-119-65G&gt;T</t>
  </si>
  <si>
    <t>RCV000299082|RCV000335384|RCV000401851|RCV000402258</t>
  </si>
  <si>
    <t>Human Phenotype Ontology:HP:0000556,Human Phenotype Ontology:HP:0007736,Human Phenotype Ontology:HP:0007910,Human Phenotype Ontology:HP:0007974,Human Phenotype Ontology:HP:0007982,MONDO:MONDO:0019118,MeSH:D058499,MedGen:C0854723,Orphanet:71862|MedGen:CN239478|MONDO:MONDO:0013518,MedGen:C3151440,OMIM:613986|MONDO:MONDO:0012413,MedGen:C1864690,OMIM:610125,Orphanet:178364</t>
  </si>
  <si>
    <t>Retinal dystrophy|OTX2-Related Syndromic Microphthalmia|Pituitary hormone deficiency, combined, 6|Syndromic microphthalmia type 5</t>
  </si>
  <si>
    <t>ClinGen:CA10645484</t>
  </si>
  <si>
    <t>NM_000275.3(OCA2):c.-109T&gt;C</t>
  </si>
  <si>
    <t>RCV000379033</t>
  </si>
  <si>
    <t>MONDO:MONDO:0008746,MedGen:C0268495,OMIM:203200,Orphanet:79432</t>
  </si>
  <si>
    <t>Tyrosinase-positive oculocutaneous albinism</t>
  </si>
  <si>
    <t>15q13.1</t>
  </si>
  <si>
    <t>ClinGen:CA10645626</t>
  </si>
  <si>
    <t>NM_152443.3(RDH12):c.-152A&gt;G</t>
  </si>
  <si>
    <t>RCV000295115|RCV001114987</t>
  </si>
  <si>
    <t>ClinGen:CA10645771</t>
  </si>
  <si>
    <t>NM_006915.3(RP2):c.-26G&gt;T</t>
  </si>
  <si>
    <t>RCV000315084</t>
  </si>
  <si>
    <t>ClinGen:CA10394156</t>
  </si>
  <si>
    <t>NM_004727.3(SLC24A1):c.-164C&gt;T</t>
  </si>
  <si>
    <t>RCV000340094</t>
  </si>
  <si>
    <t>ClinGen:CA10646468</t>
  </si>
  <si>
    <t>NM_006329.4(FBLN5):c.-9G&gt;T</t>
  </si>
  <si>
    <t>RCV000298039|RCV000394112</t>
  </si>
  <si>
    <t>Human Phenotype Ontology:HP:0000608,Human Phenotype Ontology:HP:0007694,MONDO:MONDO:0003004,MedGen:C0024437|MedGen:CN239277</t>
  </si>
  <si>
    <t>Macular degeneration|Cutis Laxa, Dominant/Recessive</t>
  </si>
  <si>
    <t>ClinGen:CA7313004</t>
  </si>
  <si>
    <t>NM_006329.4(FBLN5):c.-139C&gt;T</t>
  </si>
  <si>
    <t>RCV000318082|RCV000368194</t>
  </si>
  <si>
    <t>ClinGen:CA10646552</t>
  </si>
  <si>
    <t>NM_006329.4(FBLN5):c.-152C&gt;T</t>
  </si>
  <si>
    <t>RCV000273619|RCV000333368</t>
  </si>
  <si>
    <t>ClinGen:CA10646556</t>
  </si>
  <si>
    <t>NM_006329.4(FBLN5):c.-389C&gt;A</t>
  </si>
  <si>
    <t>RCV000326798|RCV000383684</t>
  </si>
  <si>
    <t>ClinGen:CA10646557</t>
  </si>
  <si>
    <t>NM_006329.4(FBLN5):c.-428G&gt;C</t>
  </si>
  <si>
    <t>RCV000298567|RCV000336918</t>
  </si>
  <si>
    <t>ClinGen:CA10646558</t>
  </si>
  <si>
    <t>NM_033028.5(BBS4):c.-14T&gt;A</t>
  </si>
  <si>
    <t>RCV000281672</t>
  </si>
  <si>
    <t>MONDO:MONDO:0014433,MedGen:C2936864,OMIM:615982,Orphanet:110</t>
  </si>
  <si>
    <t>Bardet-Biedl syndrome 4</t>
  </si>
  <si>
    <t>ClinGen:CA7646410</t>
  </si>
  <si>
    <t>NM_000326.5(RLBP1):c.-104T&gt;G</t>
  </si>
  <si>
    <t>RCV000310335|RCV000340794|RCV000397304</t>
  </si>
  <si>
    <t>Human Phenotype Ontology:HP:0030642,MONDO:MONDO:0007639,MedGen:C0311338,OMIM:136880,Orphanet:227796,Orphanet:52427|Human Phenotype Ontology:HP:0000547,MONDO:MONDO:0019200,MeSH:D012174,MedGen:C0035334,OMIM:268000,OMIM:PS268000,Orphanet:791|MONDO:MONDO:0011839,MedGen:C1843815,OMIM:607476</t>
  </si>
  <si>
    <t>Pigmentary retinal dystrophy|Retinitis pigmentosa|Newfoundland cone-rod dystrophy</t>
  </si>
  <si>
    <t>ClinGen:CA10646671</t>
  </si>
  <si>
    <t>NM_014714.4(IFT140):c.-6T&gt;A</t>
  </si>
  <si>
    <t>RCV000348752</t>
  </si>
  <si>
    <t>MONDO:MONDO:0009964,MedGen:C1849437,OMIM:266920,Orphanet:140969</t>
  </si>
  <si>
    <t>Saldino-Mainzer syndrome</t>
  </si>
  <si>
    <t>ClinGen:CA10647114</t>
  </si>
  <si>
    <t>NM_014714.4(IFT140):c.-221-6T&gt;A</t>
  </si>
  <si>
    <t>RCV000299526</t>
  </si>
  <si>
    <t>ClinGen:CA10647116</t>
  </si>
  <si>
    <t>NM_004727.3(SLC24A1):c.-182T&gt;C</t>
  </si>
  <si>
    <t>RCV000285346</t>
  </si>
  <si>
    <t>ClinGen:CA10647274</t>
  </si>
  <si>
    <t>NM_014249.4(NR2E3):c.-139G&gt;A</t>
  </si>
  <si>
    <t>RCV000290651|RCV000347823</t>
  </si>
  <si>
    <t>ClinGen:CA10647360</t>
  </si>
  <si>
    <t>NM_000326.5(RLBP1):c.-233G&gt;A</t>
  </si>
  <si>
    <t>RCV000263812|RCV000316643|RCV000374632</t>
  </si>
  <si>
    <t>ClinGen:CA10647446</t>
  </si>
  <si>
    <t>NM_198525.3(KIF7):c.-75G&gt;A</t>
  </si>
  <si>
    <t>RCV000312616</t>
  </si>
  <si>
    <t>ClinGen:CA10647510</t>
  </si>
  <si>
    <t>NM_001297.5(CNGB1):c.-47A&gt;G</t>
  </si>
  <si>
    <t>May 06, 2018</t>
  </si>
  <si>
    <t>RCV000268503|RCV000755935</t>
  </si>
  <si>
    <t>ClinGen:CA10647888</t>
  </si>
  <si>
    <t>NM_014714.4(IFT140):c.-267G&gt;C</t>
  </si>
  <si>
    <t>RCV000354428</t>
  </si>
  <si>
    <t>ClinGen:CA10647972</t>
  </si>
  <si>
    <t>NM_001319074.4(RAX2):c.-269+8C&gt;T</t>
  </si>
  <si>
    <t>RCV000276618|RCV000389727</t>
  </si>
  <si>
    <t>MONDO:MONDO:0012483,MedGen:C1835865,OMIM:610381,Orphanet:1872|MONDO:MONDO:0013406,MedGen:C3151060,OMIM:613757</t>
  </si>
  <si>
    <t>Cone-rod dystrophy 11|Age related macular degeneration 6</t>
  </si>
  <si>
    <t>ClinGen:CA10648614</t>
  </si>
  <si>
    <t>NM_001319074.4(RAX2):c.-281G&gt;A</t>
  </si>
  <si>
    <t>RCV000282289|RCV000337272</t>
  </si>
  <si>
    <t>ClinGen:CA9085193</t>
  </si>
  <si>
    <t>NM_031885.5(BBS2):c.-22C&gt;T</t>
  </si>
  <si>
    <t>RCV000347250</t>
  </si>
  <si>
    <t>ClinGen:CA8066166</t>
  </si>
  <si>
    <t>NM_031885.5(BBS2):c.-137C&gt;G</t>
  </si>
  <si>
    <t>RCV000304911|RCV001642994</t>
  </si>
  <si>
    <t>MONDO:MONDO:0014432,MedGen:C2936863,OMIM:615981,Orphanet:110|MedGen:CN517202</t>
  </si>
  <si>
    <t>Bardet-Biedl syndrome 2|not provided</t>
  </si>
  <si>
    <t>ClinGen:CA10648640</t>
  </si>
  <si>
    <t>NM_006445.4(PRPF8):c.-22G&gt;C</t>
  </si>
  <si>
    <t>RCV000300987</t>
  </si>
  <si>
    <t>ClinGen:CA10648666</t>
  </si>
  <si>
    <t>NM_006445.4(PRPF8):c.-24G&gt;A</t>
  </si>
  <si>
    <t>RCV000356265</t>
  </si>
  <si>
    <t>ClinGen:CA10648667</t>
  </si>
  <si>
    <t>NM_006445.4(PRPF8):c.-43G&gt;C</t>
  </si>
  <si>
    <t>RCV000362038</t>
  </si>
  <si>
    <t>ClinGen:CA10648668</t>
  </si>
  <si>
    <t>NM_006445.4(PRPF8):c.-74C&gt;T</t>
  </si>
  <si>
    <t>RCV000326984</t>
  </si>
  <si>
    <t>ClinGen:CA10648669</t>
  </si>
  <si>
    <t>NM_005148.4(UNC119):c.-34G&gt;T</t>
  </si>
  <si>
    <t>RCV000281461</t>
  </si>
  <si>
    <t>ClinGen:CA8459926</t>
  </si>
  <si>
    <t>NM_015629.4(PRPF31):c.-32A&gt;C</t>
  </si>
  <si>
    <t>RCV000329572</t>
  </si>
  <si>
    <t>ClinGen:CA309318824</t>
  </si>
  <si>
    <t>NM_000064.4(C3):c.-3_-2dup</t>
  </si>
  <si>
    <t>Nov 22, 2021</t>
  </si>
  <si>
    <t>RCV000301563|RCV000360987|RCV000402040|RCV001820998</t>
  </si>
  <si>
    <t>Human Phenotype Ontology:HP:0000608,Human Phenotype Ontology:HP:0007694,MONDO:MONDO:0003004,MedGen:C0024437|MONDO:MONDO:0016244,MedGen:C2931788,Orphanet:2134|MedGen:C1332655|MedGen:CN169374</t>
  </si>
  <si>
    <t>Macular degeneration|Atypical hemolytic-uremic syndrome|C3 deficiency|not specified</t>
  </si>
  <si>
    <t>ClinGen:CA9129931</t>
  </si>
  <si>
    <t>NM_170784.3(MKKS):c.-39A&gt;C</t>
  </si>
  <si>
    <t>RCV000272887|RCV000320867|RCV000767332</t>
  </si>
  <si>
    <t>MONDO:MONDO:0011523,MedGen:C1858054,OMIM:605231,Orphanet:110|MONDO:MONDO:0009367,MedGen:C0948368,OMIM:236700,Orphanet:2473|MedGen:CN517202</t>
  </si>
  <si>
    <t>Bardet-Biedl syndrome 6|McKusick-Kaufman syndrome|not provided</t>
  </si>
  <si>
    <t>ClinGen:CA10649334</t>
  </si>
  <si>
    <t>NM_170784.3(MKKS):c.-349A&gt;G</t>
  </si>
  <si>
    <t>RCV000293824|RCV000385614</t>
  </si>
  <si>
    <t>ClinGen:CA10649336</t>
  </si>
  <si>
    <t>NM_170784.3(MKKS):c.-649+2202_-649+2204dup</t>
  </si>
  <si>
    <t>RCV000296929|RCV000407536</t>
  </si>
  <si>
    <t>MONDO:MONDO:0009367,MedGen:C0948368,OMIM:236700,Orphanet:2473|MONDO:MONDO:0015229,MedGen:C0752166,OMIM:PS209900,Orphanet:110</t>
  </si>
  <si>
    <t>McKusick-Kaufman syndrome|Bardet-Biedl syndrome</t>
  </si>
  <si>
    <t>ClinGen:CA10649344</t>
  </si>
  <si>
    <t>TCAA</t>
  </si>
  <si>
    <t>NM_000214.3(JAG1):c.-105C&gt;G</t>
  </si>
  <si>
    <t>RCV000318701</t>
  </si>
  <si>
    <t>ClinGen:CA10649375</t>
  </si>
  <si>
    <t>NM_001042472.3(ABHD12):c.-44C&gt;G</t>
  </si>
  <si>
    <t>RCV000377467|RCV001613103</t>
  </si>
  <si>
    <t>ClinGen:CA9796341</t>
  </si>
  <si>
    <t>NM_001042472.3(ABHD12):c.-82_-76del</t>
  </si>
  <si>
    <t>RCV000282988</t>
  </si>
  <si>
    <t>MONDO:MONDO:0012984,MedGen:C2675204,OMIM:612674,Orphanet:171848</t>
  </si>
  <si>
    <t>PHARC syndrome</t>
  </si>
  <si>
    <t>ClinGen:CA10649458</t>
  </si>
  <si>
    <t>CACCCAGA</t>
  </si>
  <si>
    <t>NM_006445.4(PRPF8):c.-4G&gt;T</t>
  </si>
  <si>
    <t>RCV000354692</t>
  </si>
  <si>
    <t>ClinGen:CA10649577</t>
  </si>
  <si>
    <t>NM_006445.4(PRPF8):c.-62G&gt;T</t>
  </si>
  <si>
    <t>RCV000267181</t>
  </si>
  <si>
    <t>ClinGen:CA10649578</t>
  </si>
  <si>
    <t>NM_006445.4(PRPF8):c.-76A&gt;G</t>
  </si>
  <si>
    <t>RCV000381629</t>
  </si>
  <si>
    <t>ClinGen:CA10649579</t>
  </si>
  <si>
    <t>NM_006445.4(PRPF8):c.-79C&gt;T</t>
  </si>
  <si>
    <t>RCV000292029</t>
  </si>
  <si>
    <t>ClinGen:CA10649583</t>
  </si>
  <si>
    <t>NM_005148.4(UNC119):c.-66T&gt;G</t>
  </si>
  <si>
    <t>RCV000287425</t>
  </si>
  <si>
    <t>ClinGen:CA10649807</t>
  </si>
  <si>
    <t>NM_012469.4(PRPF6):c.-86C&gt;T</t>
  </si>
  <si>
    <t>RCV000313067</t>
  </si>
  <si>
    <t>ClinGen:CA10650264</t>
  </si>
  <si>
    <t>NM_012469.4(PRPF6):c.-25C&gt;T</t>
  </si>
  <si>
    <t>RCV000377092</t>
  </si>
  <si>
    <t>ClinGen:CA9971766</t>
  </si>
  <si>
    <t>NM_006796.3(AFG3L2):c.-18A&gt;G</t>
  </si>
  <si>
    <t>RCV000272564</t>
  </si>
  <si>
    <t>MONDO:MONDO:0012450,MedGen:C1853249,OMIM:610246,Orphanet:101109</t>
  </si>
  <si>
    <t>Spinocerebellar ataxia type 28</t>
  </si>
  <si>
    <t>ClinGen:CA10650542</t>
  </si>
  <si>
    <t>NM_006796.3(AFG3L2):c.-92T&gt;C</t>
  </si>
  <si>
    <t>RCV000321012</t>
  </si>
  <si>
    <t>ClinGen:CA8896869</t>
  </si>
  <si>
    <t>NM_000717.5(CA4):c.-47C&gt;G</t>
  </si>
  <si>
    <t>RCV000375976</t>
  </si>
  <si>
    <t>17q23.1</t>
  </si>
  <si>
    <t>ClinGen:CA8685162</t>
  </si>
  <si>
    <t>NM_000717.5(CA4):c.-24G&gt;C</t>
  </si>
  <si>
    <t>RCV000278065</t>
  </si>
  <si>
    <t>ClinGen:CA8685172</t>
  </si>
  <si>
    <t>NM_031220.4(PITPNM3):c.-24C&gt;T</t>
  </si>
  <si>
    <t>RCV000379494</t>
  </si>
  <si>
    <t>ClinGen:CA8329984</t>
  </si>
  <si>
    <t>NM_031220.4(PITPNM3):c.-129C&gt;T</t>
  </si>
  <si>
    <t>RCV000340023</t>
  </si>
  <si>
    <t>ClinGen:CA10650749</t>
  </si>
  <si>
    <t>NM_000362.5(TIMP3):c.-270G&gt;T</t>
  </si>
  <si>
    <t>RCV000304475</t>
  </si>
  <si>
    <t>MONDO:MONDO:0007640,MedGen:C1850938,OMIM:136900,Orphanet:59181</t>
  </si>
  <si>
    <t>Sorsby fundus dystrophy</t>
  </si>
  <si>
    <t>NC_000022.11</t>
  </si>
  <si>
    <t>22q12.3</t>
  </si>
  <si>
    <t>ClinGen:CA10651152</t>
  </si>
  <si>
    <t>NM_000362.5(TIMP3):c.-105G&gt;C</t>
  </si>
  <si>
    <t>RCV000265087</t>
  </si>
  <si>
    <t>ClinGen:CA10651155</t>
  </si>
  <si>
    <t>NM_002602.4(PDE6G):c.-100A&gt;G</t>
  </si>
  <si>
    <t>RCV000344729</t>
  </si>
  <si>
    <t>ClinGen:CA8839125</t>
  </si>
  <si>
    <t>NM_025099.6(CTC1):c.-10C&gt;T</t>
  </si>
  <si>
    <t>Oct 09, 2019</t>
  </si>
  <si>
    <t>RCV000349150|RCV001820984</t>
  </si>
  <si>
    <t>MONDO:MONDO:0015780,MedGen:C0265965,OMIM:PS127550,Orphanet:1775|MedGen:CN169374</t>
  </si>
  <si>
    <t>Dyskeratosis congenita|not specified</t>
  </si>
  <si>
    <t>ClinGen:CA8372780</t>
  </si>
  <si>
    <t>NM_006796.3(AFG3L2):c.-56C&gt;A</t>
  </si>
  <si>
    <t>RCV000363526</t>
  </si>
  <si>
    <t>MONDO:MONDO:0020380,MedGen:CN227858,OMIM:PS164400,Orphanet:99</t>
  </si>
  <si>
    <t>Autosomal dominant cerebellar ataxia</t>
  </si>
  <si>
    <t>ClinGen:CA10651370</t>
  </si>
  <si>
    <t>NM_006796.3(AFG3L2):c.-71C&gt;T</t>
  </si>
  <si>
    <t>RCV000266676|RCV001577891</t>
  </si>
  <si>
    <t>MONDO:MONDO:0012450,MedGen:C1853249,OMIM:610246,Orphanet:101109|MedGen:CN517202</t>
  </si>
  <si>
    <t>Spinocerebellar ataxia type 28|not provided</t>
  </si>
  <si>
    <t>ClinGen:CA8896865</t>
  </si>
  <si>
    <t>NM_006796.3(AFG3L2):c.-96G&gt;C</t>
  </si>
  <si>
    <t>Jun 23, 2018</t>
  </si>
  <si>
    <t>RCV000377956|RCV001660673</t>
  </si>
  <si>
    <t>ClinGen:CA8896871</t>
  </si>
  <si>
    <t>NM_006796.3(AFG3L2):c.-137G&gt;C</t>
  </si>
  <si>
    <t>Nov 15, 2019</t>
  </si>
  <si>
    <t>RCV000281188|RCV001568597</t>
  </si>
  <si>
    <t>ClinGen:CA8896873</t>
  </si>
  <si>
    <t>NM_001319074.4(RAX2):c.-286G&gt;T</t>
  </si>
  <si>
    <t>RCV000283341|RCV000377836</t>
  </si>
  <si>
    <t>ClinGen:CA9085194</t>
  </si>
  <si>
    <t>NM_001319074.4(RAX2):c.-319C&gt;A</t>
  </si>
  <si>
    <t>RCV000308274|RCV000344384</t>
  </si>
  <si>
    <t>ClinGen:CA10651815</t>
  </si>
  <si>
    <t>NM_004006.3(DMD):c.-123T&gt;C</t>
  </si>
  <si>
    <t>RCV000357506</t>
  </si>
  <si>
    <t>MONDO:MONDO:0010542,MedGen:C3668940,OMIM:302045,Orphanet:154</t>
  </si>
  <si>
    <t>Dilated cardiomyopathy 3B</t>
  </si>
  <si>
    <t>ClinGen:CA10651844</t>
  </si>
  <si>
    <t>NM_004006.3(DMD):c.-155C&gt;T</t>
  </si>
  <si>
    <t>RCV000272170</t>
  </si>
  <si>
    <t>ClinGen:CA10651847</t>
  </si>
  <si>
    <t>NM_006915.3(RP2):c.-44G&gt;C</t>
  </si>
  <si>
    <t>RCV000403241</t>
  </si>
  <si>
    <t>ClinGen:CA10394155</t>
  </si>
  <si>
    <t>NM_170784.3(MKKS):c.-21C&gt;G</t>
  </si>
  <si>
    <t>RCV000269430|RCV000370572</t>
  </si>
  <si>
    <t>ClinGen:CA10652346</t>
  </si>
  <si>
    <t>NM_170784.3(MKKS):c.-477G&gt;T</t>
  </si>
  <si>
    <t>RCV000309930|RCV000393654</t>
  </si>
  <si>
    <t>ClinGen:CA10652347</t>
  </si>
  <si>
    <t>NM_170784.3(MKKS):c.-562C&gt;T</t>
  </si>
  <si>
    <t>RCV000330303|RCV000387031</t>
  </si>
  <si>
    <t>ClinGen:CA10652351</t>
  </si>
  <si>
    <t>NM_170784.3(MKKS):c.-649+2430T&gt;G</t>
  </si>
  <si>
    <t>RCV000295158|RCV000352781</t>
  </si>
  <si>
    <t>ClinGen:CA10652352</t>
  </si>
  <si>
    <t>NM_170784.3(MKKS):c.-649+2238A&gt;T</t>
  </si>
  <si>
    <t>RCV000302663|RCV000341124</t>
  </si>
  <si>
    <t>ClinGen:CA10652353</t>
  </si>
  <si>
    <t>NM_000214.3(JAG1):c.-27C&gt;G</t>
  </si>
  <si>
    <t>RCV000407823</t>
  </si>
  <si>
    <t>ClinGen:CA10652368</t>
  </si>
  <si>
    <t>NM_000214.3(JAG1):c.-375dup</t>
  </si>
  <si>
    <t>RCV000291349|RCV000377972</t>
  </si>
  <si>
    <t>MedGen:CN239319|MONDO:MONDO:0007318,MedGen:C0085280,OMIM:PS118450,Orphanet:52</t>
  </si>
  <si>
    <t>Isolated Nonsyndromic Congenital Heart Disease|Arteriohepatic dysplasia</t>
  </si>
  <si>
    <t>ClinGen:CA10652371</t>
  </si>
  <si>
    <t>NM_001319074.4(RAX2):c.-316G&gt;A</t>
  </si>
  <si>
    <t>RCV000343220|RCV000393941</t>
  </si>
  <si>
    <t>ClinGen:CA9085195</t>
  </si>
  <si>
    <t>NM_000554.6(CRX):c.-55C&gt;T</t>
  </si>
  <si>
    <t>RCV000287829|RCV000326410|RCV000387930</t>
  </si>
  <si>
    <t>MONDO:MONDO:0013449,MedGen:C3151192,OMIM:613829,Orphanet:65|MONDO:MONDO:0007362,MedGen:C3489532,OMIM:120970,Orphanet:1872|Human Phenotype Ontology:HP:0000547,MONDO:MONDO:0019200,MeSH:D012174,MedGen:C0035334,OMIM:268000,OMIM:PS268000,Orphanet:791</t>
  </si>
  <si>
    <t>Leber congenital amaurosis 7|Cone-rod dystrophy 2|Retinitis pigmentosa</t>
  </si>
  <si>
    <t>ClinGen:CA10652620</t>
  </si>
  <si>
    <t>NM_015629.4(PRPF31):c.-21G&gt;T</t>
  </si>
  <si>
    <t>RCV000381787</t>
  </si>
  <si>
    <t>ClinGen:CA309318867</t>
  </si>
  <si>
    <t>NM_012469.4(PRPF6):c.-82C&gt;T</t>
  </si>
  <si>
    <t>RCV000277948</t>
  </si>
  <si>
    <t>ClinGen:CA10652813</t>
  </si>
  <si>
    <t>NM_012469.4(PRPF6):c.-75G&gt;A</t>
  </si>
  <si>
    <t>RCV000262734</t>
  </si>
  <si>
    <t>ClinGen:CA10652814</t>
  </si>
  <si>
    <t>NM_000064.4(C3):c.-28C&gt;G</t>
  </si>
  <si>
    <t>RCV000263307|RCV000298479|RCV000353431</t>
  </si>
  <si>
    <t>MONDO:MONDO:0013417,MedGen:C3151071,OMIM:613779,Orphanet:280133|MONDO:MONDO:0013043,MedGen:C2752037,OMIM:612925,Orphanet:2134|MONDO:MONDO:0012659,MedGen:C1969651,OMIM:611378</t>
  </si>
  <si>
    <t>Complement component 3 deficiency|Atypical hemolytic-uremic syndrome with C3 anomaly|Age related macular degeneration 9</t>
  </si>
  <si>
    <t>ClinGen:CA9129935</t>
  </si>
  <si>
    <t>NM_170784.3(MKKS):c.-58T&gt;C</t>
  </si>
  <si>
    <t>Mar 05, 2021</t>
  </si>
  <si>
    <t>RCV000286755|RCV000377844|RCV001653632</t>
  </si>
  <si>
    <t>ClinGen:CA10652930</t>
  </si>
  <si>
    <t>NM_170784.3(MKKS):c.-159A&gt;G</t>
  </si>
  <si>
    <t>RCV000316072|RCV000373131</t>
  </si>
  <si>
    <t>ClinGen:CA10652931</t>
  </si>
  <si>
    <t>NM_170784.3(MKKS):c.-417-13dup</t>
  </si>
  <si>
    <t>RCV000306351|RCV000344765</t>
  </si>
  <si>
    <t>MONDO:MONDO:0015229,MedGen:C0752166,OMIM:PS209900,Orphanet:110|MONDO:MONDO:0009367,MedGen:C0948368,OMIM:236700,Orphanet:2473</t>
  </si>
  <si>
    <t>Bardet-Biedl syndrome|McKusick-Kaufman syndrome</t>
  </si>
  <si>
    <t>ClinGen:CA10652932</t>
  </si>
  <si>
    <t>NM_170784.3(MKKS):c.-481T&gt;A</t>
  </si>
  <si>
    <t>RCV000265359|RCV000357665</t>
  </si>
  <si>
    <t>ClinGen:CA10652933</t>
  </si>
  <si>
    <t>NM_170784.3(MKKS):c.-495C&gt;A</t>
  </si>
  <si>
    <t>RCV000304153|RCV000361830</t>
  </si>
  <si>
    <t>ClinGen:CA9763776</t>
  </si>
  <si>
    <t>NM_170784.3(MKKS):c.-649+2366C&gt;T</t>
  </si>
  <si>
    <t>RCV000289709|RCV000381720</t>
  </si>
  <si>
    <t>ClinGen:CA10652935</t>
  </si>
  <si>
    <t>NM_000214.3(JAG1):c.-73G&gt;C</t>
  </si>
  <si>
    <t>RCV000367635</t>
  </si>
  <si>
    <t>ClinGen:CA10652956</t>
  </si>
  <si>
    <t>NM_000214.3(JAG1):c.-299AAG[1]</t>
  </si>
  <si>
    <t>Nov 08, 2021</t>
  </si>
  <si>
    <t>RCV000317633|RCV000378964|RCV002298574</t>
  </si>
  <si>
    <t>MedGen:CN239319|MONDO:MONDO:0007318,MedGen:C0085280,OMIM:PS118450,Orphanet:52|MedGen:CN517202</t>
  </si>
  <si>
    <t>Isolated Nonsyndromic Congenital Heart Disease|Arteriohepatic dysplasia|not provided</t>
  </si>
  <si>
    <t>ClinGen:CA10652957</t>
  </si>
  <si>
    <t>CCTT</t>
  </si>
  <si>
    <t>NM_000214.3(JAG1):c.-364T&gt;G</t>
  </si>
  <si>
    <t>RCV000287081</t>
  </si>
  <si>
    <t>ClinGen:CA10652958</t>
  </si>
  <si>
    <t>NM_000214.3(JAG1):c.-384T&gt;G</t>
  </si>
  <si>
    <t>RCV000343993</t>
  </si>
  <si>
    <t>ClinGen:CA10652959</t>
  </si>
  <si>
    <t>NM_000214.3(JAG1):c.-386dup</t>
  </si>
  <si>
    <t>Feb 03, 2021</t>
  </si>
  <si>
    <t>RCV000294874|RCV000352200|RCV001691963</t>
  </si>
  <si>
    <t>MONDO:MONDO:0007318,MedGen:C0085280,OMIM:PS118450,Orphanet:52|MedGen:CN239319|MedGen:CN517202</t>
  </si>
  <si>
    <t>Arteriohepatic dysplasia|Isolated Nonsyndromic Congenital Heart Disease|not provided</t>
  </si>
  <si>
    <t>ClinGen:CA10652960</t>
  </si>
  <si>
    <t>NM_001042472.3(ABHD12):c.-94C&gt;T</t>
  </si>
  <si>
    <t>Jul 31, 2018</t>
  </si>
  <si>
    <t>RCV000319286|RCV001712125</t>
  </si>
  <si>
    <t>ClinGen:CA10653029</t>
  </si>
  <si>
    <t>NM_001042472.3(ABHD12):c.-118T&gt;C</t>
  </si>
  <si>
    <t>RCV000373803</t>
  </si>
  <si>
    <t>ClinGen:CA10653030</t>
  </si>
  <si>
    <t>NM_012469.4(PRPF6):c.-79C&gt;T</t>
  </si>
  <si>
    <t>RCV000316699</t>
  </si>
  <si>
    <t>ClinGen:CA10653429</t>
  </si>
  <si>
    <t>NM_012469.4(PRPF6):c.-78G&gt;A</t>
  </si>
  <si>
    <t>RCV000355163</t>
  </si>
  <si>
    <t>ClinGen:CA10653430</t>
  </si>
  <si>
    <t>NM_000362.5(TIMP3):c.-117G&gt;A</t>
  </si>
  <si>
    <t>RCV000359778</t>
  </si>
  <si>
    <t>ClinGen:CA10654058</t>
  </si>
  <si>
    <t>NM_001319074.4(RAX2):c.-331C&gt;T</t>
  </si>
  <si>
    <t>RCV000287569|RCV000379661</t>
  </si>
  <si>
    <t>MedGen:CN239348|Human Phenotype Ontology:HP:0000608,Human Phenotype Ontology:HP:0007694,MONDO:MONDO:0003004,MedGen:C0024437</t>
  </si>
  <si>
    <t>Cone-Rod Dystrophy, Dominant|Macular degeneration</t>
  </si>
  <si>
    <t>ClinGen:CA9085197</t>
  </si>
  <si>
    <t>NM_014874.4(MFN2):c.-150+20G&gt;A</t>
  </si>
  <si>
    <t>Oct 04, 2016</t>
  </si>
  <si>
    <t>RCV000443364</t>
  </si>
  <si>
    <t>ClinGen:CA16603381</t>
  </si>
  <si>
    <t>NM_014874.4(MFN2):c.-150+19C&gt;T</t>
  </si>
  <si>
    <t>Aug 23, 2016</t>
  </si>
  <si>
    <t>RCV000430136</t>
  </si>
  <si>
    <t>ClinGen:CA16603414</t>
  </si>
  <si>
    <t>NM_001852.4(COL9A2):c.-32C&gt;T</t>
  </si>
  <si>
    <t>Dec 06, 2016</t>
  </si>
  <si>
    <t>RCV000444880</t>
  </si>
  <si>
    <t>ClinGen:CA792150</t>
  </si>
  <si>
    <t>NM_017739.4(POMGNT1):c.-33C&gt;T</t>
  </si>
  <si>
    <t>Jul 06, 2016</t>
  </si>
  <si>
    <t>RCV000439094</t>
  </si>
  <si>
    <t>ClinGen:CA833905</t>
  </si>
  <si>
    <t>NM_015662.3(IFT172):c.-48C&gt;T</t>
  </si>
  <si>
    <t>Feb 25, 2016</t>
  </si>
  <si>
    <t>RCV000418939</t>
  </si>
  <si>
    <t>ClinGen:CA1581155</t>
  </si>
  <si>
    <t>NM_182916.3(TRNT1):c.-47C&gt;T</t>
  </si>
  <si>
    <t>Aug 17, 2016</t>
  </si>
  <si>
    <t>RCV000437014</t>
  </si>
  <si>
    <t>3p26.2</t>
  </si>
  <si>
    <t>ClinGen:CA16604408</t>
  </si>
  <si>
    <t>NM_182916.3(TRNT1):c.-27-20C&gt;G</t>
  </si>
  <si>
    <t>Sep 21, 2017</t>
  </si>
  <si>
    <t>RCV000420535</t>
  </si>
  <si>
    <t>ClinGen:CA2228480</t>
  </si>
  <si>
    <t>NM_130837.3(OPA1):c.-10C&gt;T</t>
  </si>
  <si>
    <t>RCV000432407|RCV001150418</t>
  </si>
  <si>
    <t>MedGen:CN169374|MONDO:MONDO:0008134,MedGen:C0338508,OMIM:165500,Orphanet:98673</t>
  </si>
  <si>
    <t>not specified|Autosomal dominant optic atrophy classic form</t>
  </si>
  <si>
    <t>ClinGen:CA2758884</t>
  </si>
  <si>
    <t>NM_182916.3(TRNT1):c.-50C&gt;T</t>
  </si>
  <si>
    <t>Oct 16, 2017</t>
  </si>
  <si>
    <t>RCV000439199</t>
  </si>
  <si>
    <t>ClinGen:CA16604501</t>
  </si>
  <si>
    <t>NM_182916.3(TRNT1):c.-28+17C&gt;G</t>
  </si>
  <si>
    <t>Jun 21, 2017</t>
  </si>
  <si>
    <t>RCV000420103</t>
  </si>
  <si>
    <t>ClinGen:CA16604503</t>
  </si>
  <si>
    <t>NM_024592.5(SRD5A3):c.-6C&gt;T</t>
  </si>
  <si>
    <t>Sep 21, 2016</t>
  </si>
  <si>
    <t>RCV000437716</t>
  </si>
  <si>
    <t>ClinGen:CA2925185</t>
  </si>
  <si>
    <t>NM_006005.3(WFS1):c.-27C&gt;T</t>
  </si>
  <si>
    <t>Dec 09, 2016</t>
  </si>
  <si>
    <t>RCV000437981|RCV002465651</t>
  </si>
  <si>
    <t>MedGen:CN169374|MONDO:MONDO:0009101,MedGen:C4551693,OMIM:222300,Orphanet:3463</t>
  </si>
  <si>
    <t>not specified|Wolfram syndrome 1</t>
  </si>
  <si>
    <t>ClinGen:CA16604623</t>
  </si>
  <si>
    <t>NM_014324.6(AMACR):c.-22C&gt;G</t>
  </si>
  <si>
    <t>Feb 26, 2018</t>
  </si>
  <si>
    <t>RCV000434500|RCV000676072|RCV001151195</t>
  </si>
  <si>
    <t>MedGen:CN169374|MedGen:CN517202|MONDO:MONDO:0013681,MedGen:C3280428,OMIM:614307,Orphanet:79095</t>
  </si>
  <si>
    <t>not specified|not provided|Alpha-methylacyl-CoA racemase deficiency</t>
  </si>
  <si>
    <t>5p13.2</t>
  </si>
  <si>
    <t>ClinGen:CA3226320</t>
  </si>
  <si>
    <t>NM_003106.4(SOX2):c.-31C&gt;T</t>
  </si>
  <si>
    <t>May 26, 2015</t>
  </si>
  <si>
    <t>RCV000440682</t>
  </si>
  <si>
    <t>3q26.33</t>
  </si>
  <si>
    <t>ClinGen:CA2717219</t>
  </si>
  <si>
    <t>NM_130837.3(OPA1):c.-11C&gt;G</t>
  </si>
  <si>
    <t>Feb 03, 2016</t>
  </si>
  <si>
    <t>RCV000438182</t>
  </si>
  <si>
    <t>ClinGen:CA16604850</t>
  </si>
  <si>
    <t>NM_182916.3(TRNT1):c.-28+10C&gt;G</t>
  </si>
  <si>
    <t>Apr 15, 2016</t>
  </si>
  <si>
    <t>RCV000425701</t>
  </si>
  <si>
    <t>ClinGen:CA16604863</t>
  </si>
  <si>
    <t>NM_005654.6(NR2F1):c.-33C&gt;T</t>
  </si>
  <si>
    <t>Jan 23, 2018</t>
  </si>
  <si>
    <t>RCV000434830</t>
  </si>
  <si>
    <t>5q15</t>
  </si>
  <si>
    <t>ClinGen:CA3343100</t>
  </si>
  <si>
    <t>NM_001371596.2(MFSD8):c.-18C&gt;T</t>
  </si>
  <si>
    <t>Nov 20, 2015</t>
  </si>
  <si>
    <t>RCV000428462</t>
  </si>
  <si>
    <t>ClinGen:CA3077627</t>
  </si>
  <si>
    <t>NM_001851.6(COL9A1):c.-50A&gt;G</t>
  </si>
  <si>
    <t>Jul 13, 2017</t>
  </si>
  <si>
    <t>RCV000420035</t>
  </si>
  <si>
    <t>ClinGen:CA3883006</t>
  </si>
  <si>
    <t>NM_018941.4(CLN8):c.-113G&gt;T</t>
  </si>
  <si>
    <t>Oct 25, 2017</t>
  </si>
  <si>
    <t>RCV000426535</t>
  </si>
  <si>
    <t>ClinGen:CA16605363</t>
  </si>
  <si>
    <t>NM_153033.5(KCTD7):c.-45G&gt;A</t>
  </si>
  <si>
    <t>Aug 31, 2016</t>
  </si>
  <si>
    <t>RCV000443922</t>
  </si>
  <si>
    <t>ClinGen:CA16605375</t>
  </si>
  <si>
    <t>NM_001382391.1(CSPP1):c.-121A&gt;G</t>
  </si>
  <si>
    <t>RCV000443482|RCV000557114|RCV001726165</t>
  </si>
  <si>
    <t>MedGen:CN169374|MONDO:MONDO:0014288,MedGen:C3810212,OMIM:615636|MedGen:CN517202</t>
  </si>
  <si>
    <t>not specified|Joubert syndrome 21|not provided</t>
  </si>
  <si>
    <t>8q13.1</t>
  </si>
  <si>
    <t>ClinGen:CA4770045</t>
  </si>
  <si>
    <t>NM_001909.5(CTSD):c.-40C&gt;T</t>
  </si>
  <si>
    <t>Jan 16, 2017</t>
  </si>
  <si>
    <t>RCV000442438</t>
  </si>
  <si>
    <t>ClinGen:CA5814336</t>
  </si>
  <si>
    <t>NM_000391.4(TPP1):c.-3A&gt;G</t>
  </si>
  <si>
    <t>Apr 20, 2020</t>
  </si>
  <si>
    <t>RCV000439298|RCV002356530</t>
  </si>
  <si>
    <t>MedGen:CN169374|MeSH:D030342,MedGen:C0950123</t>
  </si>
  <si>
    <t>not specified|Inborn genetic diseases</t>
  </si>
  <si>
    <t>ClinGen:CA5859108</t>
  </si>
  <si>
    <t>NM_018941.4(CLN8):c.-120G&gt;A</t>
  </si>
  <si>
    <t>Jun 29, 2016</t>
  </si>
  <si>
    <t>RCV000431920</t>
  </si>
  <si>
    <t>ClinGen:CA16606034</t>
  </si>
  <si>
    <t>NM_001382391.1(CSPP1):c.-34C&gt;G</t>
  </si>
  <si>
    <t>RCV000420412|RCV001512343</t>
  </si>
  <si>
    <t>MedGen:CN169374|MONDO:MONDO:0014288,MedGen:C3810212,OMIM:615636</t>
  </si>
  <si>
    <t>not specified|Joubert syndrome 21</t>
  </si>
  <si>
    <t>ClinGen:CA4770075</t>
  </si>
  <si>
    <t>NM_001909.5(CTSD):c.-30G&gt;C</t>
  </si>
  <si>
    <t>Dec 22, 2015</t>
  </si>
  <si>
    <t>RCV000420042</t>
  </si>
  <si>
    <t>ClinGen:CA16606206</t>
  </si>
  <si>
    <t>NM_001909.5(CTSD):c.-32C&gt;T</t>
  </si>
  <si>
    <t>Nov 02, 2016</t>
  </si>
  <si>
    <t>RCV000424377</t>
  </si>
  <si>
    <t>ClinGen:CA16606284</t>
  </si>
  <si>
    <t>NM_000391.4(TPP1):c.-12C&gt;T</t>
  </si>
  <si>
    <t>Feb 22, 2016</t>
  </si>
  <si>
    <t>RCV000417714</t>
  </si>
  <si>
    <t>ClinGen:CA5859110</t>
  </si>
  <si>
    <t>NM_002905.5(RDH5):c.-32-9C&gt;T</t>
  </si>
  <si>
    <t>RCV000434931|RCV001110303</t>
  </si>
  <si>
    <t>MedGen:CN169374|Human Phenotype Ontology:HP:0030642,MONDO:MONDO:0007639,MedGen:C0311338,OMIM:136880,Orphanet:227796,Orphanet:52427</t>
  </si>
  <si>
    <t>not specified|Pigmentary retinal dystrophy</t>
  </si>
  <si>
    <t>ClinGen:CA6616717</t>
  </si>
  <si>
    <t>NM_000431.4(MVK):c.-29C&gt;T</t>
  </si>
  <si>
    <t>Dec 21, 2016</t>
  </si>
  <si>
    <t>RCV000438942</t>
  </si>
  <si>
    <t>ClinGen:CA16606357</t>
  </si>
  <si>
    <t>NM_017882.3(CLN6):c.-37C&gt;T</t>
  </si>
  <si>
    <t>Feb 22, 2018</t>
  </si>
  <si>
    <t>RCV000429797</t>
  </si>
  <si>
    <t>ClinGen:CA16606771</t>
  </si>
  <si>
    <t>NM_000391.4(TPP1):c.-20C&gt;G</t>
  </si>
  <si>
    <t>Jan 17, 2017</t>
  </si>
  <si>
    <t>RCV000425524</t>
  </si>
  <si>
    <t>ClinGen:CA5859114</t>
  </si>
  <si>
    <t>NM_015272.5(RPGRIP1L):c.-28A&gt;T</t>
  </si>
  <si>
    <t>Aug 08, 2016</t>
  </si>
  <si>
    <t>RCV000431769</t>
  </si>
  <si>
    <t>ClinGen:CA16607040</t>
  </si>
  <si>
    <t>NM_000431.4(MVK):c.-15+16C&gt;T</t>
  </si>
  <si>
    <t>Dec 15, 2021</t>
  </si>
  <si>
    <t>RCV000423267|RCV002481330</t>
  </si>
  <si>
    <t>MedGen:CN169374|MONDO:MONDO:0009849,MedGen:C0398691,OMIM:260920,Orphanet:343;MONDO:MONDO:0012481,MedGen:C1959626,OMIM:610377,Orphanet:29;MONDO:MONDO:0008293,MedGen:C1867981,OMIM:175900</t>
  </si>
  <si>
    <t>not specified|Hyperimmunoglobulin D with periodic fever;Mevalonic aciduria;Porokeratosis 3, disseminated superficial actinic type</t>
  </si>
  <si>
    <t>ClinGen:CA16607063</t>
  </si>
  <si>
    <t>NM_017882.3(CLN6):c.-27C&gt;A</t>
  </si>
  <si>
    <t>Feb 18, 2016</t>
  </si>
  <si>
    <t>RCV000426381</t>
  </si>
  <si>
    <t>ClinGen:CA16607132</t>
  </si>
  <si>
    <t>NM_017882.3(CLN6):c.-29G&gt;T</t>
  </si>
  <si>
    <t>Sep 15, 2016</t>
  </si>
  <si>
    <t>RCV000424668</t>
  </si>
  <si>
    <t>ClinGen:CA16607858</t>
  </si>
  <si>
    <t>NM_198525.3(KIF7):c.-18G&gt;C</t>
  </si>
  <si>
    <t>RCV000426598</t>
  </si>
  <si>
    <t>ClinGen:CA7728696</t>
  </si>
  <si>
    <t>NM_001042432.2(CLN3):c.-91C&gt;G</t>
  </si>
  <si>
    <t>Mar 02, 2016</t>
  </si>
  <si>
    <t>RCV000437829</t>
  </si>
  <si>
    <t>ClinGen:CA16608168</t>
  </si>
  <si>
    <t>NM_006796.3(AFG3L2):c.-42G&gt;A</t>
  </si>
  <si>
    <t>Mar 08, 2017</t>
  </si>
  <si>
    <t>RCV000440034</t>
  </si>
  <si>
    <t>ClinGen:CA16608711</t>
  </si>
  <si>
    <t>NM_004006.3(DMD):c.-29T&gt;A</t>
  </si>
  <si>
    <t>RCV000419575</t>
  </si>
  <si>
    <t>ClinGen:CA16608909</t>
  </si>
  <si>
    <t>NM_001852.4(COL9A2):c.-11del</t>
  </si>
  <si>
    <t>Feb 08, 2018</t>
  </si>
  <si>
    <t>RCV000479801</t>
  </si>
  <si>
    <t>ClinGen:CA792143</t>
  </si>
  <si>
    <t>NM_153240.4(NPHP3):c.-77_-50del28</t>
  </si>
  <si>
    <t>Dec 22, 2017</t>
  </si>
  <si>
    <t>RCV000484953</t>
  </si>
  <si>
    <t>ClinGen:CA2622741</t>
  </si>
  <si>
    <t>CGGAACGGAACGGGACGGGGTGGGGCAGA</t>
  </si>
  <si>
    <t>NM_182916.3(TRNT1):c.-27-17_-27-14del</t>
  </si>
  <si>
    <t>Jul 19, 2018</t>
  </si>
  <si>
    <t>RCV001704645</t>
  </si>
  <si>
    <t>ClinGen:CA16617868</t>
  </si>
  <si>
    <t>CTGTG</t>
  </si>
  <si>
    <t>NM_153033.5(KCTD7):c.-29del</t>
  </si>
  <si>
    <t>Nov 13, 2015</t>
  </si>
  <si>
    <t>RCV000485990</t>
  </si>
  <si>
    <t>ClinGen:CA4278138</t>
  </si>
  <si>
    <t>NM_018941.4(CLN8):c.-139_-124+21del</t>
  </si>
  <si>
    <t>Feb 16, 2017</t>
  </si>
  <si>
    <t>RCV000484784</t>
  </si>
  <si>
    <t>ClinGen:CA16618615</t>
  </si>
  <si>
    <t>GCAGGGAGCCCGGCTGAGTGGCAGCCCAGGTGAGCGCT</t>
  </si>
  <si>
    <t>NM_018941.4(CLN8):c.-125_-124+19dup</t>
  </si>
  <si>
    <t>RCV000479960|RCV000988027</t>
  </si>
  <si>
    <t>MedGen:CN169374|MONDO:MONDO:0016295,MedGen:C0027877,OMIM:PS256730,Orphanet:216,Orphanet:79263</t>
  </si>
  <si>
    <t>not specified|Neuronal ceroid lipofuscinosis</t>
  </si>
  <si>
    <t>ClinGen:CA16618616</t>
  </si>
  <si>
    <t>CAGCCCAGGTGAGCGCTCAGGG</t>
  </si>
  <si>
    <t>NM_001042432.2(CLN3):c.-1G&gt;T</t>
  </si>
  <si>
    <t>Sep 05, 2021</t>
  </si>
  <si>
    <t>RCV000727132|RCV001785624|RCV002318575</t>
  </si>
  <si>
    <t>MedGen:CN517202|MONDO:MONDO:0008767,MedGen:C0751383,OMIM:204200,Orphanet:228346|MeSH:D030342,MedGen:C0950123</t>
  </si>
  <si>
    <t>not provided|Neuronal ceroid lipofuscinosis 3|Inborn genetic diseases</t>
  </si>
  <si>
    <t>ClinGen:CA7981129</t>
  </si>
  <si>
    <t>NM_001077418.3(TMEM231):c.-40C&gt;G</t>
  </si>
  <si>
    <t>Oct 07, 2020</t>
  </si>
  <si>
    <t>RCV000481859|RCV001364324|RCV001704596</t>
  </si>
  <si>
    <t>MedGen:CN169374|MONDO:MONDO:0014164,MedGen:C3809352,OMIM:615397,Orphanet:564;MONDO:MONDO:0013994,MedGen:C3554235,OMIM:614970,Orphanet:475|MedGen:CN517202</t>
  </si>
  <si>
    <t>not specified|Meckel syndrome, type 11;Joubert syndrome 20|not provided</t>
  </si>
  <si>
    <t>ClinGen:CA8176335</t>
  </si>
  <si>
    <t>NM_000280.4(PAX6):c.-125dup</t>
  </si>
  <si>
    <t>Jan 27, 2017</t>
  </si>
  <si>
    <t>RCV000495993|RCV000615408</t>
  </si>
  <si>
    <t>MONDO:MONDO:0024507,MedGen:C0344542,OMIM:106210,Orphanet:250923|MedGen:CN169374</t>
  </si>
  <si>
    <t>Aniridia 1|not specified</t>
  </si>
  <si>
    <t>germline;maternal</t>
  </si>
  <si>
    <t>ClinGen:CA645372127</t>
  </si>
  <si>
    <t>NM_001368894.2(PAX6):c.-128-2del</t>
  </si>
  <si>
    <t>Nov 01, 2021</t>
  </si>
  <si>
    <t>RCV000496050|RCV001851364</t>
  </si>
  <si>
    <t>MONDO:MONDO:0024507,MedGen:C0344542,OMIM:106210,Orphanet:250923|MONDO:MONDO:0024507,MedGen:C0344542,OMIM:106210,Orphanet:250923;Human Phenotype Ontology:HP:0000659,MONDO:MONDO:0011414,MedGen:C0344559,OMIM:604229,Orphanet:708</t>
  </si>
  <si>
    <t>Aniridia 1|Aniridia 1;Irido-corneo-trabecular dysgenesis</t>
  </si>
  <si>
    <t>de novo;germline;inherited</t>
  </si>
  <si>
    <t>ClinGen:CA645372128</t>
  </si>
  <si>
    <t>CT</t>
  </si>
  <si>
    <t>NM_004183.4(BEST1):c.-37+1G&gt;T</t>
  </si>
  <si>
    <t>Likely pathogenic</t>
  </si>
  <si>
    <t>Jan 30, 2021</t>
  </si>
  <si>
    <t>RCV000505001|RCV001353022</t>
  </si>
  <si>
    <t>Human Phenotype Ontology:HP:0000556,Human Phenotype Ontology:HP:0007736,Human Phenotype Ontology:HP:0007910,Human Phenotype Ontology:HP:0007974,Human Phenotype Ontology:HP:0007982,MONDO:MONDO:0019118,MeSH:D058499,MedGen:C0854723,Orphanet:71862|MONDO:MONDO:0012733,MedGen:C3888198,OMIM:611809,Orphanet:139455</t>
  </si>
  <si>
    <t>Retinal dystrophy|Autosomal recessive bestrophinopathy</t>
  </si>
  <si>
    <t>ClinGen:CA645509454</t>
  </si>
  <si>
    <t>NM_022369.4(STRA6):c.-15-3A&gt;G</t>
  </si>
  <si>
    <t>Nov 30, 2016</t>
  </si>
  <si>
    <t>RCV000592894</t>
  </si>
  <si>
    <t>ClinGen:CA658798405</t>
  </si>
  <si>
    <t>NM_000287.4(PEX6):c.-2C&gt;G</t>
  </si>
  <si>
    <t>May 02, 2017</t>
  </si>
  <si>
    <t>RCV000597272</t>
  </si>
  <si>
    <t>ClinGen:CA3811653</t>
  </si>
  <si>
    <t>NM_002098.6(GUCA1B):c.-17T&gt;C</t>
  </si>
  <si>
    <t>RCV000597775|RCV001702527</t>
  </si>
  <si>
    <t>MedGen:CN169374|MONDO:MONDO:0013447,MedGen:C3151190,OMIM:613827,Orphanet:791</t>
  </si>
  <si>
    <t>not specified|Retinitis pigmentosa 48</t>
  </si>
  <si>
    <t>ClinGen:CA3805676</t>
  </si>
  <si>
    <t>NM_001298.3(CNGA3):c.-37-1G&gt;C</t>
  </si>
  <si>
    <t>Oct 12, 2021</t>
  </si>
  <si>
    <t>RCV000592774|RCV001700230</t>
  </si>
  <si>
    <t>MONDO:MONDO:0018852,MedGen:C0152200,Orphanet:49382|MedGen:CN517202</t>
  </si>
  <si>
    <t>Achromatopsia|not provided</t>
  </si>
  <si>
    <t>ClinGen:CA658795831</t>
  </si>
  <si>
    <t>NM_006005.3(WFS1):c.-4C&gt;T</t>
  </si>
  <si>
    <t>RCV000608618|RCV002472311</t>
  </si>
  <si>
    <t>ClinGen:CA2838775</t>
  </si>
  <si>
    <t>NM_153676.4(USH1C):c.-15G&gt;C</t>
  </si>
  <si>
    <t>May 09, 2017</t>
  </si>
  <si>
    <t>RCV000605543</t>
  </si>
  <si>
    <t>ClinGen:CA658797596</t>
  </si>
  <si>
    <t>NM_004006.3(DMD):c.-10A&gt;T</t>
  </si>
  <si>
    <t>Sep 04, 2017</t>
  </si>
  <si>
    <t>RCV000611192</t>
  </si>
  <si>
    <t>ClinGen:CA658799682</t>
  </si>
  <si>
    <t>NM_004085.4(TIMM8A):c.-8G&gt;T</t>
  </si>
  <si>
    <t>Jun 23, 2016</t>
  </si>
  <si>
    <t>RCV000615873</t>
  </si>
  <si>
    <t>ClinGen:CA10472933</t>
  </si>
  <si>
    <t>NM_014874.4(MFN2):c.-149-20C&gt;A</t>
  </si>
  <si>
    <t>Mar 03, 2017</t>
  </si>
  <si>
    <t>RCV000613548</t>
  </si>
  <si>
    <t>ClinGen:CA18028960</t>
  </si>
  <si>
    <t>NM_014874.4(MFN2):c.-10A&gt;G</t>
  </si>
  <si>
    <t>Aug 07, 2017</t>
  </si>
  <si>
    <t>RCV000613744</t>
  </si>
  <si>
    <t>ClinGen:CA18029029</t>
  </si>
  <si>
    <t>NM_017739.4(POMGNT1):c.-51+15G&gt;A</t>
  </si>
  <si>
    <t>Jan 24, 2017</t>
  </si>
  <si>
    <t>RCV000606254</t>
  </si>
  <si>
    <t>ClinGen:CA658795461</t>
  </si>
  <si>
    <t>NM_017739.4(POMGNT1):c.-85AGCGGGGCCCG[3]</t>
  </si>
  <si>
    <t>Mar 12, 2018</t>
  </si>
  <si>
    <t>RCV000608769</t>
  </si>
  <si>
    <t>ClinGen:CA522582706</t>
  </si>
  <si>
    <t>CCGGGCCCCGCT</t>
  </si>
  <si>
    <t>NM_017739.4(POMGNT1):c.-68G&gt;A</t>
  </si>
  <si>
    <t>Nov 09, 2017</t>
  </si>
  <si>
    <t>RCV000606731</t>
  </si>
  <si>
    <t>ClinGen:CA21918918</t>
  </si>
  <si>
    <t>NM_001852.4(COL9A2):c.-37G&gt;C</t>
  </si>
  <si>
    <t>Apr 12, 2017</t>
  </si>
  <si>
    <t>RCV000609197</t>
  </si>
  <si>
    <t>ClinGen:CA792151</t>
  </si>
  <si>
    <t>NM_017739.4(POMGNT1):c.-51+12C&gt;T</t>
  </si>
  <si>
    <t>RCV000604169</t>
  </si>
  <si>
    <t>ClinGen:CA522582701</t>
  </si>
  <si>
    <t>NM_024753.5(TTC21B):c.-24C&gt;T</t>
  </si>
  <si>
    <t>RCV000601121|RCV001132735|RCV001132734</t>
  </si>
  <si>
    <t>MedGen:CN169374|MONDO:MONDO:0013441,MedGen:C3151185,OMIM:613819,Orphanet:474|MONDO:MONDO:0013442,MedGen:C3151186,OMIM:613820,Orphanet:655</t>
  </si>
  <si>
    <t>not specified|Asphyxiating thoracic dystrophy 4|Nephronophthisis 12</t>
  </si>
  <si>
    <t>ClinGen:CA1942606</t>
  </si>
  <si>
    <t>NM_001044385.3(TMEM237):c.-45G&gt;A</t>
  </si>
  <si>
    <t>Aug 31, 2017</t>
  </si>
  <si>
    <t>RCV000608561</t>
  </si>
  <si>
    <t>ClinGen:CA2056714</t>
  </si>
  <si>
    <t>NM_001378454.1(ALMS1):c.-21C&gt;T</t>
  </si>
  <si>
    <t>Nov 20, 2017</t>
  </si>
  <si>
    <t>RCV000602019</t>
  </si>
  <si>
    <t>2p13.1</t>
  </si>
  <si>
    <t>ClinGen:CA1712716</t>
  </si>
  <si>
    <t>NM_182916.3(TRNT1):c.-33G&gt;A</t>
  </si>
  <si>
    <t>RCV000613707</t>
  </si>
  <si>
    <t>ClinGen:CA658796218</t>
  </si>
  <si>
    <t>NM_182916.3(TRNT1):c.-28+9G&gt;A</t>
  </si>
  <si>
    <t>Nov 25, 2017</t>
  </si>
  <si>
    <t>RCV000611477</t>
  </si>
  <si>
    <t>ClinGen:CA658796219</t>
  </si>
  <si>
    <t>NM_001379270.1(CNGA1):c.-129C&gt;T</t>
  </si>
  <si>
    <t>RCV000608891|RCV001145414</t>
  </si>
  <si>
    <t>MedGen:CN169374|Human Phenotype Ontology:HP:0000547,MONDO:MONDO:0019200,MeSH:D012174,MedGen:C0035334,OMIM:268000,OMIM:PS268000,Orphanet:791</t>
  </si>
  <si>
    <t>not specified|Retinitis pigmentosa</t>
  </si>
  <si>
    <t>ClinGen:CA11750589</t>
  </si>
  <si>
    <t>NM_182916.3(TRNT1):c.-23G&gt;A</t>
  </si>
  <si>
    <t>May 31, 2017</t>
  </si>
  <si>
    <t>RCV000601253</t>
  </si>
  <si>
    <t>ClinGen:CA68723044</t>
  </si>
  <si>
    <t>NM_080680.3(COL11A2):c.-44G&gt;A</t>
  </si>
  <si>
    <t>Jun 08, 2017</t>
  </si>
  <si>
    <t>RCV000602469</t>
  </si>
  <si>
    <t>ClinGen:CA3751777</t>
  </si>
  <si>
    <t>NM_080680.3(COL11A2):c.-21C&gt;G</t>
  </si>
  <si>
    <t>Mar 05, 2018</t>
  </si>
  <si>
    <t>RCV000600073|RCV001155744|RCV001155746|RCV001155745</t>
  </si>
  <si>
    <t>MedGen:CN169374|MONDO:MONDO:0044206,MedGen:C4520892,OMIM:215150,Orphanet:1427|MONDO:MONDO:0013795,MedGen:C3281128,OMIM:614524,Orphanet:2021|MONDO:MONDO:0008490,MedGen:C1848488,OMIM:184840,Orphanet:166100,Orphanet:3450</t>
  </si>
  <si>
    <t>not specified|Otospondylomegaepiphyseal dysplasia, autosomal recessive|Fibrochondrogenesis 2|Otospondylomegaepiphyseal dysplasia, autosomal dominant</t>
  </si>
  <si>
    <t>ClinGen:CA3751776</t>
  </si>
  <si>
    <t>NM_000288.4(PEX7):c.-44G&gt;A</t>
  </si>
  <si>
    <t>Sep 08, 2017</t>
  </si>
  <si>
    <t>RCV000613944</t>
  </si>
  <si>
    <t>ClinGen:CA570743712</t>
  </si>
  <si>
    <t>NM_001382391.1(CSPP1):c.-10-5dup</t>
  </si>
  <si>
    <t>RCV001514152|RCV001722609</t>
  </si>
  <si>
    <t>MONDO:MONDO:0014288,MedGen:C3810212,OMIM:615636|MedGen:CN517202</t>
  </si>
  <si>
    <t>Joubert syndrome 21|not provided</t>
  </si>
  <si>
    <t>ClinGen:CA4770089</t>
  </si>
  <si>
    <t>AT</t>
  </si>
  <si>
    <t>NM_012210.4(TRIM32):c.-94C&gt;T</t>
  </si>
  <si>
    <t>Sep 19, 2017</t>
  </si>
  <si>
    <t>RCV000610772</t>
  </si>
  <si>
    <t>ClinGen:CA198762147</t>
  </si>
  <si>
    <t>NM_018941.4(CLN8):c.-116A&gt;T</t>
  </si>
  <si>
    <t>Sep 12, 2017</t>
  </si>
  <si>
    <t>RCV000607425</t>
  </si>
  <si>
    <t>ClinGen:CA658797070</t>
  </si>
  <si>
    <t>NM_018941.4(CLN8):c.-124+7G&gt;A</t>
  </si>
  <si>
    <t>RCV000606587</t>
  </si>
  <si>
    <t>ClinGen:CA170443126</t>
  </si>
  <si>
    <t>NM_018941.4(CLN8):c.-121T&gt;A</t>
  </si>
  <si>
    <t>Feb 01, 2018</t>
  </si>
  <si>
    <t>RCV000606233</t>
  </si>
  <si>
    <t>ClinGen:CA658797069</t>
  </si>
  <si>
    <t>NM_015404.4(WHRN):c.-34C&gt;T</t>
  </si>
  <si>
    <t>Jan 03, 2019</t>
  </si>
  <si>
    <t>RCV001718984</t>
  </si>
  <si>
    <t>ClinGen:CA5206376</t>
  </si>
  <si>
    <t>NM_153033.5(KCTD7):c.-32C&gt;T</t>
  </si>
  <si>
    <t>Feb 02, 2018</t>
  </si>
  <si>
    <t>RCV000610564</t>
  </si>
  <si>
    <t>ClinGen:CA4278137</t>
  </si>
  <si>
    <t>NM_153704.6(TMEM67):c.-4T&gt;G</t>
  </si>
  <si>
    <t>Jul 06, 2017</t>
  </si>
  <si>
    <t>RCV000610144</t>
  </si>
  <si>
    <t>8q22.1</t>
  </si>
  <si>
    <t>ClinGen:CA4807487</t>
  </si>
  <si>
    <t>NM_032273.4(TMEM126A):c.-12A&gt;G</t>
  </si>
  <si>
    <t>Mar 28, 2017</t>
  </si>
  <si>
    <t>RCV000601758</t>
  </si>
  <si>
    <t>ClinGen:CA658797712</t>
  </si>
  <si>
    <t>NM_032273.4(TMEM126A):c.-7-4del</t>
  </si>
  <si>
    <t>Jan 22, 2018</t>
  </si>
  <si>
    <t>RCV000605242</t>
  </si>
  <si>
    <t>ClinGen:CA6212650</t>
  </si>
  <si>
    <t>NM_001909.5(CTSD):c.-36G&gt;C</t>
  </si>
  <si>
    <t>Jun 07, 2017</t>
  </si>
  <si>
    <t>RCV000605540</t>
  </si>
  <si>
    <t>ClinGen:CA658797565</t>
  </si>
  <si>
    <t>NM_001377.3(DYNC2H1):c.-40C&gt;T</t>
  </si>
  <si>
    <t>Jan 04, 2018</t>
  </si>
  <si>
    <t>RCV000607074</t>
  </si>
  <si>
    <t>ClinGen:CA658797718</t>
  </si>
  <si>
    <t>NM_000391.4(TPP1):c.-22A&gt;C</t>
  </si>
  <si>
    <t>Nov 28, 2017</t>
  </si>
  <si>
    <t>RCV000604974</t>
  </si>
  <si>
    <t>ClinGen:CA217326036</t>
  </si>
  <si>
    <t>NM_001909.5(CTSD):c.-45A&gt;G</t>
  </si>
  <si>
    <t>Jun 01, 2017</t>
  </si>
  <si>
    <t>RCV000612989</t>
  </si>
  <si>
    <t>ClinGen:CA597430658</t>
  </si>
  <si>
    <t>NM_001368894.2(PAX6):c.-117dup</t>
  </si>
  <si>
    <t>Dec 04, 2017</t>
  </si>
  <si>
    <t>RCV000612866</t>
  </si>
  <si>
    <t>ClinGen:CA658797612</t>
  </si>
  <si>
    <t>NM_032273.4(TMEM126A):c.-8+20G&gt;C</t>
  </si>
  <si>
    <t>Dec 01, 2017</t>
  </si>
  <si>
    <t>RCV000599928</t>
  </si>
  <si>
    <t>ClinGen:CA225297632</t>
  </si>
  <si>
    <t>NM_000431.4(MVK):c.-14-8C&gt;T</t>
  </si>
  <si>
    <t>Jun 12, 2017</t>
  </si>
  <si>
    <t>RCV000609467</t>
  </si>
  <si>
    <t>ClinGen:CA6779126</t>
  </si>
  <si>
    <t>NM_032273.4(TMEM126A):c.-7-21_-7-19del</t>
  </si>
  <si>
    <t>Jul 27, 2017</t>
  </si>
  <si>
    <t>RCV000604508</t>
  </si>
  <si>
    <t>ClinGen:CA6212647</t>
  </si>
  <si>
    <t>AATG</t>
  </si>
  <si>
    <t>NM_001844.5(COL2A1):c.-41_-40delinsTT</t>
  </si>
  <si>
    <t>Mar 13, 2018</t>
  </si>
  <si>
    <t>RCV000615833</t>
  </si>
  <si>
    <t>ClinGen:CA658797899</t>
  </si>
  <si>
    <t>AA</t>
  </si>
  <si>
    <t>NM_017882.3(CLN6):c.-23G&gt;A</t>
  </si>
  <si>
    <t>Aug 18, 2017</t>
  </si>
  <si>
    <t>RCV000611575</t>
  </si>
  <si>
    <t>ClinGen:CA7630734</t>
  </si>
  <si>
    <t>NM_025114.4(CEP290):c.-28+15G&gt;A</t>
  </si>
  <si>
    <t>Oct 12, 2017</t>
  </si>
  <si>
    <t>RCV000600320</t>
  </si>
  <si>
    <t>ClinGen:CA658797945</t>
  </si>
  <si>
    <t>NM_198525.3(KIF7):c.-44C&gt;T</t>
  </si>
  <si>
    <t>RCV000600245</t>
  </si>
  <si>
    <t>ClinGen:CA619526391</t>
  </si>
  <si>
    <t>NM_006329.4(FBLN5):c.-12C&gt;T</t>
  </si>
  <si>
    <t>Sep 07, 2017</t>
  </si>
  <si>
    <t>RCV000611308</t>
  </si>
  <si>
    <t>ClinGen:CA7313006</t>
  </si>
  <si>
    <t>NM_006383.4(CIB2):c.-39T&gt;G</t>
  </si>
  <si>
    <t>RCV000606349</t>
  </si>
  <si>
    <t>15q25.1</t>
  </si>
  <si>
    <t>ClinGen:CA7680412</t>
  </si>
  <si>
    <t>NM_001042432.2(CLN3):c.-90T&gt;C</t>
  </si>
  <si>
    <t>RCV000601488</t>
  </si>
  <si>
    <t>ClinGen:CA621717773</t>
  </si>
  <si>
    <t>NM_017882.3(CLN6):c.-34G&gt;A</t>
  </si>
  <si>
    <t>Jan 30, 2018</t>
  </si>
  <si>
    <t>RCV000610085</t>
  </si>
  <si>
    <t>ClinGen:CA272398430</t>
  </si>
  <si>
    <t>NM_006383.4(CIB2):c.-22G&gt;A</t>
  </si>
  <si>
    <t>RCV000600443</t>
  </si>
  <si>
    <t>ClinGen:CA7680409</t>
  </si>
  <si>
    <t>NM_001042432.2(CLN3):c.-17G&gt;A</t>
  </si>
  <si>
    <t>RCV000603214</t>
  </si>
  <si>
    <t>ClinGen:CA7981135</t>
  </si>
  <si>
    <t>NM_001042432.2(CLN3):c.-77+12A&gt;C</t>
  </si>
  <si>
    <t>Jan 31, 2018</t>
  </si>
  <si>
    <t>RCV000616338</t>
  </si>
  <si>
    <t>ClinGen:CA658798581</t>
  </si>
  <si>
    <t>NM_006796.3(AFG3L2):c.-44_-35del</t>
  </si>
  <si>
    <t>Mar 14, 2017</t>
  </si>
  <si>
    <t>RCV000610160</t>
  </si>
  <si>
    <t>ClinGen:CA658799004</t>
  </si>
  <si>
    <t>TGCGCAGGCGC</t>
  </si>
  <si>
    <t>NM_017777.4(MKS1):c.-20C&gt;T</t>
  </si>
  <si>
    <t>Feb 09, 2018</t>
  </si>
  <si>
    <t>RCV000603858</t>
  </si>
  <si>
    <t>ClinGen:CA8669675</t>
  </si>
  <si>
    <t>NM_000214.3(JAG1):c.-75_-61dup</t>
  </si>
  <si>
    <t>Sep 18, 2017</t>
  </si>
  <si>
    <t>RCV000607256</t>
  </si>
  <si>
    <t>ClinGen:CA658799344</t>
  </si>
  <si>
    <t>CCGCCGGTGCTGCCGT</t>
  </si>
  <si>
    <t>NM_002087.4(GRN):c.-8+3A&gt;G</t>
  </si>
  <si>
    <t>RCV000658784</t>
  </si>
  <si>
    <t>NM_001378454.1(ALMS1):c.-9G&gt;A</t>
  </si>
  <si>
    <t>Sep 22, 2017</t>
  </si>
  <si>
    <t>RCV000669574</t>
  </si>
  <si>
    <t>MONDO:MONDO:0008763,MedGen:C0268425,OMIM:203800,Orphanet:64</t>
  </si>
  <si>
    <t>Alstrom syndrome</t>
  </si>
  <si>
    <t>NM_001378454.1(ALMS1):c.-8dup</t>
  </si>
  <si>
    <t>May 15, 2018</t>
  </si>
  <si>
    <t>RCV000674610</t>
  </si>
  <si>
    <t>NM_001378454.1(ALMS1):c.-1C&gt;T</t>
  </si>
  <si>
    <t>RCV000670661</t>
  </si>
  <si>
    <t>NM_001378454.1(ALMS1):c.-19C&gt;T</t>
  </si>
  <si>
    <t>RCV000671873</t>
  </si>
  <si>
    <t>NM_001378454.1(ALMS1):c.-12C&gt;G</t>
  </si>
  <si>
    <t>May 15, 2017</t>
  </si>
  <si>
    <t>RCV000667062</t>
  </si>
  <si>
    <t>NM_001378454.1(ALMS1):c.-20G&gt;A</t>
  </si>
  <si>
    <t>Aug 31, 2021</t>
  </si>
  <si>
    <t>RCV000665531</t>
  </si>
  <si>
    <t>NM_001378454.1(ALMS1):c.-16A&gt;G</t>
  </si>
  <si>
    <t>Mar 31, 2017</t>
  </si>
  <si>
    <t>RCV000666366</t>
  </si>
  <si>
    <t>NM_001378454.1(ALMS1):c.-7C&gt;T</t>
  </si>
  <si>
    <t>May 03, 2018</t>
  </si>
  <si>
    <t>RCV000674410</t>
  </si>
  <si>
    <t>NM_000288.4(PEX7):c.-46_-38dup</t>
  </si>
  <si>
    <t>Apr 30, 2018</t>
  </si>
  <si>
    <t>RCV000674306</t>
  </si>
  <si>
    <t>MONDO:MONDO:0008972,MedGen:C1859133,OMIM:215100,Orphanet:177,Orphanet:309789</t>
  </si>
  <si>
    <t>Rhizomelic chondrodysplasia punctata type 1</t>
  </si>
  <si>
    <t>AACGGCTTCC</t>
  </si>
  <si>
    <t>NM_018941.4(CLN8):c.-131_-124+13del</t>
  </si>
  <si>
    <t>RCV000668442</t>
  </si>
  <si>
    <t>MONDO:MONDO:0010830,MedGen:C1838570,OMIM:600143,Orphanet:168491,Orphanet:228354,Orphanet:79264</t>
  </si>
  <si>
    <t>Neuronal ceroid lipofuscinosis 8</t>
  </si>
  <si>
    <t>TGGCAGCCCAGGTGAGCGCTCA</t>
  </si>
  <si>
    <t>NM_018941.4(CLN8):c.-123-1G&gt;C</t>
  </si>
  <si>
    <t>Nov 14, 2017</t>
  </si>
  <si>
    <t>RCV000669108</t>
  </si>
  <si>
    <t>NM_000370.3(TTPA):c.-1C&gt;T</t>
  </si>
  <si>
    <t>Apr 13, 2018</t>
  </si>
  <si>
    <t>RCV000674062</t>
  </si>
  <si>
    <t>MONDO:MONDO:0010188,MedGen:C1848533,OMIM:277460,Orphanet:96</t>
  </si>
  <si>
    <t>Familial isolated deficiency of vitamin E</t>
  </si>
  <si>
    <t>8q12.3</t>
  </si>
  <si>
    <t>NM_000318.3(PEX2):c.-17-2A&gt;G</t>
  </si>
  <si>
    <t>RCV000672992|RCV001251181</t>
  </si>
  <si>
    <t>MONDO:MONDO:0013933,MedGen:C3542026,OMIM:614867,Orphanet:44;MONDO:MONDO:0013932,MedGen:C3553940,OMIM:614866,Orphanet:912|MONDO:MONDO:0013932,MedGen:C3553940,OMIM:614866,Orphanet:912</t>
  </si>
  <si>
    <t>Peroxisome biogenesis disorder 5B;Peroxisome biogenesis disorder 5A (Zellweger)|Peroxisome biogenesis disorder 5A (Zellweger)</t>
  </si>
  <si>
    <t>NM_000124.4(ERCC6):c.-14-2A&gt;G</t>
  </si>
  <si>
    <t>RCV000666837|RCV002265842|RCV002499155</t>
  </si>
  <si>
    <t>MONDO:MONDO:0019570,MedGen:C0751038,OMIM:133540,Orphanet:191,Orphanet:90322;MONDO:MONDO:0010217,MedGen:C0265201,OMIM:278800,Orphanet:1569;MONDO:MONDO:0008955,MedGen:C0220722,OMIM:214150|MedGen:CN169374|7 conditions</t>
  </si>
  <si>
    <t>Cockayne syndrome type 2;DE SANCTIS-CACCHIONE SYNDROME;Cerebrooculofacioskeletal syndrome 1|not specified|7 conditions</t>
  </si>
  <si>
    <t>NM_006493.4(CLN5):c.-7C&gt;A</t>
  </si>
  <si>
    <t>May 22, 2017</t>
  </si>
  <si>
    <t>RCV000667197</t>
  </si>
  <si>
    <t>MONDO:MONDO:0009745,MedGen:C1850442,OMIM:256731,Orphanet:168491,Orphanet:228360</t>
  </si>
  <si>
    <t>Neuronal ceroid lipofuscinosis 5</t>
  </si>
  <si>
    <t>NM_014249.4(NR2E3):c.-10C&gt;T</t>
  </si>
  <si>
    <t>Mar 24, 2017</t>
  </si>
  <si>
    <t>RCV000665814</t>
  </si>
  <si>
    <t>MONDO:MONDO:0100288,MedGen:C1849394,OMIM:268100,Orphanet:53540;MONDO:MONDO:0012625,MedGen:C1970163,OMIM:611131,Orphanet:791</t>
  </si>
  <si>
    <t>Enhanced S-cone syndrome;Retinitis pigmentosa 37</t>
  </si>
  <si>
    <t>NM_025136.4(OPA3):c.-7C&gt;G</t>
  </si>
  <si>
    <t>Jun 02, 2017</t>
  </si>
  <si>
    <t>RCV000667497</t>
  </si>
  <si>
    <t>MONDO:MONDO:0009787,MedGen:C0574084,OMIM:258501,Orphanet:67047</t>
  </si>
  <si>
    <t>3-Methylglutaconic aciduria type 3</t>
  </si>
  <si>
    <t>NM_017777.3(MKS1):c.-34_-12del</t>
  </si>
  <si>
    <t>Apr 09, 2018</t>
  </si>
  <si>
    <t>RCV000674010</t>
  </si>
  <si>
    <t>MONDO:MONDO:0014441,MedGen:C2673873,OMIM:615990,Orphanet:110;MONDO:MONDO:0009571,MedGen:C3714506,OMIM:249000,Orphanet:564;MONDO:MONDO:0014928,MedGen:C4310705,OMIM:617121</t>
  </si>
  <si>
    <t>Bardet-Biedl syndrome 13;Meckel syndrome, type 1;Joubert syndrome 28</t>
  </si>
  <si>
    <t>ACGCGCCGCGACTGCGCCGGAAAG</t>
  </si>
  <si>
    <t>NM_153033.5(KCTD7):c.-24C&gt;T</t>
  </si>
  <si>
    <t>Oct 23, 2015</t>
  </si>
  <si>
    <t>RCV000675796</t>
  </si>
  <si>
    <t>NM_002087.4(GRN):c.-14G&gt;C</t>
  </si>
  <si>
    <t>Aug 16, 2017</t>
  </si>
  <si>
    <t>RCV000675673</t>
  </si>
  <si>
    <t>NM_001368894.2(PAX6):c.-52+3_-52+6delinsTG</t>
  </si>
  <si>
    <t>Aug 01, 2018</t>
  </si>
  <si>
    <t>RCV000757887</t>
  </si>
  <si>
    <t>inherited</t>
  </si>
  <si>
    <t>ACTT</t>
  </si>
  <si>
    <t>NM_001368894.2(PAX6):c.-52+5del</t>
  </si>
  <si>
    <t>RCV000757888</t>
  </si>
  <si>
    <t>NM_001368894.2(PAX6):c.-52+3_-52+4del</t>
  </si>
  <si>
    <t>RCV000757886</t>
  </si>
  <si>
    <t>CTT</t>
  </si>
  <si>
    <t>NM_001368894.2(PAX6):c.-118_-117del</t>
  </si>
  <si>
    <t>Jan 16, 2022</t>
  </si>
  <si>
    <t>RCV000757885|RCV001855622</t>
  </si>
  <si>
    <t>TAA</t>
  </si>
  <si>
    <t>NM_001368894.2(PAX6):c.-129+1G&gt;A</t>
  </si>
  <si>
    <t>RCV000757884</t>
  </si>
  <si>
    <t>NM_001386393.1(PANK2):c.-5C&gt;T</t>
  </si>
  <si>
    <t>Jul 05, 2022</t>
  </si>
  <si>
    <t>RCV000678821|RCV001861861</t>
  </si>
  <si>
    <t>MedGen:CN169374|MONDO:MONDO:0009319,MedGen:C0018523,OMIM:234200,Orphanet:157850</t>
  </si>
  <si>
    <t>not specified|Pigmentary pallidal degeneration</t>
  </si>
  <si>
    <t>NM_014053.4(FLVCR1):c.-7C&gt;T</t>
  </si>
  <si>
    <t>Feb 05, 2018</t>
  </si>
  <si>
    <t>RCV000711703</t>
  </si>
  <si>
    <t>NM_002087.4(GRN):c.-38T&gt;C</t>
  </si>
  <si>
    <t>RCV000712529|RCV001122181</t>
  </si>
  <si>
    <t>NM_033028.5(BBS4):c.-3A&gt;G</t>
  </si>
  <si>
    <t>Jan 06, 2022</t>
  </si>
  <si>
    <t>RCV000730486|RCV002477700</t>
  </si>
  <si>
    <t>MedGen:CN517202|MONDO:MONDO:0014433,MedGen:C2936864,OMIM:615982,Orphanet:110</t>
  </si>
  <si>
    <t>not provided|Bardet-Biedl syndrome 4</t>
  </si>
  <si>
    <t>NM_015102.5(NPHP4):c.-8C&gt;T</t>
  </si>
  <si>
    <t>RCV000731897</t>
  </si>
  <si>
    <t>NM_032119.4(ADGRV1):c.-98G&gt;A</t>
  </si>
  <si>
    <t>Aug 07, 2018</t>
  </si>
  <si>
    <t>RCV000734479|RCV001158258|RCV001683653</t>
  </si>
  <si>
    <t>MedGen:CN169374|MONDO:MONDO:0011558,MedGen:C2931213,OMIM:605472,Orphanet:231178,Orphanet:886|MedGen:CN517202</t>
  </si>
  <si>
    <t>not specified|Usher syndrome type 2C|not provided</t>
  </si>
  <si>
    <t>NM_000554.6(CRX):c.-29T&gt;A</t>
  </si>
  <si>
    <t>May 29, 2018</t>
  </si>
  <si>
    <t>RCV000755995</t>
  </si>
  <si>
    <t>NM_001034853.2(RPGR):c.-16C&gt;T</t>
  </si>
  <si>
    <t>Apr 24, 2018</t>
  </si>
  <si>
    <t>RCV000756602</t>
  </si>
  <si>
    <t>Xp11.4</t>
  </si>
  <si>
    <t>NM_002905.5(RDH5):c.-33+2dup</t>
  </si>
  <si>
    <t>May 05, 2018</t>
  </si>
  <si>
    <t>RCV000761555</t>
  </si>
  <si>
    <t>NM_138773.4(SLC25A46):c.-1G&gt;C</t>
  </si>
  <si>
    <t>RCV000762152</t>
  </si>
  <si>
    <t>5q22.1</t>
  </si>
  <si>
    <t>NM_000104.4(CYP1B1):c.-2+1G&gt;T</t>
  </si>
  <si>
    <t>Oct 17, 2017</t>
  </si>
  <si>
    <t>RCV000778616</t>
  </si>
  <si>
    <t>MedGen:CN239260</t>
  </si>
  <si>
    <t>CYP1B1-Related Disorders</t>
  </si>
  <si>
    <t>NM_033629.6(TREX1):c.-26-1G&gt;A</t>
  </si>
  <si>
    <t>Jan 01, 2019</t>
  </si>
  <si>
    <t>RCV000779411|RCV000785138|RCV001145581</t>
  </si>
  <si>
    <t>MONDO:MONDO:0009165,MedGen:C0796126,OMIM:225750,Orphanet:51|MedGen:CN239414|MONDO:MONDO:0008641,MedGen:C1860518,OMIM:192315,Orphanet:247691,Orphanet:3421,Orphanet:63261,Orphanet:71291</t>
  </si>
  <si>
    <t>Aicardi-Goutieres syndrome 1|TREX1-Related Disorders|Retinal vasculopathy with cerebral leukoencephalopathy and systemic manifestations</t>
  </si>
  <si>
    <t>NM_001354768.3(NRL):c.-27-2A&gt;G</t>
  </si>
  <si>
    <t>RCV000778406</t>
  </si>
  <si>
    <t>NM_031885.5(BBS2):c.-14A&gt;G</t>
  </si>
  <si>
    <t>RCV000780958</t>
  </si>
  <si>
    <t>NM_001852.4(COL9A2):c.-7G&gt;A</t>
  </si>
  <si>
    <t>RCV000842583</t>
  </si>
  <si>
    <t>NM_153240.5(NPHP3):c.-49G&gt;A</t>
  </si>
  <si>
    <t>Apr 19, 2018</t>
  </si>
  <si>
    <t>RCV000842254</t>
  </si>
  <si>
    <t>NM_003106.4(SOX2):c.-20G&gt;T</t>
  </si>
  <si>
    <t>Apr 26, 2018</t>
  </si>
  <si>
    <t>RCV000842196</t>
  </si>
  <si>
    <t>NM_003106.4(SOX2):c.-11A&gt;C</t>
  </si>
  <si>
    <t>Mar 23, 2018</t>
  </si>
  <si>
    <t>RCV000838126</t>
  </si>
  <si>
    <t>NM_182916.3(TRNT1):c.-55_-47dup</t>
  </si>
  <si>
    <t>Apr 12, 2018</t>
  </si>
  <si>
    <t>RCV000841291</t>
  </si>
  <si>
    <t>CGTGGCGGCG</t>
  </si>
  <si>
    <t>NM_032119.4(ADGRV1):c.-47G&gt;C</t>
  </si>
  <si>
    <t>RCV000839020|RCV001152775</t>
  </si>
  <si>
    <t>MedGen:CN517202|MONDO:MONDO:0011558,MedGen:C2931213,OMIM:605472,Orphanet:231178,Orphanet:886</t>
  </si>
  <si>
    <t>not provided|Usher syndrome type 2C</t>
  </si>
  <si>
    <t>NM_005654.6(NR2F1):c.-187G&gt;A</t>
  </si>
  <si>
    <t>RCV000835781</t>
  </si>
  <si>
    <t>NM_153033.5(KCTD7):c.-116C&gt;T</t>
  </si>
  <si>
    <t>RCV000835428|RCV001161106</t>
  </si>
  <si>
    <t>MedGen:CN517202|MONDO:MONDO:0012721,MedGen:C2673257,OMIM:611726,Orphanet:263516</t>
  </si>
  <si>
    <t>not provided|Progressive myoclonic epilepsy type 3</t>
  </si>
  <si>
    <t>NM_001909.5(CTSD):c.-6G&gt;T</t>
  </si>
  <si>
    <t>May 04, 2018</t>
  </si>
  <si>
    <t>RCV000827263</t>
  </si>
  <si>
    <t>NM_001082538.3(TCTN1):c.-14G&gt;A</t>
  </si>
  <si>
    <t>RCV000841470|RCV001114792</t>
  </si>
  <si>
    <t>MedGen:CN517202|MONDO:MONDO:0013608,MedGen:C3280031,OMIM:614173,Orphanet:475</t>
  </si>
  <si>
    <t>not provided|Joubert syndrome 13</t>
  </si>
  <si>
    <t>NM_006329.4(FBLN5):c.-172del</t>
  </si>
  <si>
    <t>RCV000837462</t>
  </si>
  <si>
    <t>TC</t>
  </si>
  <si>
    <t>NM_006383.4(CIB2):c.-39T&gt;A</t>
  </si>
  <si>
    <t>May 16, 2018</t>
  </si>
  <si>
    <t>RCV000838288</t>
  </si>
  <si>
    <t>NM_001042432.2(CLN3):c.-93T&gt;G</t>
  </si>
  <si>
    <t>May 14, 2018</t>
  </si>
  <si>
    <t>RCV000827245</t>
  </si>
  <si>
    <t>NM_001042432.2(CLN3):c.-105T&gt;A</t>
  </si>
  <si>
    <t>RCV000832774</t>
  </si>
  <si>
    <t>NM_015272.5(RPGRIP1L):c.-18C&gt;T</t>
  </si>
  <si>
    <t>Apr 11, 2018</t>
  </si>
  <si>
    <t>RCV000841433</t>
  </si>
  <si>
    <t>NM_001077418.3(TMEM231):c.-15C&gt;T</t>
  </si>
  <si>
    <t>RCV000836180|RCV001085321</t>
  </si>
  <si>
    <t>MedGen:CN517202|MONDO:MONDO:0014164,MedGen:C3809352,OMIM:615397,Orphanet:564;MONDO:MONDO:0013994,MedGen:C3554235,OMIM:614970,Orphanet:475</t>
  </si>
  <si>
    <t>not provided|Meckel syndrome, type 11;Joubert syndrome 20</t>
  </si>
  <si>
    <t>NM_003611.3(OFD1):c.-19C&gt;G</t>
  </si>
  <si>
    <t>Mar 19, 2018</t>
  </si>
  <si>
    <t>RCV000840238</t>
  </si>
  <si>
    <t>NM_182916.3(TRNT1):c.-27-13A&gt;T</t>
  </si>
  <si>
    <t>Apr 17, 2018</t>
  </si>
  <si>
    <t>RCV000841525</t>
  </si>
  <si>
    <t>NM_000431.4(MVK):c.-14-17T&gt;C</t>
  </si>
  <si>
    <t>May 24, 2022</t>
  </si>
  <si>
    <t>RCV000828082|RCV002495198</t>
  </si>
  <si>
    <t>MedGen:CN517202|MONDO:MONDO:0009849,MedGen:C0398691,OMIM:260920,Orphanet:343;MONDO:MONDO:0012481,MedGen:C1959626,OMIM:610377,Orphanet:29;MONDO:MONDO:0008293,MedGen:C1867981,OMIM:175900</t>
  </si>
  <si>
    <t>not provided|Hyperimmunoglobulin D with periodic fever;Mevalonic aciduria;Porokeratosis 3, disseminated superficial actinic type</t>
  </si>
  <si>
    <t>NM_000124.4(ERCC6):c.-15+3G&gt;T</t>
  </si>
  <si>
    <t>Jun 11, 2018</t>
  </si>
  <si>
    <t>RCV000853311</t>
  </si>
  <si>
    <t>MONDO:MONDO:0019570,MedGen:C0751038,OMIM:133540,Orphanet:191,Orphanet:90322</t>
  </si>
  <si>
    <t>Cockayne syndrome type 2</t>
  </si>
  <si>
    <t>NM_006493.4(CLN5):c.-3C&gt;T</t>
  </si>
  <si>
    <t>Dec 17, 2018</t>
  </si>
  <si>
    <t>RCV000915084|RCV001457335</t>
  </si>
  <si>
    <t>MedGen:CN517202|MONDO:MONDO:0016295,MedGen:C0027877,OMIM:PS256730,Orphanet:216,Orphanet:79263</t>
  </si>
  <si>
    <t>not provided|Neuronal ceroid lipofuscinosis</t>
  </si>
  <si>
    <t>NM_032898.5(CEP19):c.-11T&gt;C</t>
  </si>
  <si>
    <t>Oct 25, 2022</t>
  </si>
  <si>
    <t>RCV000939456|RCV001731984</t>
  </si>
  <si>
    <t>MedGen:CN517202|MONDO:MONDO:0014309,MedGen:C3810324,OMIM:615703,Orphanet:397615</t>
  </si>
  <si>
    <t>not provided|Obesity due to CEP19 deficiency</t>
  </si>
  <si>
    <t>NM_001386393.1(PANK2):c.-40T&gt;C</t>
  </si>
  <si>
    <t>Dec 31, 2019</t>
  </si>
  <si>
    <t>RCV000981545</t>
  </si>
  <si>
    <t>MONDO:MONDO:0009319,MedGen:C0018523,OMIM:234200,Orphanet:157850</t>
  </si>
  <si>
    <t>Pigmentary pallidal degeneration</t>
  </si>
  <si>
    <t>NM_001368894.2(PAX6):c.-52+1G&gt;A</t>
  </si>
  <si>
    <t>Dec 16, 2020</t>
  </si>
  <si>
    <t>RCV000984349|RCV001784479</t>
  </si>
  <si>
    <t>MONDO:MONDO:0024507,MedGen:C0344542,OMIM:106210,Orphanet:250923|MedGen:CN517202</t>
  </si>
  <si>
    <t>Aniridia 1|not provided</t>
  </si>
  <si>
    <t>NM_001368894.2(PAX6):c.-138_-129+3del</t>
  </si>
  <si>
    <t>RCV000984348</t>
  </si>
  <si>
    <t>de novo</t>
  </si>
  <si>
    <t>TCACCTTTATGAGG</t>
  </si>
  <si>
    <t>NM_004698.4(PRPF3):c.-48-2A&gt;T</t>
  </si>
  <si>
    <t>RCV000986406</t>
  </si>
  <si>
    <t>MONDO:MONDO:0011075,MedGen:C1832378,OMIM:601414,Orphanet:791</t>
  </si>
  <si>
    <t>Retinitis pigmentosa 18</t>
  </si>
  <si>
    <t>1q21.2</t>
  </si>
  <si>
    <t>NM_006329.4(FBLN5):c.-1C&gt;T</t>
  </si>
  <si>
    <t>Nov 01, 2018</t>
  </si>
  <si>
    <t>RCV000995241</t>
  </si>
  <si>
    <t>NM_001042432.2(CLN3):c.-2C&gt;G</t>
  </si>
  <si>
    <t>Jan 29, 2018</t>
  </si>
  <si>
    <t>RCV000999528|RCV002434388</t>
  </si>
  <si>
    <t>MedGen:CN517202|MeSH:D030342,MedGen:C0950123</t>
  </si>
  <si>
    <t>not provided|Inborn genetic diseases</t>
  </si>
  <si>
    <t>NM_000104.4(CYP1B1):c.-285C&gt;T</t>
  </si>
  <si>
    <t>RCV001004167</t>
  </si>
  <si>
    <t>MONDO:MONDO:0009277,MedGen:C1856439,OMIM:231300,Orphanet:98976,Orphanet:98977</t>
  </si>
  <si>
    <t>Glaucoma 3A</t>
  </si>
  <si>
    <t>NM_000321.3(RB1):c.-2T&gt;G</t>
  </si>
  <si>
    <t>May 04, 2021</t>
  </si>
  <si>
    <t>RCV001017986</t>
  </si>
  <si>
    <t>MONDO:MONDO:0015356,MeSH:D009386,MedGen:C0027672,Orphanet:140162</t>
  </si>
  <si>
    <t>Hereditary cancer-predisposing syndrome</t>
  </si>
  <si>
    <t>NM_000321.3(RB1):c.-1C&gt;T</t>
  </si>
  <si>
    <t>Apr 11, 2019</t>
  </si>
  <si>
    <t>RCV001013987</t>
  </si>
  <si>
    <t>NM_001382391.1(CSPP1):c.-101A&gt;G</t>
  </si>
  <si>
    <t>Oct 13, 2022</t>
  </si>
  <si>
    <t>RCV001041124</t>
  </si>
  <si>
    <t>MONDO:MONDO:0014288,MedGen:C3810212,OMIM:615636</t>
  </si>
  <si>
    <t>Joubert syndrome 21</t>
  </si>
  <si>
    <t>NM_022787.4(NMNAT1):c.-71G&gt;C</t>
  </si>
  <si>
    <t>May 12, 2019</t>
  </si>
  <si>
    <t>RCV001073535</t>
  </si>
  <si>
    <t>Human Phenotype Ontology:HP:0000556,Human Phenotype Ontology:HP:0007736,Human Phenotype Ontology:HP:0007910,Human Phenotype Ontology:HP:0007974,Human Phenotype Ontology:HP:0007982,MONDO:MONDO:0019118,MeSH:D058499,MedGen:C0854723,Orphanet:71862</t>
  </si>
  <si>
    <t>NM_001142800.2(EYS):c.-453G&gt;T</t>
  </si>
  <si>
    <t>RCV001075384|RCV001862848</t>
  </si>
  <si>
    <t>Human Phenotype Ontology:HP:0000556,Human Phenotype Ontology:HP:0007736,Human Phenotype Ontology:HP:0007910,Human Phenotype Ontology:HP:0007974,Human Phenotype Ontology:HP:0007982,MONDO:MONDO:0019118,MeSH:D058499,MedGen:C0854723,Orphanet:71862|MedGen:CN517202</t>
  </si>
  <si>
    <t>Retinal dystrophy|not provided</t>
  </si>
  <si>
    <t>NM_015629.4(PRPF31):c.-6C&gt;A</t>
  </si>
  <si>
    <t>Oct 10, 2017</t>
  </si>
  <si>
    <t>RCV001073744</t>
  </si>
  <si>
    <t>NM_001142800.2(EYS):c.-448+5G&gt;A</t>
  </si>
  <si>
    <t>Aug 23, 2022</t>
  </si>
  <si>
    <t>RCV001073473|RCV001376422|RCV002554664</t>
  </si>
  <si>
    <t>Human Phenotype Ontology:HP:0000556,Human Phenotype Ontology:HP:0007736,Human Phenotype Ontology:HP:0007910,Human Phenotype Ontology:HP:0007974,Human Phenotype Ontology:HP:0007982,MONDO:MONDO:0019118,MeSH:D058499,MedGen:C0854723,Orphanet:71862|MONDO:MONDO:0011272,MedGen:C1864446,OMIM:602772,Orphanet:791|MedGen:CN517202</t>
  </si>
  <si>
    <t>Retinal dystrophy|Retinitis pigmentosa 25|not provided</t>
  </si>
  <si>
    <t>NM_001854.4(COL11A1):c.-115C&gt;T</t>
  </si>
  <si>
    <t>RCV001102331|RCV001102332</t>
  </si>
  <si>
    <t>NM_001854.4(COL11A1):c.-222G&gt;T</t>
  </si>
  <si>
    <t>RCV001096929|RCV001096930</t>
  </si>
  <si>
    <t>NM_001854.4(COL11A1):c.-248G&gt;A</t>
  </si>
  <si>
    <t>RCV001096931|RCV001096932</t>
  </si>
  <si>
    <t>NM_001377295.2(GNAT2):c.-53-76A&gt;G</t>
  </si>
  <si>
    <t>RCV001097887</t>
  </si>
  <si>
    <t>NM_014874.4(MFN2):c.-80C&gt;T</t>
  </si>
  <si>
    <t>RCV001099588|RCV001099589</t>
  </si>
  <si>
    <t>MONDO:MONDO:0019551,MedGen:C0393807,Orphanet:90120|MONDO:MONDO:0018993,MedGen:C0270914,Orphanet:64746</t>
  </si>
  <si>
    <t>Hereditary motor and sensory neuropathy with optic atrophy|Charcot-Marie-Tooth disease type 2</t>
  </si>
  <si>
    <t>NM_004698.4(PRPF3):c.-80C&gt;T</t>
  </si>
  <si>
    <t>RCV001098776</t>
  </si>
  <si>
    <t>NM_022089.4(ATP13A2):c.-99G&gt;C</t>
  </si>
  <si>
    <t>Jul 13, 2021</t>
  </si>
  <si>
    <t>RCV001097441|RCV002480464</t>
  </si>
  <si>
    <t>MONDO:MONDO:0011706,MedGen:C1847640,OMIM:606693,Orphanet:306674,Orphanet:314632|MONDO:MONDO:0011706,MedGen:C1847640,OMIM:606693,Orphanet:306674,Orphanet:314632;MONDO:MONDO:0014975,MedGen:C5567893,OMIM:617225,Orphanet:513436</t>
  </si>
  <si>
    <t>Kufor-Rakeb syndrome|Kufor-Rakeb syndrome;Autosomal recessive spastic paraplegia type 78</t>
  </si>
  <si>
    <t>NM_022089.4(ATP13A2):c.-171G&gt;C</t>
  </si>
  <si>
    <t>Aug 04, 2021</t>
  </si>
  <si>
    <t>RCV001097529|RCV002505675</t>
  </si>
  <si>
    <t>NM_031935.3(HMCN1):c.-121A&gt;G</t>
  </si>
  <si>
    <t>RCV001101189</t>
  </si>
  <si>
    <t>NM_201253.3(CRB1):c.-56C&gt;G</t>
  </si>
  <si>
    <t>RCV001097073|RCV001098823|RCV001098822</t>
  </si>
  <si>
    <t>Human Phenotype Ontology:HP:0000547,MONDO:MONDO:0019200,MeSH:D012174,MedGen:C0035334,OMIM:268000,OMIM:PS268000,Orphanet:791|MONDO:MONDO:0008246,MedGen:C1868310,OMIM:172870,Orphanet:251295|MONDO:MONDO:0013453,MedGen:C3151202,OMIM:613835,Orphanet:65</t>
  </si>
  <si>
    <t>Retinitis pigmentosa|Pigmented paravenous retinochoroidal atrophy|Leber congenital amaurosis 8</t>
  </si>
  <si>
    <t>NM_201253.3(CRB1):c.-55C&gt;T</t>
  </si>
  <si>
    <t>RCV001098825|RCV001098826|RCV001098824</t>
  </si>
  <si>
    <t>Human Phenotype Ontology:HP:0000547,MONDO:MONDO:0019200,MeSH:D012174,MedGen:C0035334,OMIM:268000,OMIM:PS268000,Orphanet:791|MONDO:MONDO:0013453,MedGen:C3151202,OMIM:613835,Orphanet:65|MONDO:MONDO:0008246,MedGen:C1868310,OMIM:172870,Orphanet:251295</t>
  </si>
  <si>
    <t>Retinitis pigmentosa|Leber congenital amaurosis 8|Pigmented paravenous retinochoroidal atrophy</t>
  </si>
  <si>
    <t>NM_001164688.2(RD3):c.-138C&gt;G</t>
  </si>
  <si>
    <t>RCV001099726</t>
  </si>
  <si>
    <t>NM_001164688.2(RD3):c.-138C&gt;A</t>
  </si>
  <si>
    <t>RCV001099727</t>
  </si>
  <si>
    <t>NM_001164688.2(RD3):c.-296A&gt;C</t>
  </si>
  <si>
    <t>RCV001101706</t>
  </si>
  <si>
    <t>NM_001164688.2(RD3):c.-377G&gt;A</t>
  </si>
  <si>
    <t>RCV001096289</t>
  </si>
  <si>
    <t>NM_014053.4(FLVCR1):c.-168C&gt;G</t>
  </si>
  <si>
    <t>RCV001101801</t>
  </si>
  <si>
    <t>NM_014053.4(FLVCR1):c.-166G&gt;C</t>
  </si>
  <si>
    <t>RCV001101802</t>
  </si>
  <si>
    <t>NM_014053.4(FLVCR1):c.-154G&gt;T</t>
  </si>
  <si>
    <t>RCV001101803</t>
  </si>
  <si>
    <t>NM_014053.4(FLVCR1):c.-104G&gt;A</t>
  </si>
  <si>
    <t>RCV001101804</t>
  </si>
  <si>
    <t>NM_206933.4(USH2A):c.-305C&gt;G</t>
  </si>
  <si>
    <t>Jan 15, 2018</t>
  </si>
  <si>
    <t>RCV001097658|RCV001097659</t>
  </si>
  <si>
    <t>NM_205861.3(DHDDS):c.-37G&gt;A</t>
  </si>
  <si>
    <t>RCV001095892</t>
  </si>
  <si>
    <t>NM_000310.4(PPT1):c.-10C&gt;T</t>
  </si>
  <si>
    <t>Mar 16, 2018</t>
  </si>
  <si>
    <t>RCV001102210</t>
  </si>
  <si>
    <t>MONDO:MONDO:0009744,MedGen:C1850451,OMIM:256730,Orphanet:228329</t>
  </si>
  <si>
    <t>Neuronal ceroid lipofuscinosis 1</t>
  </si>
  <si>
    <t>NM_017739.4(POMGNT1):c.-64G&gt;A</t>
  </si>
  <si>
    <t>RCV001097961|RCV001097962</t>
  </si>
  <si>
    <t>MONDO:MONDO:0013161,MedGen:C3150417,OMIM:613157,Orphanet:206564|MedGen:CN239202</t>
  </si>
  <si>
    <t>Autosomal recessive limb-girdle muscular dystrophy type 2O|Congenital Muscular Dystrophy, alpha-dystroglycan related</t>
  </si>
  <si>
    <t>NM_017739.4(POMGNT1):c.-144C&gt;T</t>
  </si>
  <si>
    <t>RCV001097963|RCV001097964</t>
  </si>
  <si>
    <t>NM_206933.4(USH2A):c.-204-15G&gt;A</t>
  </si>
  <si>
    <t>RCV001095859|RCV001095860</t>
  </si>
  <si>
    <t>NM_001099667.3(ARMS2):c.-9G&gt;A</t>
  </si>
  <si>
    <t>RCV001104561</t>
  </si>
  <si>
    <t>NM_000274.4(OAT):c.-12T&gt;G</t>
  </si>
  <si>
    <t>RCV001108586</t>
  </si>
  <si>
    <t>NM_000274.4(OAT):c.-59G&gt;C</t>
  </si>
  <si>
    <t>RCV001108587</t>
  </si>
  <si>
    <t>NM_000274.4(OAT):c.-66A&gt;G</t>
  </si>
  <si>
    <t>RCV001103413</t>
  </si>
  <si>
    <t>NM_002900.3(RBP3):c.-83G&gt;A</t>
  </si>
  <si>
    <t>RCV001107521</t>
  </si>
  <si>
    <t>NM_000124.4(ERCC6):c.-32G&gt;A</t>
  </si>
  <si>
    <t>RCV001104084|RCV001104086|RCV001104085</t>
  </si>
  <si>
    <t>MONDO:MONDO:0008955,MedGen:C0220722,OMIM:214150|MONDO:MONDO:0013409,MedGen:C3151063,OMIM:613761|MONDO:MONDO:0019570,MedGen:C0751038,OMIM:133540,Orphanet:191,Orphanet:90322</t>
  </si>
  <si>
    <t>Cerebrooculofacioskeletal syndrome 1|Age related macular degeneration 5|Cockayne syndrome type 2</t>
  </si>
  <si>
    <t>NM_000124.4(ERCC6):c.-65G&gt;A</t>
  </si>
  <si>
    <t>RCV001104389|RCV001104388|RCV001104390</t>
  </si>
  <si>
    <t>NM_022124.6(CDH23):c.-55G&gt;A</t>
  </si>
  <si>
    <t>RCV001105926|RCV001105925</t>
  </si>
  <si>
    <t>NM_006204.4(PDE6C):c.-7C&gt;A</t>
  </si>
  <si>
    <t>RCV001102976|RCV001102975</t>
  </si>
  <si>
    <t>MONDO:MONDO:0013129,MedGen:C2751308,OMIM:613093,Orphanet:49382|MONDO:MONDO:0018852,MedGen:C0152200,Orphanet:49382</t>
  </si>
  <si>
    <t>Cone dystrophy 4|Achromatopsia</t>
  </si>
  <si>
    <t>NM_153676.4(USH1C):c.-60T&gt;G</t>
  </si>
  <si>
    <t>Apr 04, 2022</t>
  </si>
  <si>
    <t>RCV001108639|RCV002482197</t>
  </si>
  <si>
    <t>MONDO:MONDO:0010171,MedGen:C1848604,OMIM:276904,Orphanet:231169,Orphanet:886|MONDO:MONDO:0010171,MedGen:C1848604,OMIM:276904,Orphanet:231169,Orphanet:886;MONDO:MONDO:0011192,MedGen:C1865870,OMIM:602092,Orphanet:90636;MONDO:MONDO:0010168,MedGen:C1568247,OMIM:276900,Orphanet:231169,Orphanet:886</t>
  </si>
  <si>
    <t>Usher syndrome type 1C|Usher syndrome type 1C;Autosomal recessive nonsyndromic hearing loss 18A;Usher syndrome type 1</t>
  </si>
  <si>
    <t>NM_153676.4(USH1C):c.-109A&gt;T</t>
  </si>
  <si>
    <t>RCV001108640</t>
  </si>
  <si>
    <t>NM_001368894.2(PAX6):c.-167G&gt;T</t>
  </si>
  <si>
    <t>Nov 15, 2017</t>
  </si>
  <si>
    <t>RCV001103751|RCV001103753|RCV001103752|RCV001103754</t>
  </si>
  <si>
    <t>MONDO:MONDO:0007628,MedGen:C3805604,OMIM:136520,Orphanet:2253|MedGen:C0663995|MONDO:MONDO:0020147,MedGen:CN120488,Orphanet:98555|MONDO:MONDO:0007848,MedGen:C1835698,OMIM:148190,Orphanet:2334</t>
  </si>
  <si>
    <t>Foveal hypoplasia 1|carboxymethyl-dextran-A2-gadolinium-DOTA|Anophthalmia-microphthalmia syndrome|Autosomal dominant keratitis</t>
  </si>
  <si>
    <t>NM_024426.6(WT1):c.-87C&gt;T</t>
  </si>
  <si>
    <t>Mar 02, 2018</t>
  </si>
  <si>
    <t>RCV001102909|RCV001104832|RCV001104831</t>
  </si>
  <si>
    <t>NM_022124.6(CDH23):c.-6+13A&gt;C</t>
  </si>
  <si>
    <t>RCV001108159|RCV001108160</t>
  </si>
  <si>
    <t>NM_001377.3(DYNC2H1):c.-148T&gt;C</t>
  </si>
  <si>
    <t>RCV001106801</t>
  </si>
  <si>
    <t>MONDO:MONDO:0013127,MedGen:C0036069,OMIM:613091,Orphanet:474,Orphanet:93269,Orphanet:93270,Orphanet:93271</t>
  </si>
  <si>
    <t>Asphyxiating thoracic dystrophy 3</t>
  </si>
  <si>
    <t>NM_000260.4(MYO7A):c.-52C&gt;G</t>
  </si>
  <si>
    <t>RCV001114886|RCV001114887|RCV001114888</t>
  </si>
  <si>
    <t>NM_032273.4(TMEM126A):c.-98C&gt;G</t>
  </si>
  <si>
    <t>RCV001113193</t>
  </si>
  <si>
    <t>NM_012193.4(FZD4):c.-250G&gt;A</t>
  </si>
  <si>
    <t>RCV001112061</t>
  </si>
  <si>
    <t>NM_006205.3(PDE6H):c.-73C&gt;A</t>
  </si>
  <si>
    <t>RCV001113860</t>
  </si>
  <si>
    <t>NM_006205.3(PDE6H):c.-42C&gt;T</t>
  </si>
  <si>
    <t>RCV001113861</t>
  </si>
  <si>
    <t>NM_172364.5(CACNA2D4):c.-118G&gt;A</t>
  </si>
  <si>
    <t>RCV001110291</t>
  </si>
  <si>
    <t>NM_025114.4(CEP290):c.-203C&gt;A</t>
  </si>
  <si>
    <t>RCV001114159|RCV001114160|RCV001114161|RCV001114162|RCV001114158</t>
  </si>
  <si>
    <t>MONDO:MONDO:0012433,MedGen:C1857779,OMIM:610189,Orphanet:3156|MONDO:MONDO:0012723,MedGen:C1857821,OMIM:611755,Orphanet:65|MONDO:MONDO:0012432,MedGen:C1857780,OMIM:610188,Orphanet:2318|MONDO:MONDO:0014442,MedGen:C2673874,OMIM:615991,Orphanet:110|MONDO:MONDO:0012626,MedGen:C1970161,OMIM:611134,Orphanet:564</t>
  </si>
  <si>
    <t>Senior-Loken syndrome 6|Leber congenital amaurosis 10|Joubert syndrome 5|Bardet-Biedl syndrome 14|Meckel syndrome, type 4</t>
  </si>
  <si>
    <t>NM_001845.6(COL4A1):c.-90G&gt;A</t>
  </si>
  <si>
    <t>RCV001113807|RCV002249702</t>
  </si>
  <si>
    <t>MONDO:MONDO:0012726,MedGen:C2673195,OMIM:611773,Orphanet:73229|MONDO:MONDO:0008289,MedGen:C4551998,OMIM:175780,Orphanet:2940,Orphanet:36383,Orphanet:99810</t>
  </si>
  <si>
    <t>Autosomal dominant familial hematuria-retinal arteriolar tortuosity-contractures syndrome|Brain small vessel disease 1 with or without ocular anomalies</t>
  </si>
  <si>
    <t>NM_001845.6(COL4A1):c.-101G&gt;T</t>
  </si>
  <si>
    <t>RCV001109784|RCV002249703</t>
  </si>
  <si>
    <t>NM_194318.4(B3GLCT):c.-36C&gt;G</t>
  </si>
  <si>
    <t>RCV001111152</t>
  </si>
  <si>
    <t>MONDO:MONDO:0009856,MedGen:C0796012,OMIM:261540,Orphanet:709</t>
  </si>
  <si>
    <t>Peters plus syndrome</t>
  </si>
  <si>
    <t>13q12.3</t>
  </si>
  <si>
    <t>NM_207361.6(FREM2):c.-33A&gt;G</t>
  </si>
  <si>
    <t>RCV001115159</t>
  </si>
  <si>
    <t>NM_000321.3(RB1):c.-155G&gt;C</t>
  </si>
  <si>
    <t>Apr 06, 2018</t>
  </si>
  <si>
    <t>RCV001112469</t>
  </si>
  <si>
    <t>NM_000321.3(RB1):c.-100A&gt;T</t>
  </si>
  <si>
    <t>Mar 30, 2018</t>
  </si>
  <si>
    <t>RCV001112470</t>
  </si>
  <si>
    <t>NM_006493.4(CLN5):c.-8G&gt;A</t>
  </si>
  <si>
    <t>RCV001111456</t>
  </si>
  <si>
    <t>NM_001354768.3(NRL):c.-27-1663C&gt;T</t>
  </si>
  <si>
    <t>RCV001115181</t>
  </si>
  <si>
    <t>NM_001099274.3(TINF2):c.-130A&gt;G</t>
  </si>
  <si>
    <t>RCV001112389|RCV001112390</t>
  </si>
  <si>
    <t>NM_001099274.3(TINF2):c.-233T&gt;G</t>
  </si>
  <si>
    <t>RCV001113747|RCV001113746</t>
  </si>
  <si>
    <t>NM_001202.6(BMP4):c.-155G&gt;A</t>
  </si>
  <si>
    <t>RCV001110776|RCV001112767</t>
  </si>
  <si>
    <t>MONDO:MONDO:0010906,MedGen:C2677434,OMIM:600625|MONDO:MONDO:0011936,MedGen:C1864689,OMIM:607932,Orphanet:139471</t>
  </si>
  <si>
    <t>Orofacial cleft 11|Microphthalmia with brain and digit anomalies</t>
  </si>
  <si>
    <t>NM_001202.6(BMP4):c.-251C&gt;G</t>
  </si>
  <si>
    <t>RCV001112768</t>
  </si>
  <si>
    <t>MONDO:MONDO:0010906,MedGen:C2677434,OMIM:600625</t>
  </si>
  <si>
    <t>Orofacial cleft 11</t>
  </si>
  <si>
    <t>NM_001202.6(BMP4):c.-329T&gt;C</t>
  </si>
  <si>
    <t>RCV001112769</t>
  </si>
  <si>
    <t>NM_152443.3(RDH12):c.-123C&gt;T</t>
  </si>
  <si>
    <t>RCV001114988</t>
  </si>
  <si>
    <t>NM_152443.3(RDH12):c.-114G&gt;A</t>
  </si>
  <si>
    <t>RCV001114990</t>
  </si>
  <si>
    <t>NM_182894.3(VSX2):c.-46G&gt;C</t>
  </si>
  <si>
    <t>RCV001116465|RCV001116466</t>
  </si>
  <si>
    <t>NM_018418.5(SPATA7):c.-95C&gt;T</t>
  </si>
  <si>
    <t>RCV001115839|RCV001115840</t>
  </si>
  <si>
    <t>NM_006329.4(FBLN5):c.-77C&gt;G</t>
  </si>
  <si>
    <t>RCV001115304|RCV001115305</t>
  </si>
  <si>
    <t>NM_001252024.2(TRPM1):c.-101A&gt;G</t>
  </si>
  <si>
    <t>RCV001115586</t>
  </si>
  <si>
    <t>MONDO:MONDO:0013183,MedGen:C2750747,OMIM:613216,Orphanet:215</t>
  </si>
  <si>
    <t>Congenital stationary night blindness 1C</t>
  </si>
  <si>
    <t>15q13.3</t>
  </si>
  <si>
    <t>NM_001252024.2(TRPM1):c.-143G&gt;C</t>
  </si>
  <si>
    <t>RCV001115587</t>
  </si>
  <si>
    <t>NM_004727.3(SLC24A1):c.-49T&gt;C</t>
  </si>
  <si>
    <t>RCV001120510</t>
  </si>
  <si>
    <t>NM_017882.3(CLN6):c.-38C&gt;T</t>
  </si>
  <si>
    <t>RCV001121602|RCV001638041</t>
  </si>
  <si>
    <t>MONDO:MONDO:0016295,MedGen:C0027877,OMIM:PS256730,Orphanet:216,Orphanet:79263|MedGen:CN517202</t>
  </si>
  <si>
    <t>Neuronal ceroid lipofuscinosis|not provided</t>
  </si>
  <si>
    <t>NM_017882.3(CLN6):c.-92C&gt;T</t>
  </si>
  <si>
    <t>RCV001121603</t>
  </si>
  <si>
    <t>NM_017882.3(CLN6):c.-101A&gt;G</t>
  </si>
  <si>
    <t>RCV001121604</t>
  </si>
  <si>
    <t>NM_022369.4(STRA6):c.-28G&gt;C</t>
  </si>
  <si>
    <t>RCV001116312</t>
  </si>
  <si>
    <t>MONDO:MONDO:0011010,MedGen:C1832661,OMIM:601186,Orphanet:2470</t>
  </si>
  <si>
    <t>Matthew-Wood syndrome</t>
  </si>
  <si>
    <t>NM_022369.4(STRA6):c.-83G&gt;A</t>
  </si>
  <si>
    <t>RCV001117754</t>
  </si>
  <si>
    <t>NM_000326.5(RLBP1):c.-169T&gt;A</t>
  </si>
  <si>
    <t>RCV001120706|RCV001120708|RCV001120707</t>
  </si>
  <si>
    <t>NM_198525.3(KIF7):c.-68G&gt;A</t>
  </si>
  <si>
    <t>RCV001120010</t>
  </si>
  <si>
    <t>NM_032520.5(GNPTG):c.-28G&gt;A</t>
  </si>
  <si>
    <t>RCV001119135</t>
  </si>
  <si>
    <t>MONDO:MONDO:0009652,MedGen:C1854896,OMIM:252605,Orphanet:423470,Orphanet:577</t>
  </si>
  <si>
    <t>Mucolipidosis type III gamma</t>
  </si>
  <si>
    <t>NM_014714.4(IFT140):c.-24C&gt;G</t>
  </si>
  <si>
    <t>RCV001120328</t>
  </si>
  <si>
    <t>NM_014714.4(IFT140):c.-317T&gt;A</t>
  </si>
  <si>
    <t>RCV001120329</t>
  </si>
  <si>
    <t>NM_015272.5(RPGRIP1L):c.-8G&gt;T</t>
  </si>
  <si>
    <t>RCV001116126|RCV001116128|RCV001116127</t>
  </si>
  <si>
    <t>MedGen:CN119610|MONDO:MONDO:0012695,MedGen:C1969052,OMIM:611561,Orphanet:564|MONDO:MONDO:0012694,MedGen:C1969053,OMIM:611560,Orphanet:220497</t>
  </si>
  <si>
    <t>Nephronophthisis 8|Meckel syndrome, type 5|Joubert syndrome 7</t>
  </si>
  <si>
    <t>NM_015272.5(RPGRIP1L):c.-16A&gt;G</t>
  </si>
  <si>
    <t>RCV001117561|RCV001117562|RCV001117563</t>
  </si>
  <si>
    <t>MONDO:MONDO:0012695,MedGen:C1969052,OMIM:611561,Orphanet:564|MONDO:MONDO:0012694,MedGen:C1969053,OMIM:611560,Orphanet:220497|MedGen:CN119610</t>
  </si>
  <si>
    <t>Meckel syndrome, type 5|Joubert syndrome 7|Nephronophthisis 8</t>
  </si>
  <si>
    <t>NM_031885.5(BBS2):c.-118C&gt;T</t>
  </si>
  <si>
    <t>RCV001115271</t>
  </si>
  <si>
    <t>NM_004727.3(SLC24A1):c.-127+10G&gt;A</t>
  </si>
  <si>
    <t>RCV001120509</t>
  </si>
  <si>
    <t>NM_022369.4(STRA6):c.-15-14G&gt;T</t>
  </si>
  <si>
    <t>RCV001116311</t>
  </si>
  <si>
    <t>NM_001297.5(CNGB1):c.-68G&gt;A</t>
  </si>
  <si>
    <t>RCV001118519</t>
  </si>
  <si>
    <t>NM_006445.4(PRPF8):c.-43G&gt;A</t>
  </si>
  <si>
    <t>RCV001127021</t>
  </si>
  <si>
    <t>NM_006445.4(PRPF8):c.-68C&gt;T</t>
  </si>
  <si>
    <t>RCV001127022</t>
  </si>
  <si>
    <t>NM_002087.4(GRN):c.-22C&gt;T</t>
  </si>
  <si>
    <t>RCV001122182</t>
  </si>
  <si>
    <t>MONDO:MONDO:0011842,MedGen:C1843792,OMIM:607485,Orphanet:100070,Orphanet:282</t>
  </si>
  <si>
    <t>GRN-related frontotemporal lobar degeneration with Tdp43 inclusions</t>
  </si>
  <si>
    <t>NM_017777.4(MKS1):c.-15C&gt;G</t>
  </si>
  <si>
    <t>RCV001122799|RCV001128505</t>
  </si>
  <si>
    <t>MONDO:MONDO:0009571,MedGen:C3714506,OMIM:249000,Orphanet:564|MONDO:MONDO:0014441,MedGen:C2673873,OMIM:615990,Orphanet:110</t>
  </si>
  <si>
    <t>Meckel syndrome, type 1|Bardet-Biedl syndrome 13</t>
  </si>
  <si>
    <t>NM_017777.4(MKS1):c.-20C&gt;G</t>
  </si>
  <si>
    <t>RCV001122800|RCV001122801</t>
  </si>
  <si>
    <t>NM_031220.4(PITPNM3):c.-92C&gt;T</t>
  </si>
  <si>
    <t>RCV001122715</t>
  </si>
  <si>
    <t>NM_173477.5(USH1G):c.-76A&gt;G</t>
  </si>
  <si>
    <t>RCV001127512</t>
  </si>
  <si>
    <t>NM_001077620.3(PRCD):c.-94G&gt;A</t>
  </si>
  <si>
    <t>RCV001125207</t>
  </si>
  <si>
    <t>NM_001077620.3(PRCD):c.-82T&gt;C</t>
  </si>
  <si>
    <t>RCV001125208</t>
  </si>
  <si>
    <t>NM_002602.4(PDE6G):c.-92C&gt;G</t>
  </si>
  <si>
    <t>RCV001123213</t>
  </si>
  <si>
    <t>NM_006796.3(AFG3L2):c.-78C&gt;A</t>
  </si>
  <si>
    <t>RCV001122941</t>
  </si>
  <si>
    <t>NM_006796.3(AFG3L2):c.-139T&gt;C</t>
  </si>
  <si>
    <t>RCV001122942</t>
  </si>
  <si>
    <t>NM_001319074.4(RAX2):c.-275G&gt;A</t>
  </si>
  <si>
    <t>RCV001124049|RCV001124048</t>
  </si>
  <si>
    <t>NM_002087.4(GRN):c.-8+3A&gt;C</t>
  </si>
  <si>
    <t>RCV001122183</t>
  </si>
  <si>
    <t>NM_001128178.3(NPHP1):c.-17G&gt;A</t>
  </si>
  <si>
    <t>Apr 19, 2020</t>
  </si>
  <si>
    <t>RCV001131721|RCV001131722|RCV001132721|RCV001568883</t>
  </si>
  <si>
    <t>MONDO:MONDO:0009962,MedGen:C4551559,OMIM:266900,Orphanet:3156|MONDO:MONDO:0009728,MedGen:C1855681,OMIM:256100,Orphanet:655,Orphanet:93592|MONDO:MONDO:0012308,MedGen:C1846790,OMIM:609583,Orphanet:220497|MedGen:CN517202</t>
  </si>
  <si>
    <t>Senior-Loken syndrome 1|Nephronophthisis 1|Joubert syndrome with renal defect|not provided</t>
  </si>
  <si>
    <t>NM_006343.3(MERTK):c.-119C&gt;T</t>
  </si>
  <si>
    <t>RCV001132725</t>
  </si>
  <si>
    <t>NM_024753.5(TTC21B):c.-44G&gt;A</t>
  </si>
  <si>
    <t>RCV001132736|RCV001132737</t>
  </si>
  <si>
    <t>NM_004525.3(LRP2):c.-5C&gt;T</t>
  </si>
  <si>
    <t>RCV001129831</t>
  </si>
  <si>
    <t>MONDO:MONDO:0009104,MedGen:C1857277,OMIM:222448,Orphanet:2143</t>
  </si>
  <si>
    <t>Donnai-Barrow syndrome</t>
  </si>
  <si>
    <t>NM_000554.6(CRX):c.-46C&gt;T</t>
  </si>
  <si>
    <t>RCV001131448|RCV001131446|RCV001131447</t>
  </si>
  <si>
    <t>NM_000064.4(C3):c.-44C&gt;T</t>
  </si>
  <si>
    <t>RCV001133675|RCV001135169|RCV001135170</t>
  </si>
  <si>
    <t>NM_015629.4(PRPF31):c.-9+3G&gt;A</t>
  </si>
  <si>
    <t>RCV001132609</t>
  </si>
  <si>
    <t>NM_201548.5(CERKL):c.-23C&gt;A</t>
  </si>
  <si>
    <t>RCV001138678</t>
  </si>
  <si>
    <t>NM_201548.5(CERKL):c.-71G&gt;T</t>
  </si>
  <si>
    <t>RCV001138679</t>
  </si>
  <si>
    <t>NM_002500.5(NEUROD1):c.-81C&gt;T</t>
  </si>
  <si>
    <t>RCV001136637</t>
  </si>
  <si>
    <t>NM_000541.5(SAG):c.-69G&gt;A</t>
  </si>
  <si>
    <t>RCV001139459|RCV001139460</t>
  </si>
  <si>
    <t>Human Phenotype Ontology:HP:0000547,MONDO:MONDO:0019200,MeSH:D012174,MedGen:C0035334,OMIM:268000,OMIM:PS268000,Orphanet:791|MONDO:MONDO:0019152,MedGen:C1306122,Orphanet:75382</t>
  </si>
  <si>
    <t>Retinitis pigmentosa|Oguchi disease</t>
  </si>
  <si>
    <t>NM_144631.6(ZNF513):c.-8C&gt;G</t>
  </si>
  <si>
    <t>RCV001140883</t>
  </si>
  <si>
    <t>NM_144631.6(ZNF513):c.-96G&gt;A</t>
  </si>
  <si>
    <t>RCV001142734</t>
  </si>
  <si>
    <t>MONDO:MONDO:0013328,MedGen:C3150879,OMIM:613617,Orphanet:791</t>
  </si>
  <si>
    <t>Retinitis pigmentosa 58</t>
  </si>
  <si>
    <t>NM_144631.6(ZNF513):c.-108G&gt;A</t>
  </si>
  <si>
    <t>RCV001142736</t>
  </si>
  <si>
    <t>NM_144631.6(ZNF513):c.-188G&gt;A</t>
  </si>
  <si>
    <t>RCV001137984</t>
  </si>
  <si>
    <t>NM_000104.4(CYP1B1):c.-80C&gt;G</t>
  </si>
  <si>
    <t>RCV001142296|RCV001142297</t>
  </si>
  <si>
    <t>NM_015910.7(WDPCP):c.-96G&gt;T</t>
  </si>
  <si>
    <t>RCV001141215</t>
  </si>
  <si>
    <t>NM_015910.7(WDPCP):c.-176G&gt;C</t>
  </si>
  <si>
    <t>RCV001143061</t>
  </si>
  <si>
    <t>NM_014014.5(SNRNP200):c.-16C&gt;T</t>
  </si>
  <si>
    <t>RCV001139056</t>
  </si>
  <si>
    <t>NM_001298.3(CNGA3):c.-65G&gt;C</t>
  </si>
  <si>
    <t>RCV001137360</t>
  </si>
  <si>
    <t>NM_170784.3(MKKS):c.-159A&gt;C</t>
  </si>
  <si>
    <t>RCV001142647|RCV001142648</t>
  </si>
  <si>
    <t>NM_170784.3(MKKS):c.-384C&gt;T</t>
  </si>
  <si>
    <t>RCV001137909|RCV001137910</t>
  </si>
  <si>
    <t>NM_170784.3(MKKS):c.-388A&gt;G</t>
  </si>
  <si>
    <t>RCV001137912|RCV001137911</t>
  </si>
  <si>
    <t>NM_170784.3(MKKS):c.-618C&gt;T</t>
  </si>
  <si>
    <t>RCV001140916|RCV001140917</t>
  </si>
  <si>
    <t>NM_000214.3(JAG1):c.-6G&gt;T</t>
  </si>
  <si>
    <t>RCV001138744</t>
  </si>
  <si>
    <t>NM_000214.3(JAG1):c.-75A&gt;G</t>
  </si>
  <si>
    <t>Dec 29, 2021</t>
  </si>
  <si>
    <t>RCV001138745|RCV002482265</t>
  </si>
  <si>
    <t>MedGen:CN239319|Human Phenotype Ontology:HP:0001636,MONDO:MONDO:0008542,MedGen:C0039685,OMIM:187500,Orphanet:3303;MONDO:MONDO:0060713,MedGen:C1866053,OMIM:617992;MONDO:MONDO:0030458,MedGen:C5562003,OMIM:619574;MONDO:MONDO:0016862,MedGen:C1956125,OMIM:118450,Orphanet:261619,Orphanet:52</t>
  </si>
  <si>
    <t>Isolated Nonsyndromic Congenital Heart Disease|Tetralogy of Fallot;Deafness, congenital heart defects, and posterior embryotoxon;Charcot-Marie-Tooth disease, axonal, Type 2HH;Alagille syndrome due to a JAG1 point mutation</t>
  </si>
  <si>
    <t>NM_000214.3(JAG1):c.-185G&gt;C</t>
  </si>
  <si>
    <t>RCV001141324</t>
  </si>
  <si>
    <t>NM_000214.3(JAG1):c.-458C&gt;T</t>
  </si>
  <si>
    <t>Jul 23, 2020</t>
  </si>
  <si>
    <t>RCV001141325|RCV001586002</t>
  </si>
  <si>
    <t>NM_000214.3(JAG1):c.-465G&gt;T</t>
  </si>
  <si>
    <t>RCV001141326</t>
  </si>
  <si>
    <t>NM_001386393.1(PANK2):c.-29C&gt;T</t>
  </si>
  <si>
    <t>RCV001141451</t>
  </si>
  <si>
    <t>NM_001386393.1(PANK2):c.-28C&gt;T</t>
  </si>
  <si>
    <t>Sep 22, 2022</t>
  </si>
  <si>
    <t>RCV001141452</t>
  </si>
  <si>
    <t>NM_001386393.1(PANK2):c.-10G&gt;A</t>
  </si>
  <si>
    <t>RCV001141453</t>
  </si>
  <si>
    <t>NM_012469.4(PRPF6):c.-107A&gt;G</t>
  </si>
  <si>
    <t>RCV001139516</t>
  </si>
  <si>
    <t>NM_012469.4(PRPF6):c.-99C&gt;G</t>
  </si>
  <si>
    <t>RCV001139517</t>
  </si>
  <si>
    <t>NM_012469.4(PRPF6):c.-53C&gt;T</t>
  </si>
  <si>
    <t>RCV001142119</t>
  </si>
  <si>
    <t>NC_000021.9:g.45405193A&gt;C</t>
  </si>
  <si>
    <t>RCV001136843</t>
  </si>
  <si>
    <t>MONDO:MONDO:0800166,MedGen:C4551775,OMIM:PS267750,Orphanet:1571</t>
  </si>
  <si>
    <t>Knobloch syndrome</t>
  </si>
  <si>
    <t>NC_000021.9</t>
  </si>
  <si>
    <t>21q22.3</t>
  </si>
  <si>
    <t>NC_000021.9:g.45405204C&gt;G</t>
  </si>
  <si>
    <t>RCV001136844</t>
  </si>
  <si>
    <t>NC_000021.9:g.45405229G&gt;A</t>
  </si>
  <si>
    <t>RCV001136845</t>
  </si>
  <si>
    <t>NM_000541.5(SAG):c.-28-10A&gt;G</t>
  </si>
  <si>
    <t>RCV001139461|RCV001140231</t>
  </si>
  <si>
    <t>NM_001023570.4(IQCB1):c.-179G&gt;A</t>
  </si>
  <si>
    <t>RCV001146698</t>
  </si>
  <si>
    <t>NM_000539.3(RHO):c.-24G&gt;T</t>
  </si>
  <si>
    <t>RCV001145547|RCV001149880</t>
  </si>
  <si>
    <t>MONDO:MONDO:0012498,MedGen:C1864869,OMIM:610445,Orphanet:215|Human Phenotype Ontology:HP:0000547,MONDO:MONDO:0019200,MeSH:D012174,MedGen:C0035334,OMIM:268000,OMIM:PS268000,Orphanet:791</t>
  </si>
  <si>
    <t>Congenital stationary night blindness autosomal dominant 1|Retinitis pigmentosa</t>
  </si>
  <si>
    <t>NM_130837.3(OPA1):c.-144T&gt;C</t>
  </si>
  <si>
    <t>RCV001150417</t>
  </si>
  <si>
    <t>NM_130837.3(OPA1):c.-3G&gt;A</t>
  </si>
  <si>
    <t>RCV001150419</t>
  </si>
  <si>
    <t>NM_000313.4(PROS1):c.-48C&gt;A</t>
  </si>
  <si>
    <t>RCV001146273</t>
  </si>
  <si>
    <t>NM_176824.3(BBS7):c.-98C&gt;T</t>
  </si>
  <si>
    <t>RCV001147658</t>
  </si>
  <si>
    <t>MONDO:MONDO:0014435,MedGen:C1859565,OMIM:615984,Orphanet:110</t>
  </si>
  <si>
    <t>Bardet-Biedl syndrome 7</t>
  </si>
  <si>
    <t>NM_176824.3(BBS7):c.-137A&gt;G</t>
  </si>
  <si>
    <t>RCV001147659</t>
  </si>
  <si>
    <t>NM_152618.3(BBS12):c.-102C&gt;T</t>
  </si>
  <si>
    <t>RCV001151001</t>
  </si>
  <si>
    <t>NM_001378615.1(CC2D2A):c.-87G&gt;A</t>
  </si>
  <si>
    <t>RCV001144519|RCV001144520</t>
  </si>
  <si>
    <t>MONDO:MONDO:0012849,MedGen:C2676788,OMIM:612285,Orphanet:2318|MONDO:MONDO:0012848,MedGen:C2676790,OMIM:612284,Orphanet:564</t>
  </si>
  <si>
    <t>Joubert syndrome 9|Meckel syndrome, type 6</t>
  </si>
  <si>
    <t>NM_001378615.1(CC2D2A):c.-47G&gt;A</t>
  </si>
  <si>
    <t>RCV001144521|RCV001144522</t>
  </si>
  <si>
    <t>MONDO:MONDO:0012848,MedGen:C2676790,OMIM:612284,Orphanet:564|MONDO:MONDO:0012849,MedGen:C2676788,OMIM:612285,Orphanet:2318</t>
  </si>
  <si>
    <t>Meckel syndrome, type 6|Joubert syndrome 9</t>
  </si>
  <si>
    <t>NM_004744.5(LRAT):c.-199G&gt;T</t>
  </si>
  <si>
    <t>RCV001148829</t>
  </si>
  <si>
    <t>NM_004744.5(LRAT):c.-15C&gt;T</t>
  </si>
  <si>
    <t>RCV001150360|RCV001150361</t>
  </si>
  <si>
    <t>MONDO:MONDO:0013231,MedGen:C2750063,OMIM:613341|Human Phenotype Ontology:HP:0000547,MONDO:MONDO:0019200,MeSH:D012174,MedGen:C0035334,OMIM:268000,OMIM:PS268000,Orphanet:791</t>
  </si>
  <si>
    <t>Leber congenital amaurosis 14|Retinitis pigmentosa</t>
  </si>
  <si>
    <t>NM_207352.4(CYP4V2):c.-133G&gt;T</t>
  </si>
  <si>
    <t>RCV001145841|RCV001145842</t>
  </si>
  <si>
    <t>NM_207352.4(CYP4V2):c.-22C&gt;G</t>
  </si>
  <si>
    <t>RCV001148608|RCV001148609</t>
  </si>
  <si>
    <t>NM_001379270.1(CNGA1):c.-59C&gt;T</t>
  </si>
  <si>
    <t>RCV001145412</t>
  </si>
  <si>
    <t>NM_001379270.1(CNGA1):c.-91G&gt;A</t>
  </si>
  <si>
    <t>RCV001145413</t>
  </si>
  <si>
    <t>NM_001379270.1(CNGA1):c.-163G&gt;A</t>
  </si>
  <si>
    <t>RCV001145415</t>
  </si>
  <si>
    <t>NM_001379270.1(CNGA1):c.-189G&gt;A</t>
  </si>
  <si>
    <t>RCV001145416</t>
  </si>
  <si>
    <t>NM_001379270.1(CNGA1):c.-222-2004C&gt;T</t>
  </si>
  <si>
    <t>RCV001147345</t>
  </si>
  <si>
    <t>NM_001379270.1(CNGA1):c.-222-2043G&gt;C</t>
  </si>
  <si>
    <t>RCV001147346</t>
  </si>
  <si>
    <t>NM_024592.5(SRD5A3):c.-27G&gt;T</t>
  </si>
  <si>
    <t>RCV001150488</t>
  </si>
  <si>
    <t>NM_001386140.1(MTTP):c.-20G&gt;A</t>
  </si>
  <si>
    <t>RCV001146855</t>
  </si>
  <si>
    <t>NM_000362.5(TIMP3):c.-284G&gt;C</t>
  </si>
  <si>
    <t>RCV001144929</t>
  </si>
  <si>
    <t>NM_000362.5(TIMP3):c.-274G&gt;C</t>
  </si>
  <si>
    <t>RCV001144930</t>
  </si>
  <si>
    <t>NM_001023570.4(IQCB1):c.-12-4A&gt;T</t>
  </si>
  <si>
    <t>RCV001146697</t>
  </si>
  <si>
    <t>NM_004744.5(LRAT):c.-1-12T&gt;C</t>
  </si>
  <si>
    <t>RCV001150362</t>
  </si>
  <si>
    <t>NM_006005.3(WFS1):c.-148G&gt;T</t>
  </si>
  <si>
    <t>RCV001155155|RCV001155156|RCV002465835</t>
  </si>
  <si>
    <t>NM_006005.3(WFS1):c.-127A&gt;G</t>
  </si>
  <si>
    <t>RCV001156812|RCV001156813|RCV002465836</t>
  </si>
  <si>
    <t>NM_006005.3(WFS1):c.-93G&gt;C</t>
  </si>
  <si>
    <t>RCV001151387|RCV001151388|RCV002465833</t>
  </si>
  <si>
    <t>NM_006005.3(WFS1):c.-43G&gt;C</t>
  </si>
  <si>
    <t>Aug 04, 2022</t>
  </si>
  <si>
    <t>RCV001151389|RCV001151390|RCV001882467|RCV002465834</t>
  </si>
  <si>
    <t>MedGen:CN239410|MONDO:MONDO:0010963,MedGen:C1833021,OMIM:600965,Orphanet:90635|MedGen:CN517202|MONDO:MONDO:0009101,MedGen:C4551693,OMIM:222300,Orphanet:3463</t>
  </si>
  <si>
    <t>WFS1-Related Spectrum Disorders|Autosomal dominant nonsyndromic hearing loss 6|not provided|Wolfram syndrome 1</t>
  </si>
  <si>
    <t>NM_025074.7(FRAS1):c.-233A&gt;T</t>
  </si>
  <si>
    <t>RCV001156614</t>
  </si>
  <si>
    <t>NM_000440.3(PDE6A):c.-42C&gt;T</t>
  </si>
  <si>
    <t>RCV001154775|RCV001644925</t>
  </si>
  <si>
    <t>NM_016180.5(SLC45A2):c.-7A&gt;G</t>
  </si>
  <si>
    <t>RCV001158237</t>
  </si>
  <si>
    <t>MONDO:MONDO:0011683,MedGen:C1847836,OMIM:606574,Orphanet:79435</t>
  </si>
  <si>
    <t>Oculocutaneous albinism type 4</t>
  </si>
  <si>
    <t>NM_016180.5(SLC45A2):c.-12C&gt;T</t>
  </si>
  <si>
    <t>RCV001158238</t>
  </si>
  <si>
    <t>NM_016180.5(SLC45A2):c.-30G&gt;T</t>
  </si>
  <si>
    <t>RCV001158239</t>
  </si>
  <si>
    <t>NM_000082.4(ERCC8):c.-33C&gt;T</t>
  </si>
  <si>
    <t>RCV001157841</t>
  </si>
  <si>
    <t>NM_004385.5(VCAN):c.-87A&gt;G</t>
  </si>
  <si>
    <t>RCV001152883|RCV001152884</t>
  </si>
  <si>
    <t>NM_032119.4(ADGRV1):c.-67A&gt;T</t>
  </si>
  <si>
    <t>Aug 23, 2018</t>
  </si>
  <si>
    <t>RCV001158259|RCV001541269</t>
  </si>
  <si>
    <t>MONDO:MONDO:0011558,MedGen:C2931213,OMIM:605472,Orphanet:231178,Orphanet:886|MedGen:CN517202</t>
  </si>
  <si>
    <t>Usher syndrome type 2C|not provided</t>
  </si>
  <si>
    <t>NM_001134831.2(AHI1):c.-53A&gt;G</t>
  </si>
  <si>
    <t>RCV001153014</t>
  </si>
  <si>
    <t>NM_001134831.2(AHI1):c.-54G&gt;T</t>
  </si>
  <si>
    <t>RCV001153015</t>
  </si>
  <si>
    <t>NM_001134831.2(AHI1):c.-332C&gt;G</t>
  </si>
  <si>
    <t>RCV001153016</t>
  </si>
  <si>
    <t>NM_001134831.2(AHI1):c.-347C&gt;T</t>
  </si>
  <si>
    <t>RCV001153017</t>
  </si>
  <si>
    <t>NM_000288.4(PEX7):c.-69C&gt;A</t>
  </si>
  <si>
    <t>RCV001151884|RCV001151885</t>
  </si>
  <si>
    <t>NM_000288.4(PEX7):c.-65A&gt;T</t>
  </si>
  <si>
    <t>Aug 14, 2018</t>
  </si>
  <si>
    <t>RCV001151886|RCV001151887|RCV001570476</t>
  </si>
  <si>
    <t>MONDO:MONDO:0008972,MedGen:C1859133,OMIM:215100,Orphanet:177,Orphanet:309789|MONDO:MONDO:0013945,MedGen:C2749346,OMIM:614879,Orphanet:773|MedGen:CN517202</t>
  </si>
  <si>
    <t>Rhizomelic chondrodysplasia punctata type 1|Peroxisome biogenesis disorder 9B|not provided</t>
  </si>
  <si>
    <t>NM_000288.4(PEX7):c.-18C&gt;T</t>
  </si>
  <si>
    <t>RCV001153127|RCV001153128</t>
  </si>
  <si>
    <t>NM_000063.6(C2):c.-36G&gt;A</t>
  </si>
  <si>
    <t>RCV001158055|RCV001158056</t>
  </si>
  <si>
    <t>MONDO:MONDO:0009006,MedGen:C3150275,OMIM:217000|MONDO:MONDO:0014207,MedGen:C3809653,OMIM:615489</t>
  </si>
  <si>
    <t>Complement component 2 deficiency|Age related macular degeneration 14</t>
  </si>
  <si>
    <t>NM_000063.6(C2):c.-21G&gt;A</t>
  </si>
  <si>
    <t>RCV001158057|RCV001158058</t>
  </si>
  <si>
    <t>MONDO:MONDO:0014207,MedGen:C3809653,OMIM:615489|MONDO:MONDO:0009006,MedGen:C3150275,OMIM:217000</t>
  </si>
  <si>
    <t>Age related macular degeneration 14|Complement component 2 deficiency</t>
  </si>
  <si>
    <t>NM_080680.3(COL11A2):c.-79T&gt;C</t>
  </si>
  <si>
    <t>RCV001155748|RCV001155749|RCV001155747</t>
  </si>
  <si>
    <t>MONDO:MONDO:0013795,MedGen:C3281128,OMIM:614524,Orphanet:2021|MONDO:MONDO:0044206,MedGen:C4520892,OMIM:215150,Orphanet:1427|MONDO:MONDO:0008490,MedGen:C1848488,OMIM:184840,Orphanet:166100,Orphanet:3450</t>
  </si>
  <si>
    <t>Fibrochondrogenesis 2|Otospondylomegaepiphyseal dysplasia, autosomal recessive|Otospondylomegaepiphyseal dysplasia, autosomal dominant</t>
  </si>
  <si>
    <t>NM_080680.3(COL11A2):c.-82C&gt;G</t>
  </si>
  <si>
    <t>RCV001157453|RCV001157452|RCV001157451</t>
  </si>
  <si>
    <t>MONDO:MONDO:0008490,MedGen:C1848488,OMIM:184840,Orphanet:166100,Orphanet:3450|MONDO:MONDO:0013795,MedGen:C3281128,OMIM:614524,Orphanet:2021|MONDO:MONDO:0044206,MedGen:C4520892,OMIM:215150,Orphanet:1427</t>
  </si>
  <si>
    <t>Otospondylomegaepiphyseal dysplasia, autosomal dominant|Fibrochondrogenesis 2|Otospondylomegaepiphyseal dysplasia, autosomal recessive</t>
  </si>
  <si>
    <t>NM_001142800.2(EYS):c.-82T&gt;C</t>
  </si>
  <si>
    <t>Aug 22, 2022</t>
  </si>
  <si>
    <t>RCV001163041|RCV002558561</t>
  </si>
  <si>
    <t>NM_001142800.2(EYS):c.-277C&gt;G</t>
  </si>
  <si>
    <t>Oct 29, 2021</t>
  </si>
  <si>
    <t>RCV001165133|RCV002032514</t>
  </si>
  <si>
    <t>NM_001142800.2(EYS):c.-333G&gt;T</t>
  </si>
  <si>
    <t>RCV001165134</t>
  </si>
  <si>
    <t>NM_014989.7(RIMS1):c.-121C&gt;T</t>
  </si>
  <si>
    <t>RCV001165363</t>
  </si>
  <si>
    <t>NM_001122769.3(LCA5):c.-334C&gt;T</t>
  </si>
  <si>
    <t>RCV001158967</t>
  </si>
  <si>
    <t>NM_001122769.3(LCA5):c.-398G&gt;T</t>
  </si>
  <si>
    <t>RCV001160298</t>
  </si>
  <si>
    <t>NM_001122769.3(LCA5):c.-400G&gt;T</t>
  </si>
  <si>
    <t>RCV001160299</t>
  </si>
  <si>
    <t>NM_022726.4(ELOVL4):c.-1G&gt;A</t>
  </si>
  <si>
    <t>RCV001164069</t>
  </si>
  <si>
    <t>NM_012338.4(TSPAN12):c.-127G&gt;T</t>
  </si>
  <si>
    <t>RCV001159070</t>
  </si>
  <si>
    <t>NM_012338.4(TSPAN12):c.-151A&gt;C</t>
  </si>
  <si>
    <t>RCV001159071</t>
  </si>
  <si>
    <t>NM_012338.4(TSPAN12):c.-169T&gt;A</t>
  </si>
  <si>
    <t>RCV001159072</t>
  </si>
  <si>
    <t>NM_012338.4(TSPAN12):c.-215G&gt;T</t>
  </si>
  <si>
    <t>RCV001159073</t>
  </si>
  <si>
    <t>NM_012338.4(TSPAN12):c.-232C&gt;T</t>
  </si>
  <si>
    <t>RCV001159074</t>
  </si>
  <si>
    <t>NM_012338.4(TSPAN12):c.-277C&gt;T</t>
  </si>
  <si>
    <t>RCV001160421</t>
  </si>
  <si>
    <t>NM_012338.4(TSPAN12):c.-314G&gt;C</t>
  </si>
  <si>
    <t>RCV001160422</t>
  </si>
  <si>
    <t>NM_000883.4(IMPDH1):c.-13C&gt;T</t>
  </si>
  <si>
    <t>RCV001158327|RCV001158328</t>
  </si>
  <si>
    <t>Human Phenotype Ontology:HP:0000547,MONDO:MONDO:0019200,MeSH:D012174,MedGen:C0035334,OMIM:268000,OMIM:PS268000,Orphanet:791|MONDO:MONDO:0013454,MedGen:C1840284,OMIM:613837,Orphanet:65</t>
  </si>
  <si>
    <t>Retinitis pigmentosa|Leber congenital amaurosis 11</t>
  </si>
  <si>
    <t>NM_000883.4(IMPDH1):c.-17T&gt;C</t>
  </si>
  <si>
    <t>RCV001158330|RCV001158329</t>
  </si>
  <si>
    <t>NM_000883.4(IMPDH1):c.-73G&gt;C</t>
  </si>
  <si>
    <t>RCV001161531|RCV001161530</t>
  </si>
  <si>
    <t>NM_000883.4(IMPDH1):c.-77G&gt;C</t>
  </si>
  <si>
    <t>RCV001161532|RCV001161533</t>
  </si>
  <si>
    <t>NM_198428.3(BBS9):c.-206T&gt;G</t>
  </si>
  <si>
    <t>RCV001158344</t>
  </si>
  <si>
    <t>NM_153033.5(KCTD7):c.-90G&gt;A</t>
  </si>
  <si>
    <t>RCV001161107</t>
  </si>
  <si>
    <t>NM_153033.5(KCTD7):c.-55C&gt;T</t>
  </si>
  <si>
    <t>RCV001162662</t>
  </si>
  <si>
    <t>NM_000466.3(PEX1):c.-77C&gt;G</t>
  </si>
  <si>
    <t>RCV001162274</t>
  </si>
  <si>
    <t>NM_000466.3(PEX1):c.-82C&gt;G</t>
  </si>
  <si>
    <t>RCV001162275</t>
  </si>
  <si>
    <t>NM_178857.6(RP1L1):c.-8C&gt;T</t>
  </si>
  <si>
    <t>RCV001164528</t>
  </si>
  <si>
    <t>NM_178857.6(RP1L1):c.-143T&gt;G</t>
  </si>
  <si>
    <t>RCV001159600</t>
  </si>
  <si>
    <t>NM_178857.6(RP1L1):c.-226C&gt;A</t>
  </si>
  <si>
    <t>RCV001159601</t>
  </si>
  <si>
    <t>NM_003816.3(ADAM9):c.-18C&gt;G</t>
  </si>
  <si>
    <t>RCV001160365</t>
  </si>
  <si>
    <t>MONDO:MONDO:0013002,MedGen:C1423873,OMIM:612775,Orphanet:1872</t>
  </si>
  <si>
    <t>Cone-rod dystrophy 9</t>
  </si>
  <si>
    <t>8p11.22</t>
  </si>
  <si>
    <t>NM_152419.3(HGSNAT):c.-3G&gt;C</t>
  </si>
  <si>
    <t>RCV001162198</t>
  </si>
  <si>
    <t>MONDO:MONDO:0009657,MedGen:C0086649,OMIM:252930,Orphanet:581,Orphanet:79271</t>
  </si>
  <si>
    <t>Mucopolysaccharidosis, MPS-III-C</t>
  </si>
  <si>
    <t>8p11.21</t>
  </si>
  <si>
    <t>NM_006269.2(RP1):c.-51A&gt;G</t>
  </si>
  <si>
    <t>RCV001165104</t>
  </si>
  <si>
    <t>NM_006269.2(RP1):c.-37T&gt;C</t>
  </si>
  <si>
    <t>RCV001158390</t>
  </si>
  <si>
    <t>NM_000370.3(TTPA):c.-18G&gt;A</t>
  </si>
  <si>
    <t>RCV001165339</t>
  </si>
  <si>
    <t>NM_019098.5(CNGB3):c.-1G&gt;A</t>
  </si>
  <si>
    <t>RCV001164671|RCV001164672</t>
  </si>
  <si>
    <t>MONDO:MONDO:0009549,MeSH:D000080362,MedGen:C1855465,OMIM:248200,Orphanet:364055,Orphanet:827|MONDO:MONDO:0009875,MedGen:C1849792,OMIM:262300,Orphanet:49382</t>
  </si>
  <si>
    <t>Severe early-childhood-onset retinal dystrophy|Achromatopsia 3</t>
  </si>
  <si>
    <t>8q21.3</t>
  </si>
  <si>
    <t>NM_152564.5(VPS13B):c.-30+6C&gt;G</t>
  </si>
  <si>
    <t>RCV001158687</t>
  </si>
  <si>
    <t>NM_001001557.4(GDF6):c.-86C&gt;T</t>
  </si>
  <si>
    <t>RCV001168056</t>
  </si>
  <si>
    <t>MONDO:MONDO:0007306,MedGen:C1861689,OMIM:118100,Orphanet:2345</t>
  </si>
  <si>
    <t>Klippel-Feil syndrome 1, autosomal dominant</t>
  </si>
  <si>
    <t>NM_014425.5(INVS):c.-176C&gt;T</t>
  </si>
  <si>
    <t>RCV001169332</t>
  </si>
  <si>
    <t>NM_015404.4(WHRN):c.-92C&gt;T</t>
  </si>
  <si>
    <t>RCV001168960|RCV001168961</t>
  </si>
  <si>
    <t>NM_015404.4(WHRN):c.-204C&gt;G</t>
  </si>
  <si>
    <t>Nov 11, 2018</t>
  </si>
  <si>
    <t>RCV001166062|RCV001166063|RCV001655691</t>
  </si>
  <si>
    <t>NM_015404.4(WHRN):c.-305C&gt;T</t>
  </si>
  <si>
    <t>RCV001166538|RCV001166539</t>
  </si>
  <si>
    <t>NM_015404.4(WHRN):c.-310G&gt;T</t>
  </si>
  <si>
    <t>RCV001166541|RCV001166540</t>
  </si>
  <si>
    <t>NM_015404.4(WHRN):c.-314C&gt;T</t>
  </si>
  <si>
    <t>RCV001166543|RCV001166542</t>
  </si>
  <si>
    <t>NM_015404.4(WHRN):c.-505C&gt;T</t>
  </si>
  <si>
    <t>RCV001168282|RCV001168281</t>
  </si>
  <si>
    <t>NM_015404.4(WHRN):c.-570C&gt;G</t>
  </si>
  <si>
    <t>RCV001169019|RCV001169020</t>
  </si>
  <si>
    <t>NM_015404.4(WHRN):c.-595G&gt;A</t>
  </si>
  <si>
    <t>RCV001166116|RCV001166117</t>
  </si>
  <si>
    <t>NM_012210.4(TRIM32):c.-143C&gt;T</t>
  </si>
  <si>
    <t>RCV001166118|RCV001166119</t>
  </si>
  <si>
    <t>MONDO:MONDO:0009683,MedGen:C0270968,OMIM:254110,Orphanet:1878|MONDO:MONDO:0014439,MedGen:C1859569,OMIM:615988,Orphanet:110</t>
  </si>
  <si>
    <t>Sarcotubular myopathy|Bardet-Biedl syndrome 11</t>
  </si>
  <si>
    <t>NM_000550.3(TYRP1):c.-111T&gt;C</t>
  </si>
  <si>
    <t>RCV001167312</t>
  </si>
  <si>
    <t>NM_000550.3(TYRP1):c.-69G&gt;A</t>
  </si>
  <si>
    <t>RCV001167313</t>
  </si>
  <si>
    <t>NM_019892.6(INPP5E):c.-41C&gt;T</t>
  </si>
  <si>
    <t>RCV001168669</t>
  </si>
  <si>
    <t>NM_019892.6(INPP5E):c.-149C&gt;T</t>
  </si>
  <si>
    <t>RCV001168670</t>
  </si>
  <si>
    <t>NM_019892.6(INPP5E):c.-175C&gt;T</t>
  </si>
  <si>
    <t>RCV001169431</t>
  </si>
  <si>
    <t>NM_001379081.2(FREM1):c.-12G&gt;C</t>
  </si>
  <si>
    <t>RCV001169220</t>
  </si>
  <si>
    <t>NM_001379081.2(FREM1):c.-88T&gt;G</t>
  </si>
  <si>
    <t>RCV001169221</t>
  </si>
  <si>
    <t>NM_001379081.2(FREM1):c.-194G&gt;A</t>
  </si>
  <si>
    <t>RCV001166305</t>
  </si>
  <si>
    <t>NM_001379081.2(FREM1):c.-265T&gt;C</t>
  </si>
  <si>
    <t>RCV001166306</t>
  </si>
  <si>
    <t>NM_001379081.2(FREM1):c.-395C&gt;T</t>
  </si>
  <si>
    <t>RCV001166307</t>
  </si>
  <si>
    <t>NM_001379081.2(FREM1):c.-476G&gt;T</t>
  </si>
  <si>
    <t>RCV001166308</t>
  </si>
  <si>
    <t>NM_001379081.2(FREM1):c.-491C&gt;T</t>
  </si>
  <si>
    <t>RCV001166309</t>
  </si>
  <si>
    <t>NM_133497.4(KCNV2):c.-94A&gt;T</t>
  </si>
  <si>
    <t>RCV001168923</t>
  </si>
  <si>
    <t>NM_133497.4(KCNV2):c.-69G&gt;A</t>
  </si>
  <si>
    <t>RCV001168924</t>
  </si>
  <si>
    <t>NM_133497.4(KCNV2):c.-9T&gt;C</t>
  </si>
  <si>
    <t>RCV001166029</t>
  </si>
  <si>
    <t>NM_004006.3(DMD):c.-22G&gt;A</t>
  </si>
  <si>
    <t>Aug 30, 2017</t>
  </si>
  <si>
    <t>RCV001168876</t>
  </si>
  <si>
    <t>NM_006915.3(RP2):c.-35A&gt;G</t>
  </si>
  <si>
    <t>RCV001168265</t>
  </si>
  <si>
    <t>NM_001077418.3(TMEM231):c.-11G&gt;T</t>
  </si>
  <si>
    <t>RCV001169969</t>
  </si>
  <si>
    <t>NM_006493.4(CLN5):c.-11G&gt;C</t>
  </si>
  <si>
    <t>Sep 01, 2021</t>
  </si>
  <si>
    <t>RCV001212023</t>
  </si>
  <si>
    <t>NM_022787.4(NMNAT1):c.-72G&gt;A</t>
  </si>
  <si>
    <t>RCV001256651</t>
  </si>
  <si>
    <t>MONDO:MONDO:0012056,MedGen:C1837873,OMIM:608553,Orphanet:65</t>
  </si>
  <si>
    <t>Leber congenital amaurosis 9</t>
  </si>
  <si>
    <t>NM_022787.4(NMNAT1):c.-69C&gt;T</t>
  </si>
  <si>
    <t>RCV001256639</t>
  </si>
  <si>
    <t>NM_022787.4(NMNAT1):c.-57G&gt;T</t>
  </si>
  <si>
    <t>RCV001256653</t>
  </si>
  <si>
    <t>NM_022787.4(NMNAT1):c.-57+4A&gt;G</t>
  </si>
  <si>
    <t>RCV001256652</t>
  </si>
  <si>
    <t>NM_022787.4(NMNAT1):c.-57+10C&gt;T</t>
  </si>
  <si>
    <t>RCV001256648</t>
  </si>
  <si>
    <t>NM_001368894.2(PAX6):c.-122dup</t>
  </si>
  <si>
    <t>Nov 30, 2020</t>
  </si>
  <si>
    <t>RCV001449888</t>
  </si>
  <si>
    <t>NM_206933.4(USH2A):c.-4A&gt;G</t>
  </si>
  <si>
    <t>Aug 14, 2020</t>
  </si>
  <si>
    <t>RCV001279672</t>
  </si>
  <si>
    <t>MONDO:MONDO:0010169,MedGen:C1848634,OMIM:276901,Orphanet:231178,Orphanet:886</t>
  </si>
  <si>
    <t>Usher syndrome type 2A</t>
  </si>
  <si>
    <t>NM_001142800.2(EYS):c.-201C&gt;T</t>
  </si>
  <si>
    <t>Jun 24, 2022</t>
  </si>
  <si>
    <t>RCV001279319|RCV001871566</t>
  </si>
  <si>
    <t>MedGen:C0339526|MedGen:CN517202</t>
  </si>
  <si>
    <t>Autosomal recessive retinitis pigmentosa|not provided</t>
  </si>
  <si>
    <t>NM_001142800.2(EYS):c.-209C&gt;T</t>
  </si>
  <si>
    <t>Aug 19, 2022</t>
  </si>
  <si>
    <t>RCV001279320|RCV001460114</t>
  </si>
  <si>
    <t>NM_001142800.2(EYS):c.-350G&gt;T</t>
  </si>
  <si>
    <t>RCV001279321|RCV001871567</t>
  </si>
  <si>
    <t>NM_001142800.2(EYS):c.-351C&gt;T</t>
  </si>
  <si>
    <t>Sep 13, 2022</t>
  </si>
  <si>
    <t>RCV001279323|RCV002069455</t>
  </si>
  <si>
    <t>NM_024649.5(BBS1):c.-3A&gt;G</t>
  </si>
  <si>
    <t>Apr 15, 2022</t>
  </si>
  <si>
    <t>RCV001277997|RCV001819974|RCV002245935</t>
  </si>
  <si>
    <t>MONDO:MONDO:0008854,MedGen:C2936862,OMIM:209900|MedGen:CN169374|MedGen:CN517202</t>
  </si>
  <si>
    <t>Bardet-Biedl syndrome 1|not specified|not provided</t>
  </si>
  <si>
    <t>NM_032520.5(GNPTG):c.-10C&gt;A</t>
  </si>
  <si>
    <t>May 11, 2022</t>
  </si>
  <si>
    <t>RCV001277822</t>
  </si>
  <si>
    <t>NM_032520.5(GNPTG):c.-4C&gt;T</t>
  </si>
  <si>
    <t>Apr 24, 2020</t>
  </si>
  <si>
    <t>RCV001277823</t>
  </si>
  <si>
    <t>NM_015272.5(RPGRIP1L):c.-3G&gt;C</t>
  </si>
  <si>
    <t>Nov 10, 2020</t>
  </si>
  <si>
    <t>RCV001277876</t>
  </si>
  <si>
    <t>Human Phenotype Ontology:HP:0002335,Human Phenotype Ontology:HP:0007125,MONDO:MONDO:0018772,MedGen:C0431399,OMIM:PS213300,Orphanet:475</t>
  </si>
  <si>
    <t>Joubert syndrome</t>
  </si>
  <si>
    <t>NM_000383.4(AIRE):c.-4C&gt;A</t>
  </si>
  <si>
    <t>RCV001277494</t>
  </si>
  <si>
    <t>MONDO:MONDO:0009411,MedGen:C0085859,OMIM:240300,Orphanet:3453</t>
  </si>
  <si>
    <t>Polyglandular autoimmune syndrome, type 1</t>
  </si>
  <si>
    <t>NM_004006.3(DMD):c.-192C&gt;T</t>
  </si>
  <si>
    <t>Jul 07, 2020</t>
  </si>
  <si>
    <t>RCV001288597</t>
  </si>
  <si>
    <t>NM_000313.4(PROS1):c.-3G&gt;T</t>
  </si>
  <si>
    <t>Nov 19, 2020</t>
  </si>
  <si>
    <t>RCV001290759</t>
  </si>
  <si>
    <t>NM_000321.3(RB1):c.-149G&gt;T</t>
  </si>
  <si>
    <t>Jan 11, 2023</t>
  </si>
  <si>
    <t>RCV001292913|RCV002256730|RCV002462902|RCV003120538</t>
  </si>
  <si>
    <t>Human Phenotype Ontology:HP:0009919,MONDO:MONDO:0008380,MeSH:D012175,MedGen:C0035335,OMIM:180200,Orphanet:790|MONDO:MONDO:0015356,MeSH:D009386,MedGen:C0027672,Orphanet:140162|MedGen:CN517202|MedGen:CN169374</t>
  </si>
  <si>
    <t>Retinoblastoma|Hereditary cancer-predisposing syndrome|not provided|not specified</t>
  </si>
  <si>
    <t>NM_001142800.2(EYS):c.-101G&gt;A</t>
  </si>
  <si>
    <t>Oct 18, 2020</t>
  </si>
  <si>
    <t>RCV001295256</t>
  </si>
  <si>
    <t>NM_001142800.2(EYS):c.-259T&gt;C</t>
  </si>
  <si>
    <t>RCV001327387</t>
  </si>
  <si>
    <t>NM_001142800.2(EYS):c.-291C&gt;A</t>
  </si>
  <si>
    <t>Aug 12, 2021</t>
  </si>
  <si>
    <t>RCV001320797</t>
  </si>
  <si>
    <t>NM_001382391.1(CSPP1):c.-128C&gt;T</t>
  </si>
  <si>
    <t>Jul 26, 2022</t>
  </si>
  <si>
    <t>RCV001319719</t>
  </si>
  <si>
    <t>NM_001382391.1(CSPP1):c.-75C&gt;T</t>
  </si>
  <si>
    <t>Oct 18, 2022</t>
  </si>
  <si>
    <t>RCV001318628</t>
  </si>
  <si>
    <t>NM_001142800.2(EYS):c.-120G&gt;C</t>
  </si>
  <si>
    <t>Dec 03, 2020</t>
  </si>
  <si>
    <t>RCV001351317</t>
  </si>
  <si>
    <t>NM_001142800.2(EYS):c.-134G&gt;T</t>
  </si>
  <si>
    <t>RCV001351139</t>
  </si>
  <si>
    <t>NM_001142800.2(EYS):c.-497C&gt;T</t>
  </si>
  <si>
    <t>Aug 15, 2022</t>
  </si>
  <si>
    <t>RCV001339010|RCV001830407</t>
  </si>
  <si>
    <t>MedGen:CN517202|MONDO:MONDO:0011272,MedGen:C1864446,OMIM:602772,Orphanet:791</t>
  </si>
  <si>
    <t>not provided|Retinitis pigmentosa 25</t>
  </si>
  <si>
    <t>NM_001382391.1(CSPP1):c.-149T&gt;A</t>
  </si>
  <si>
    <t>Mar 10, 2022</t>
  </si>
  <si>
    <t>RCV001349234</t>
  </si>
  <si>
    <t>NM_001368894.2(PAX6):c.-52+1del</t>
  </si>
  <si>
    <t>Aug 27, 2021</t>
  </si>
  <si>
    <t>RCV001346239</t>
  </si>
  <si>
    <t>Human Phenotype Ontology:HP:0000659,MONDO:MONDO:0011414,MedGen:C0344559,OMIM:604229,Orphanet:708;MONDO:MONDO:0024507,MedGen:C0344542,OMIM:106210,Orphanet:250923</t>
  </si>
  <si>
    <t>Irido-corneo-trabecular dysgenesis;Aniridia 1</t>
  </si>
  <si>
    <t>NM_001142800.2(EYS):c.-379C&gt;G</t>
  </si>
  <si>
    <t>Sep 19, 2022</t>
  </si>
  <si>
    <t>RCV001373978</t>
  </si>
  <si>
    <t>NM_001142800.2(EYS):c.-413T&gt;A</t>
  </si>
  <si>
    <t>Oct 17, 2022</t>
  </si>
  <si>
    <t>RCV001365373</t>
  </si>
  <si>
    <t>NM_001142800.2(EYS):c.-482C&gt;T</t>
  </si>
  <si>
    <t>RCV001359356</t>
  </si>
  <si>
    <t>NM_001382391.1(CSPP1):c.-80C&gt;G</t>
  </si>
  <si>
    <t>Aug 16, 2022</t>
  </si>
  <si>
    <t>RCV001367603</t>
  </si>
  <si>
    <t>NM_001382391.1(CSPP1):c.-10-5T&gt;A</t>
  </si>
  <si>
    <t>RCV001364530</t>
  </si>
  <si>
    <t>NM_001382391.1(CSPP1):c.-96C&gt;T</t>
  </si>
  <si>
    <t>RCV001404211</t>
  </si>
  <si>
    <t>NM_001382391.1(CSPP1):c.-76C&gt;T</t>
  </si>
  <si>
    <t>Oct 22, 2019</t>
  </si>
  <si>
    <t>RCV001415936</t>
  </si>
  <si>
    <t>NM_000104.4(CYP1B1):c.-286C&gt;T</t>
  </si>
  <si>
    <t>Apr 19, 2021</t>
  </si>
  <si>
    <t>RCV001420904</t>
  </si>
  <si>
    <t>NM_006493.4(CLN5):c.-10G&gt;C</t>
  </si>
  <si>
    <t>RCV001433029</t>
  </si>
  <si>
    <t>NM_001382391.1(CSPP1):c.-82G&gt;C</t>
  </si>
  <si>
    <t>Aug 04, 2020</t>
  </si>
  <si>
    <t>RCV001466992</t>
  </si>
  <si>
    <t>NM_001382391.1(CSPP1):c.-112G&gt;C</t>
  </si>
  <si>
    <t>Dec 18, 2021</t>
  </si>
  <si>
    <t>RCV001485462</t>
  </si>
  <si>
    <t>NM_032898.5(CEP19):c.-6A&gt;G</t>
  </si>
  <si>
    <t>Nov 26, 2020</t>
  </si>
  <si>
    <t>RCV001515391</t>
  </si>
  <si>
    <t>NM_001453.3(FOXC1):c.-244C&gt;G</t>
  </si>
  <si>
    <t>RCV001530571</t>
  </si>
  <si>
    <t>NM_000278.5(PAX2):c.-375C&gt;A</t>
  </si>
  <si>
    <t>Nov 12, 2018</t>
  </si>
  <si>
    <t>RCV001530590</t>
  </si>
  <si>
    <t>10q24.31</t>
  </si>
  <si>
    <t>NM_000104.4(CYP1B1):c.-338G&gt;T</t>
  </si>
  <si>
    <t>Sep 30, 2022</t>
  </si>
  <si>
    <t>RCV002736229</t>
  </si>
  <si>
    <t>MONDO:MONDO:0020366,MedGen:C0020302</t>
  </si>
  <si>
    <t>Congenital glaucoma</t>
  </si>
  <si>
    <t>NM_004698.4(PRPF3):c.-48-5_-48-3dup</t>
  </si>
  <si>
    <t>Jun 02, 2021</t>
  </si>
  <si>
    <t>RCV001535060</t>
  </si>
  <si>
    <t>CTTT</t>
  </si>
  <si>
    <t>NM_000325.6(PITX2):c.-594C&gt;G</t>
  </si>
  <si>
    <t>RCV001541775</t>
  </si>
  <si>
    <t>NM_019892.6(INPP5E):c.-150C&gt;T</t>
  </si>
  <si>
    <t>Oct 21, 2018</t>
  </si>
  <si>
    <t>RCV001541092</t>
  </si>
  <si>
    <t>NM_006088.6(TUBB4B):c.-29C&gt;A</t>
  </si>
  <si>
    <t>May 25, 2021</t>
  </si>
  <si>
    <t>RCV001540147</t>
  </si>
  <si>
    <t>NM_005654.6(NR2F1):c.-1751CT[11]</t>
  </si>
  <si>
    <t>Oct 23, 2019</t>
  </si>
  <si>
    <t>RCV001545567</t>
  </si>
  <si>
    <t>NM_000278.5(PAX2):c.-555G&gt;T</t>
  </si>
  <si>
    <t>Mar 02, 2020</t>
  </si>
  <si>
    <t>RCV001547762</t>
  </si>
  <si>
    <t>NM_024809.5(TCTN2):c.-80G&gt;A</t>
  </si>
  <si>
    <t>RCV001547841</t>
  </si>
  <si>
    <t>NM_000278.5(PAX2):c.-679A&gt;G</t>
  </si>
  <si>
    <t>Sep 26, 2020</t>
  </si>
  <si>
    <t>RCV001551318</t>
  </si>
  <si>
    <t>NM_004311.4(ARL3):c.-75C&gt;T</t>
  </si>
  <si>
    <t>RCV001554101</t>
  </si>
  <si>
    <t>MONDO:MONDO:0032577,MedGen:C4748536,OMIM:618173</t>
  </si>
  <si>
    <t>Retinitis pigmentosa 83</t>
  </si>
  <si>
    <t>10q24.32</t>
  </si>
  <si>
    <t>NM_001904.4(CTNNB1):c.-48-3del</t>
  </si>
  <si>
    <t>Jul 11, 2022</t>
  </si>
  <si>
    <t>RCV001563481</t>
  </si>
  <si>
    <t>3p22.1</t>
  </si>
  <si>
    <t>NM_153676.4(USH1C):c.-31G&gt;T</t>
  </si>
  <si>
    <t>Jun 16, 2020</t>
  </si>
  <si>
    <t>RCV001559542</t>
  </si>
  <si>
    <t>NM_031475.3(ESPN):c.-49G&gt;A</t>
  </si>
  <si>
    <t>Jun 05, 2019</t>
  </si>
  <si>
    <t>RCV001567799</t>
  </si>
  <si>
    <t>NM_005654.6(NR2F1):c.-1588T&gt;C</t>
  </si>
  <si>
    <t>RCV001565132</t>
  </si>
  <si>
    <t>NM_022726.4(ELOVL4):c.-272_-260dup</t>
  </si>
  <si>
    <t>RCV001565619</t>
  </si>
  <si>
    <t>CGCTGCACCAGTCT</t>
  </si>
  <si>
    <t>NM_031475.3(ESPN):c.-54A&gt;G</t>
  </si>
  <si>
    <t>Aug 21, 2018</t>
  </si>
  <si>
    <t>RCV001569373</t>
  </si>
  <si>
    <t>NM_001017979.3(RAB28):c.-33A&gt;C</t>
  </si>
  <si>
    <t>Aug 25, 2019</t>
  </si>
  <si>
    <t>RCV001569168</t>
  </si>
  <si>
    <t>4p15.33</t>
  </si>
  <si>
    <t>NM_031475.3(ESPN):c.-13C&gt;T</t>
  </si>
  <si>
    <t>Aug 06, 2018</t>
  </si>
  <si>
    <t>RCV001575731</t>
  </si>
  <si>
    <t>NM_000325.6(PITX2):c.-328G&gt;A</t>
  </si>
  <si>
    <t>RCV001578069</t>
  </si>
  <si>
    <t>NM_000278.5(PAX2):c.-414C&gt;T</t>
  </si>
  <si>
    <t>Jun 29, 2020</t>
  </si>
  <si>
    <t>RCV001581610</t>
  </si>
  <si>
    <t>NM_006329.4(FBLN5):c.-2A&gt;T</t>
  </si>
  <si>
    <t>Apr 06, 2020</t>
  </si>
  <si>
    <t>RCV001586154</t>
  </si>
  <si>
    <t>Single allele</t>
  </si>
  <si>
    <t>RCV001591497</t>
  </si>
  <si>
    <t>NM_015629.4(PRPF31):c.-9+1G&gt;A</t>
  </si>
  <si>
    <t>RCV001591825</t>
  </si>
  <si>
    <t>MONDO:MONDO:0010828,MedGen:C1838601,OMIM:600138,Orphanet:791</t>
  </si>
  <si>
    <t>Retinitis pigmentosa 11</t>
  </si>
  <si>
    <t>NM_018942.3(HMX1):c.-22G&gt;A</t>
  </si>
  <si>
    <t>Apr 09, 2019</t>
  </si>
  <si>
    <t>RCV001583765</t>
  </si>
  <si>
    <t>NM_004085.4(TIMM8A):c.-73T&gt;A</t>
  </si>
  <si>
    <t>Jul 27, 2018</t>
  </si>
  <si>
    <t>RCV001593474</t>
  </si>
  <si>
    <t>NM_002500.5(NEUROD1):c.-11-21C&gt;T</t>
  </si>
  <si>
    <t>RCV001585123</t>
  </si>
  <si>
    <t>NM_000260.4(MYO7A):c.-46-2A&gt;G</t>
  </si>
  <si>
    <t>Aug 17, 2020</t>
  </si>
  <si>
    <t>RCV001585450|RCV001832814</t>
  </si>
  <si>
    <t>MedGen:CN517202|MONDO:MONDO:0700087,MedGen:C2931206</t>
  </si>
  <si>
    <t>not provided|Usher syndrome type 1B</t>
  </si>
  <si>
    <t>NM_004085.4(TIMM8A):c.-72G&gt;A</t>
  </si>
  <si>
    <t>RCV001580880</t>
  </si>
  <si>
    <t>NM_000124.4(ERCC6):c.-11G&gt;C</t>
  </si>
  <si>
    <t>Nov 11, 2019</t>
  </si>
  <si>
    <t>RCV001581031</t>
  </si>
  <si>
    <t>NM_001368894.2(PAX6):c.-118T&gt;C</t>
  </si>
  <si>
    <t>RCV001589988|RCV002072342</t>
  </si>
  <si>
    <t>MedGen:CN517202|MONDO:MONDO:0024507,MedGen:C0344542,OMIM:106210,Orphanet:250923;Human Phenotype Ontology:HP:0000659,MONDO:MONDO:0011414,MedGen:C0344559,OMIM:604229,Orphanet:708</t>
  </si>
  <si>
    <t>not provided|Aniridia 1;Irido-corneo-trabecular dysgenesis</t>
  </si>
  <si>
    <t>NM_003611.3(OFD1):c.-315G&gt;C</t>
  </si>
  <si>
    <t>Feb 04, 2019</t>
  </si>
  <si>
    <t>RCV001594090</t>
  </si>
  <si>
    <t>NM_000278.5(PAX2):c.-556C&gt;T</t>
  </si>
  <si>
    <t>RCV001594135</t>
  </si>
  <si>
    <t>NM_000278.5(PAX2):c.-94C&gt;T</t>
  </si>
  <si>
    <t>Apr 03, 2020</t>
  </si>
  <si>
    <t>RCV001596123</t>
  </si>
  <si>
    <t>NM_001453.3(FOXC1):c.-417del</t>
  </si>
  <si>
    <t>May 16, 2021</t>
  </si>
  <si>
    <t>RCV001595119</t>
  </si>
  <si>
    <t>Jul 17, 2018</t>
  </si>
  <si>
    <t>RCV001594626</t>
  </si>
  <si>
    <t>NM_018942.3(HMX1):c.-130T&gt;G</t>
  </si>
  <si>
    <t>RCV001594765</t>
  </si>
  <si>
    <t>NM_018942.3(HMX1):c.-110G&gt;C</t>
  </si>
  <si>
    <t>RCV001612523</t>
  </si>
  <si>
    <t>NM_001453.3(FOXC1):c.-418_-417del</t>
  </si>
  <si>
    <t>RCV001609655</t>
  </si>
  <si>
    <t>GCC</t>
  </si>
  <si>
    <t>NM_001034852.3(SMOC1):c.-46G&gt;A</t>
  </si>
  <si>
    <t>May 15, 2021</t>
  </si>
  <si>
    <t>RCV001616970</t>
  </si>
  <si>
    <t>14q24.2</t>
  </si>
  <si>
    <t>NM_000266.4(NDP):c.-111G&gt;T</t>
  </si>
  <si>
    <t>Mar 03, 2015</t>
  </si>
  <si>
    <t>RCV001621584</t>
  </si>
  <si>
    <t>NM_006005.3(WFS1):c.-6+14C&gt;A</t>
  </si>
  <si>
    <t>Jun 09, 2015</t>
  </si>
  <si>
    <t>RCV001621645</t>
  </si>
  <si>
    <t>NM_000104.4(CYP1B1):c.-175C&gt;T</t>
  </si>
  <si>
    <t>RCV001620259</t>
  </si>
  <si>
    <t>NM_145178.4(ATOH7):c.-419T&gt;C</t>
  </si>
  <si>
    <t>RCV001635868</t>
  </si>
  <si>
    <t>10q21.3</t>
  </si>
  <si>
    <t>NM_006383.4(CIB2):c.-109C&gt;T</t>
  </si>
  <si>
    <t>Jun 21, 2018</t>
  </si>
  <si>
    <t>RCV001639971</t>
  </si>
  <si>
    <t>NM_001195263.2(PDZD7):c.-86A&gt;G</t>
  </si>
  <si>
    <t>RCV001638947</t>
  </si>
  <si>
    <t>NM_000350.3(ABCA4):c.-34C&gt;T</t>
  </si>
  <si>
    <t>RCV001645789</t>
  </si>
  <si>
    <t>NM_000278.5(PAX2):c.-659C&gt;A</t>
  </si>
  <si>
    <t>RCV001641841</t>
  </si>
  <si>
    <t>NM_006088.6(TUBB4B):c.-62G&gt;T</t>
  </si>
  <si>
    <t>RCV001651357</t>
  </si>
  <si>
    <t>NM_014956.5(CEP164):c.-21-14C&gt;T</t>
  </si>
  <si>
    <t>RCV001651370</t>
  </si>
  <si>
    <t>NM_022124.6(CDH23):c.-35_-34insAGGCG</t>
  </si>
  <si>
    <t>RCV001654441</t>
  </si>
  <si>
    <t>AAGGCG</t>
  </si>
  <si>
    <t>Jul 26, 2018</t>
  </si>
  <si>
    <t>RCV001644533</t>
  </si>
  <si>
    <t>NM_000278.5(PAX2):c.-203A&gt;G</t>
  </si>
  <si>
    <t>RCV001655234</t>
  </si>
  <si>
    <t>NM_001112704.2(VAX1):c.-65del</t>
  </si>
  <si>
    <t>Jun 19, 2021</t>
  </si>
  <si>
    <t>RCV001654627</t>
  </si>
  <si>
    <t>10q25.3</t>
  </si>
  <si>
    <t>NM_000350.3(ABCA4):c.-94G&gt;T</t>
  </si>
  <si>
    <t>RCV001656958</t>
  </si>
  <si>
    <t>NM_005853.6(IRX5):c.-235A&gt;G</t>
  </si>
  <si>
    <t>RCV001657336</t>
  </si>
  <si>
    <t>NM_145178.4(ATOH7):c.-185A&gt;G</t>
  </si>
  <si>
    <t>May 20, 2021</t>
  </si>
  <si>
    <t>RCV001662894</t>
  </si>
  <si>
    <t>NM_018941.4(CLN8):c.-108G&gt;A</t>
  </si>
  <si>
    <t>Jun 30, 2015</t>
  </si>
  <si>
    <t>RCV001650734</t>
  </si>
  <si>
    <t>NM_145178.4(ATOH7):c.-234C&gt;T</t>
  </si>
  <si>
    <t>RCV001658841</t>
  </si>
  <si>
    <t>NM_005869.4(CWC27):c.-31G&gt;A</t>
  </si>
  <si>
    <t>RCV001661340</t>
  </si>
  <si>
    <t>MONDO:MONDO:0009598,MedGen:C1855188,OMIM:250410,Orphanet:166035</t>
  </si>
  <si>
    <t>Metaphyseal chondrodysplasia-retinitis pigmentosa syndrome</t>
  </si>
  <si>
    <t>5q12.3</t>
  </si>
  <si>
    <t>NM_000180.4(GUCY2D):c.-10+5A&gt;G</t>
  </si>
  <si>
    <t>RCV001665962</t>
  </si>
  <si>
    <t>NM_000278.5(PAX2):c.-160G&gt;T</t>
  </si>
  <si>
    <t>RCV001666037</t>
  </si>
  <si>
    <t>NM_006744.4(RBP4):c.-55T&gt;G</t>
  </si>
  <si>
    <t>May 14, 2021</t>
  </si>
  <si>
    <t>RCV001659664</t>
  </si>
  <si>
    <t>NM_002075.4(GNB3):c.-30-19G&gt;A</t>
  </si>
  <si>
    <t>RCV001665576</t>
  </si>
  <si>
    <t>12p13.31</t>
  </si>
  <si>
    <t>RCV001665580</t>
  </si>
  <si>
    <t>NM_000325.6(PITX2):c.-387del</t>
  </si>
  <si>
    <t>RCV001667240</t>
  </si>
  <si>
    <t>NM_001034853.2(RPGR):c.-52C&gt;A</t>
  </si>
  <si>
    <t>Jul 14, 2018</t>
  </si>
  <si>
    <t>RCV001672346</t>
  </si>
  <si>
    <t>NM_030943.4(AMN):c.-23G&gt;C</t>
  </si>
  <si>
    <t>RCV001669719</t>
  </si>
  <si>
    <t>14q32.32</t>
  </si>
  <si>
    <t>NM_001330691.3(CEP78):c.-124C&gt;T</t>
  </si>
  <si>
    <t>RCV001667785</t>
  </si>
  <si>
    <t>9q21.2</t>
  </si>
  <si>
    <t>NM_031475.3(ESPN):c.-136A&gt;G</t>
  </si>
  <si>
    <t>Mar 31, 2019</t>
  </si>
  <si>
    <t>RCV001678118</t>
  </si>
  <si>
    <t>NM_145178.4(ATOH7):c.-315A&gt;C</t>
  </si>
  <si>
    <t>RCV001670449</t>
  </si>
  <si>
    <t>NM_001382391.1(CSPP1):c.-30T&gt;A</t>
  </si>
  <si>
    <t>RCV001681604</t>
  </si>
  <si>
    <t>NM_000350.3(ABCA4):c.-41G&gt;T</t>
  </si>
  <si>
    <t>RCV001680898</t>
  </si>
  <si>
    <t>NM_031475.3(ESPN):c.-138C&gt;T</t>
  </si>
  <si>
    <t>Apr 10, 2019</t>
  </si>
  <si>
    <t>RCV001679443</t>
  </si>
  <si>
    <t>NM_032730.5(RTN4IP1):c.-170CTT[1]</t>
  </si>
  <si>
    <t>RCV001688049</t>
  </si>
  <si>
    <t>6q21</t>
  </si>
  <si>
    <t>NM_004523.4(KIF11):c.-215A&gt;G</t>
  </si>
  <si>
    <t>Jul 08, 2018</t>
  </si>
  <si>
    <t>RCV001693445</t>
  </si>
  <si>
    <t>NM_032730.5(RTN4IP1):c.-164dup</t>
  </si>
  <si>
    <t>RCV001693485</t>
  </si>
  <si>
    <t>NM_003793.4(CTSF):c.-103C&gt;T</t>
  </si>
  <si>
    <t>RCV001694409</t>
  </si>
  <si>
    <t>NM_001004334.4(GPR179):c.-123C&gt;G</t>
  </si>
  <si>
    <t>RCV001693303</t>
  </si>
  <si>
    <t>17q12</t>
  </si>
  <si>
    <t>NM_000383.4(AIRE):c.-77C&gt;A</t>
  </si>
  <si>
    <t>RCV001689396</t>
  </si>
  <si>
    <t>NM_015650.4(TRAF3IP1):c.-99del</t>
  </si>
  <si>
    <t>Jul 14, 2020</t>
  </si>
  <si>
    <t>RCV001691340</t>
  </si>
  <si>
    <t>2q37.3</t>
  </si>
  <si>
    <t>RCV001691783</t>
  </si>
  <si>
    <t>NM_001042472.3(ABHD12):c.-48G&gt;A</t>
  </si>
  <si>
    <t>Dec 06, 2018</t>
  </si>
  <si>
    <t>RCV001713767</t>
  </si>
  <si>
    <t>NM_000383.4(AIRE):c.-41C&gt;A</t>
  </si>
  <si>
    <t>RCV001714268</t>
  </si>
  <si>
    <t>NM_018941.4(CLN8):c.-129G&gt;T</t>
  </si>
  <si>
    <t>Apr 09, 2015</t>
  </si>
  <si>
    <t>RCV001717770</t>
  </si>
  <si>
    <t>NM_003106.4(SOX2):c.-37C&gt;T</t>
  </si>
  <si>
    <t>RCV001718514</t>
  </si>
  <si>
    <t>NM_020461.4(TUBGCP6):c.-145dup</t>
  </si>
  <si>
    <t>RCV001722853</t>
  </si>
  <si>
    <t>22q13.33</t>
  </si>
  <si>
    <t>NM_000325.6(PITX2):c.-388_-387del</t>
  </si>
  <si>
    <t>RCV001720850</t>
  </si>
  <si>
    <t>NM_000326.5(RLBP1):c.-223-1G&gt;A</t>
  </si>
  <si>
    <t>Nov 16, 2020</t>
  </si>
  <si>
    <t>RCV001733779</t>
  </si>
  <si>
    <t>NM_001077418.3(TMEM231):c.-23C&gt;T</t>
  </si>
  <si>
    <t>May 16, 2019</t>
  </si>
  <si>
    <t>RCV001754362</t>
  </si>
  <si>
    <t>NM_000275.3(OCA2):c.-21-5C&gt;G</t>
  </si>
  <si>
    <t>Apr 17, 2019</t>
  </si>
  <si>
    <t>RCV001773889</t>
  </si>
  <si>
    <t>NM_001386393.1(PANK2):c.-2C&gt;T</t>
  </si>
  <si>
    <t>Feb 25, 2019</t>
  </si>
  <si>
    <t>RCV001766914</t>
  </si>
  <si>
    <t>NM_001195263.2(PDZD7):c.-5C&gt;A</t>
  </si>
  <si>
    <t>Nov 05, 2020</t>
  </si>
  <si>
    <t>RCV001763989</t>
  </si>
  <si>
    <t>NM_001368894.2(PAX6):c.-129+1G&gt;C</t>
  </si>
  <si>
    <t>Apr 21, 2021</t>
  </si>
  <si>
    <t>RCV001765951</t>
  </si>
  <si>
    <t>NM_000321.3(RB1):c.-11G&gt;A</t>
  </si>
  <si>
    <t>Nov 03, 2021</t>
  </si>
  <si>
    <t>RCV001761811</t>
  </si>
  <si>
    <t>MONDO:MONDO:0001187,MedGen:C0005684,OMIM:109800,Orphanet:157980</t>
  </si>
  <si>
    <t>Malignant tumor of urinary bladder</t>
  </si>
  <si>
    <t>NM_182916.3(TRNT1):c.-76C&gt;A</t>
  </si>
  <si>
    <t>Nov 24, 2021</t>
  </si>
  <si>
    <t>RCV001786774</t>
  </si>
  <si>
    <t>NM_020843.4(SCAPER):c.-42T&gt;A</t>
  </si>
  <si>
    <t>RCV001794934</t>
  </si>
  <si>
    <t>MONDO:MONDO:0032594,MedGen:C4748658,OMIM:618195</t>
  </si>
  <si>
    <t>Intellectual developmental disorder and retinitis pigmentosa; IDDRP</t>
  </si>
  <si>
    <t>15q24.3</t>
  </si>
  <si>
    <t>NM_031885.5(BBS2):c.-2T&gt;G</t>
  </si>
  <si>
    <t>Apr 11, 2022</t>
  </si>
  <si>
    <t>RCV001822584|RCV002489883</t>
  </si>
  <si>
    <t>MedGen:CN169374|MONDO:MONDO:0014432,MedGen:C2936863,OMIM:615981,Orphanet:110;MONDO:MONDO:0014692,MedGen:C4225281,OMIM:616562,Orphanet:791</t>
  </si>
  <si>
    <t>not specified|Bardet-Biedl syndrome 2;Retinitis pigmentosa 74</t>
  </si>
  <si>
    <t>NM_001382391.1(CSPP1):c.-150A&gt;C</t>
  </si>
  <si>
    <t>Sep 20, 2018</t>
  </si>
  <si>
    <t>RCV001822817</t>
  </si>
  <si>
    <t>NM_152384.3(BBS5):c.-2C&gt;A</t>
  </si>
  <si>
    <t>Jul 14, 2017</t>
  </si>
  <si>
    <t>RCV001822825</t>
  </si>
  <si>
    <t>NM_001142800.2(EYS):c.-320A&gt;C</t>
  </si>
  <si>
    <t>RCV002028772</t>
  </si>
  <si>
    <t>NM_001142800.2(EYS):c.-121A&gt;T</t>
  </si>
  <si>
    <t>RCV002034199</t>
  </si>
  <si>
    <t>NM_001142800.2(EYS):c.-432T&gt;G</t>
  </si>
  <si>
    <t>Apr 04, 2021</t>
  </si>
  <si>
    <t>RCV001897801</t>
  </si>
  <si>
    <t>NM_001142800.2(EYS):c.-189ACA[1]</t>
  </si>
  <si>
    <t>Jun 27, 2022</t>
  </si>
  <si>
    <t>RCV001924929</t>
  </si>
  <si>
    <t>ATGT</t>
  </si>
  <si>
    <t>NM_001382391.1(CSPP1):c.-146T&gt;A</t>
  </si>
  <si>
    <t>RCV001974968</t>
  </si>
  <si>
    <t>NM_001142800.2(EYS):c.-133G&gt;C</t>
  </si>
  <si>
    <t>Aug 23, 2021</t>
  </si>
  <si>
    <t>RCV001990609</t>
  </si>
  <si>
    <t>NM_001382391.1(CSPP1):c.-104A&gt;T</t>
  </si>
  <si>
    <t>Aug 24, 2021</t>
  </si>
  <si>
    <t>RCV002033982</t>
  </si>
  <si>
    <t>NM_001385125.1(OPN1SW):c.-9A&gt;G</t>
  </si>
  <si>
    <t>Aug 09, 2022</t>
  </si>
  <si>
    <t>RCV001891499</t>
  </si>
  <si>
    <t>NM_001142800.2(EYS):c.-450G&gt;C</t>
  </si>
  <si>
    <t>Mar 27, 2021</t>
  </si>
  <si>
    <t>RCV002030889</t>
  </si>
  <si>
    <t>NM_001142800.2(EYS):c.-428C&gt;T</t>
  </si>
  <si>
    <t>Jul 06, 2022</t>
  </si>
  <si>
    <t>RCV002027741</t>
  </si>
  <si>
    <t>NM_001142800.2(EYS):c.-437C&gt;T</t>
  </si>
  <si>
    <t>Sep 21, 2021</t>
  </si>
  <si>
    <t>RCV001950525</t>
  </si>
  <si>
    <t>NM_001142800.2(EYS):c.-473G&gt;T</t>
  </si>
  <si>
    <t>Dec 09, 2021</t>
  </si>
  <si>
    <t>RCV001991079</t>
  </si>
  <si>
    <t>NM_001386393.1(PANK2):c.-20A&gt;C</t>
  </si>
  <si>
    <t>Jun 05, 2022</t>
  </si>
  <si>
    <t>RCV001922807</t>
  </si>
  <si>
    <t>NM_001142800.2(EYS):c.-320A&gt;G</t>
  </si>
  <si>
    <t>RCV001922829</t>
  </si>
  <si>
    <t>NM_001142800.2(EYS):c.-253T&gt;A</t>
  </si>
  <si>
    <t>Aug 01, 2022</t>
  </si>
  <si>
    <t>RCV001961302</t>
  </si>
  <si>
    <t>NM_001142800.2(EYS):c.-4G&gt;A</t>
  </si>
  <si>
    <t>RCV001921137</t>
  </si>
  <si>
    <t>NM_001142800.2(EYS):c.-529G&gt;A</t>
  </si>
  <si>
    <t>Sep 23, 2021</t>
  </si>
  <si>
    <t>RCV001973214</t>
  </si>
  <si>
    <t>NM_001385125.1(OPN1SW):c.-8T&gt;C</t>
  </si>
  <si>
    <t>Jul 31, 2022</t>
  </si>
  <si>
    <t>RCV001938311</t>
  </si>
  <si>
    <t>NM_006493.4(CLN5):c.-11G&gt;A</t>
  </si>
  <si>
    <t>RCV001998788</t>
  </si>
  <si>
    <t>NM_001382391.1(CSPP1):c.-116C&gt;T</t>
  </si>
  <si>
    <t>RCV002013038</t>
  </si>
  <si>
    <t>NM_001386393.1(PANK2):c.-32C&gt;T</t>
  </si>
  <si>
    <t>RCV001954610</t>
  </si>
  <si>
    <t>NM_001142800.2(EYS):c.-532A&gt;C</t>
  </si>
  <si>
    <t>Aug 22, 2021</t>
  </si>
  <si>
    <t>RCV001912133</t>
  </si>
  <si>
    <t>NM_001142800.2(EYS):c.-27T&gt;A</t>
  </si>
  <si>
    <t>RCV001898289</t>
  </si>
  <si>
    <t>NM_001142800.2(EYS):c.-252G&gt;A</t>
  </si>
  <si>
    <t>Oct 04, 2022</t>
  </si>
  <si>
    <t>RCV002018689</t>
  </si>
  <si>
    <t>NM_001142800.2(EYS):c.-396G&gt;C</t>
  </si>
  <si>
    <t>RCV001929189</t>
  </si>
  <si>
    <t>NM_001077418.3(TMEM231):c.-12C&gt;G</t>
  </si>
  <si>
    <t>RCV001919487</t>
  </si>
  <si>
    <t>MONDO:MONDO:0013994,MedGen:C3554235,OMIM:614970,Orphanet:475;MONDO:MONDO:0014164,MedGen:C3809352,OMIM:615397,Orphanet:564</t>
  </si>
  <si>
    <t>Joubert syndrome 20;Meckel syndrome, type 11</t>
  </si>
  <si>
    <t>NM_001142800.2(EYS):c.-430_-428del</t>
  </si>
  <si>
    <t>Sep 24, 2021</t>
  </si>
  <si>
    <t>RCV001971432</t>
  </si>
  <si>
    <t>AGAG</t>
  </si>
  <si>
    <t>NM_001142800.2(EYS):c.-503A&gt;G</t>
  </si>
  <si>
    <t>RCV001867695</t>
  </si>
  <si>
    <t>NM_001142800.2(EYS):c.-525T&gt;G</t>
  </si>
  <si>
    <t>RCV001903011</t>
  </si>
  <si>
    <t>NM_001077418.3(TMEM231):c.-8C&gt;T</t>
  </si>
  <si>
    <t>RCV001920030</t>
  </si>
  <si>
    <t>NM_001142800.2(EYS):c.-407C&gt;T</t>
  </si>
  <si>
    <t>Aug 31, 2022</t>
  </si>
  <si>
    <t>RCV001982302</t>
  </si>
  <si>
    <t>NM_001382391.1(CSPP1):c.-142C&gt;A</t>
  </si>
  <si>
    <t>RCV001977088</t>
  </si>
  <si>
    <t>NM_001142800.2(EYS):c.-27T&gt;C</t>
  </si>
  <si>
    <t>Oct 22, 2021</t>
  </si>
  <si>
    <t>RCV002001699</t>
  </si>
  <si>
    <t>NM_001382391.1(CSPP1):c.-66G&gt;A</t>
  </si>
  <si>
    <t>Dec 01, 2021</t>
  </si>
  <si>
    <t>RCV001866504</t>
  </si>
  <si>
    <t>NM_001142800.2(EYS):c.-342T&gt;C</t>
  </si>
  <si>
    <t>RCV001870732</t>
  </si>
  <si>
    <t>NM_001077418.3(TMEM231):c.-38T&gt;C</t>
  </si>
  <si>
    <t>Feb 10, 2022</t>
  </si>
  <si>
    <t>RCV001932678</t>
  </si>
  <si>
    <t>MONDO:MONDO:0014164,MedGen:C3809352,OMIM:615397,Orphanet:564;MONDO:MONDO:0013994,MedGen:C3554235,OMIM:614970,Orphanet:475</t>
  </si>
  <si>
    <t>Meckel syndrome, type 11;Joubert syndrome 20</t>
  </si>
  <si>
    <t>NM_001386393.1(PANK2):c.-21G&gt;A</t>
  </si>
  <si>
    <t>RCV001911311</t>
  </si>
  <si>
    <t>NM_001382391.1(CSPP1):c.-143T&gt;A</t>
  </si>
  <si>
    <t>Aug 13, 2022</t>
  </si>
  <si>
    <t>RCV001908000</t>
  </si>
  <si>
    <t>NM_001142800.2(EYS):c.-156A&gt;G</t>
  </si>
  <si>
    <t>RCV001872944</t>
  </si>
  <si>
    <t>NM_001142800.2(EYS):c.-299T&gt;C</t>
  </si>
  <si>
    <t>Aug 03, 2022</t>
  </si>
  <si>
    <t>RCV002012381</t>
  </si>
  <si>
    <t>NM_001142800.2(EYS):c.-424C&gt;A</t>
  </si>
  <si>
    <t>RCV002009465</t>
  </si>
  <si>
    <t>NM_001142800.2(EYS):c.-497_-496insTTA</t>
  </si>
  <si>
    <t>Feb 21, 2021</t>
  </si>
  <si>
    <t>RCV001931208</t>
  </si>
  <si>
    <t>CTAA</t>
  </si>
  <si>
    <t>NM_001382391.1(CSPP1):c.-140C&gt;G</t>
  </si>
  <si>
    <t>RCV001879272</t>
  </si>
  <si>
    <t>NM_001142800.2(EYS):c.-148A&gt;C</t>
  </si>
  <si>
    <t>Jan 07, 2021</t>
  </si>
  <si>
    <t>RCV001950094</t>
  </si>
  <si>
    <t>NM_001142800.2(EYS):c.-51C&gt;T</t>
  </si>
  <si>
    <t>RCV002003343</t>
  </si>
  <si>
    <t>NM_001382391.1(CSPP1):c.-69C&gt;T</t>
  </si>
  <si>
    <t>Jun 20, 2022</t>
  </si>
  <si>
    <t>RCV002041902</t>
  </si>
  <si>
    <t>NM_001077418.3(TMEM231):c.-30C&gt;A</t>
  </si>
  <si>
    <t>RCV001914465</t>
  </si>
  <si>
    <t>NM_001142800.2(EYS):c.-273C&gt;G</t>
  </si>
  <si>
    <t>RCV001864864</t>
  </si>
  <si>
    <t>NM_001142800.2(EYS):c.-211C&gt;T</t>
  </si>
  <si>
    <t>Oct 25, 2021</t>
  </si>
  <si>
    <t>RCV001906464</t>
  </si>
  <si>
    <t>NM_001382391.1(CSPP1):c.-138C&gt;A</t>
  </si>
  <si>
    <t>RCV001939117</t>
  </si>
  <si>
    <t>NM_001077418.3(TMEM231):c.-17G&gt;T</t>
  </si>
  <si>
    <t>RCV001939141</t>
  </si>
  <si>
    <t>NM_001142800.2(EYS):c.-401C&gt;A</t>
  </si>
  <si>
    <t>Sep 17, 2021</t>
  </si>
  <si>
    <t>RCV001901618</t>
  </si>
  <si>
    <t>NM_001142800.2(EYS):c.-211CA[1]</t>
  </si>
  <si>
    <t>RCV001927951</t>
  </si>
  <si>
    <t>TTG</t>
  </si>
  <si>
    <t>NM_001142800.2(EYS):c.-492T&gt;A</t>
  </si>
  <si>
    <t>RCV002006517</t>
  </si>
  <si>
    <t>NM_001382391.1(CSPP1):c.-96C&gt;G</t>
  </si>
  <si>
    <t>Dec 03, 2021</t>
  </si>
  <si>
    <t>RCV001881239</t>
  </si>
  <si>
    <t>NM_001077418.3(TMEM231):c.-17G&gt;A</t>
  </si>
  <si>
    <t>RCV001946328</t>
  </si>
  <si>
    <t>NM_001077418.3(TMEM231):c.-41A&gt;C</t>
  </si>
  <si>
    <t>RCV001968169</t>
  </si>
  <si>
    <t>NM_001382391.1(CSPP1):c.-68G&gt;A</t>
  </si>
  <si>
    <t>Oct 27, 2021</t>
  </si>
  <si>
    <t>RCV001973629</t>
  </si>
  <si>
    <t>NM_001378477.3(NYX):c.-1G&gt;T</t>
  </si>
  <si>
    <t>Nov 06, 2021</t>
  </si>
  <si>
    <t>RCV002009073</t>
  </si>
  <si>
    <t>NM_001142800.2(EYS):c.-357C&gt;A</t>
  </si>
  <si>
    <t>RCV002049447</t>
  </si>
  <si>
    <t>NM_001382391.1(CSPP1):c.-108C&gt;T</t>
  </si>
  <si>
    <t>Aug 14, 2021</t>
  </si>
  <si>
    <t>RCV001934079</t>
  </si>
  <si>
    <t>NM_001382391.1(CSPP1):c.-102G&gt;A</t>
  </si>
  <si>
    <t>RCV002043435</t>
  </si>
  <si>
    <t>NM_001382391.1(CSPP1):c.-94A&gt;G</t>
  </si>
  <si>
    <t>Jun 13, 2022</t>
  </si>
  <si>
    <t>RCV002100030</t>
  </si>
  <si>
    <t>NM_001142800.2(EYS):c.-78T&gt;A</t>
  </si>
  <si>
    <t>Oct 08, 2022</t>
  </si>
  <si>
    <t>RCV002213620</t>
  </si>
  <si>
    <t>NM_001382391.1(CSPP1):c.-103C&gt;T</t>
  </si>
  <si>
    <t>RCV002147344</t>
  </si>
  <si>
    <t>NM_001382391.1(CSPP1):c.-91G&gt;A</t>
  </si>
  <si>
    <t>RCV002147345</t>
  </si>
  <si>
    <t>NM_001382391.1(CSPP1):c.-85T&gt;C</t>
  </si>
  <si>
    <t>Sep 15, 2022</t>
  </si>
  <si>
    <t>RCV002186369</t>
  </si>
  <si>
    <t>NM_001382391.1(CSPP1):c.-106C&gt;T</t>
  </si>
  <si>
    <t>RCV002092288</t>
  </si>
  <si>
    <t>NM_006493.4(CLN5):c.-1G&gt;C</t>
  </si>
  <si>
    <t>Dec 14, 2020</t>
  </si>
  <si>
    <t>RCV002193151</t>
  </si>
  <si>
    <t>NM_001382391.1(CSPP1):c.-10-4A&gt;T</t>
  </si>
  <si>
    <t>Oct 03, 2021</t>
  </si>
  <si>
    <t>RCV002088879</t>
  </si>
  <si>
    <t>NM_001382391.1(CSPP1):c.-45_-42del</t>
  </si>
  <si>
    <t>Jun 29, 2022</t>
  </si>
  <si>
    <t>RCV002137228</t>
  </si>
  <si>
    <t>GAGTC</t>
  </si>
  <si>
    <t>NM_006493.4(CLN5):c.-13T&gt;C</t>
  </si>
  <si>
    <t>Mar 28, 2022</t>
  </si>
  <si>
    <t>RCV002207362</t>
  </si>
  <si>
    <t>NM_003611.3(OFD1):c.-40C&gt;T</t>
  </si>
  <si>
    <t>Feb 24, 2022</t>
  </si>
  <si>
    <t>RCV002224554</t>
  </si>
  <si>
    <t>NM_001202.6(BMP4):c.-8_-8+40del</t>
  </si>
  <si>
    <t>RCV002223618</t>
  </si>
  <si>
    <t>AGTGAATTCCGGGGAGGGGGAAGGAAGAGGTGTCTACTCACT</t>
  </si>
  <si>
    <t>NM_022124.6(CDH23):c.-137G&gt;A</t>
  </si>
  <si>
    <t>Jun 29, 2021</t>
  </si>
  <si>
    <t>RCV002223716</t>
  </si>
  <si>
    <t>NM_000313.4(PROS1):c.-39C&gt;T</t>
  </si>
  <si>
    <t>RCV002245430</t>
  </si>
  <si>
    <t>MONDO:MONDO:0002304,MeSH:D018455,MedGen:C0242666</t>
  </si>
  <si>
    <t>Protein S deficiency disease</t>
  </si>
  <si>
    <t>NM_005654.6(NR2F1):c.-1761A&gt;G</t>
  </si>
  <si>
    <t>Feb 28, 2022</t>
  </si>
  <si>
    <t>RCV002281245</t>
  </si>
  <si>
    <t>NM_001368894.2(PAX6):c.-275G&gt;A</t>
  </si>
  <si>
    <t>Aug 26, 2022</t>
  </si>
  <si>
    <t>RCV002281484</t>
  </si>
  <si>
    <t>NM_004006.3(DMD):c.-164_-132del</t>
  </si>
  <si>
    <t>RCV002281783</t>
  </si>
  <si>
    <t>AGTTTTTCCTATTCGTTTTTCTCCGAAGGTAATT</t>
  </si>
  <si>
    <t>Inversion</t>
  </si>
  <si>
    <t>NM_006005.3(WFS1):c.-2_-1inv</t>
  </si>
  <si>
    <t>Mar 25, 2022</t>
  </si>
  <si>
    <t>RCV002285988</t>
  </si>
  <si>
    <t>CC</t>
  </si>
  <si>
    <t>NM_001386393.1(PANK2):c.-23A&gt;C</t>
  </si>
  <si>
    <t>RCV002287938</t>
  </si>
  <si>
    <t>NM_001378454.1(ALMS1):c.-11_-2del</t>
  </si>
  <si>
    <t>RCV002431048</t>
  </si>
  <si>
    <t>MedGen:CN230736</t>
  </si>
  <si>
    <t>Cardiovascular phenotype</t>
  </si>
  <si>
    <t>CGAGACACCAA</t>
  </si>
  <si>
    <t>NM_000321.3(RB1):c.-2T&gt;A</t>
  </si>
  <si>
    <t>Jan 14, 2021</t>
  </si>
  <si>
    <t>RCV002435641</t>
  </si>
  <si>
    <t>NM_000321.3(RB1):c.-2T&gt;C</t>
  </si>
  <si>
    <t>Aug 25, 2020</t>
  </si>
  <si>
    <t>RCV002435650</t>
  </si>
  <si>
    <t>NM_152564.5(VPS13B):c.-2A&gt;G</t>
  </si>
  <si>
    <t>Mar 12, 2019</t>
  </si>
  <si>
    <t>RCV002435614</t>
  </si>
  <si>
    <t>MeSH:D030342,MedGen:C0950123</t>
  </si>
  <si>
    <t>Inborn genetic diseases</t>
  </si>
  <si>
    <t>NM_001852.4(COL9A2):c.-2C&gt;T</t>
  </si>
  <si>
    <t>May 16, 2022</t>
  </si>
  <si>
    <t>RCV002461892</t>
  </si>
  <si>
    <t>NM_006005.3(WFS1):c.-55C&gt;T</t>
  </si>
  <si>
    <t>RCV002465958</t>
  </si>
  <si>
    <t>MONDO:MONDO:0009101,MedGen:C4551693,OMIM:222300,Orphanet:3463</t>
  </si>
  <si>
    <t>Wolfram syndrome 1</t>
  </si>
  <si>
    <t>NM_006005.3(WFS1):c.-100C&gt;T</t>
  </si>
  <si>
    <t>RCV002465961</t>
  </si>
  <si>
    <t>NM_001844.5(COL2A1):c.-5G&gt;A</t>
  </si>
  <si>
    <t>Jun 06, 2022</t>
  </si>
  <si>
    <t>RCV002467355</t>
  </si>
  <si>
    <t>NM_001278293.3(ARL6):c.-27-3C&gt;T</t>
  </si>
  <si>
    <t>RCV002468463</t>
  </si>
  <si>
    <t>MONDO:MONDO:0010832,MedGen:C1859564,OMIM:600151,Orphanet:110</t>
  </si>
  <si>
    <t>Bardet-Biedl syndrome 3</t>
  </si>
  <si>
    <t>NM_001195305.3(BBIP1):c.-57+4A&gt;C</t>
  </si>
  <si>
    <t>RCV002468476</t>
  </si>
  <si>
    <t>MONDO:MONDO:0014446,MedGen:C3806174,OMIM:615995,Orphanet:110</t>
  </si>
  <si>
    <t>Bardet-Biedl syndrome 18</t>
  </si>
  <si>
    <t>10q25.2</t>
  </si>
  <si>
    <t>NM_152564.5(VPS13B):c.-30+5G&gt;A</t>
  </si>
  <si>
    <t>RCV002468480</t>
  </si>
  <si>
    <t>NM_001142800.2(EYS):c.-135T&gt;G</t>
  </si>
  <si>
    <t>May 12, 2022</t>
  </si>
  <si>
    <t>RCV003052583</t>
  </si>
  <si>
    <t>NM_001386393.1(PANK2):c.-22G&gt;C</t>
  </si>
  <si>
    <t>Jun 14, 2022</t>
  </si>
  <si>
    <t>RCV003060350</t>
  </si>
  <si>
    <t>NM_001142800.2(EYS):c.-285A&gt;C</t>
  </si>
  <si>
    <t>RCV003067211</t>
  </si>
  <si>
    <t>NM_001386393.1(PANK2):c.-31T&gt;G</t>
  </si>
  <si>
    <t>May 21, 2022</t>
  </si>
  <si>
    <t>RCV003065539</t>
  </si>
  <si>
    <t>NM_001142800.2(EYS):c.-441G&gt;T</t>
  </si>
  <si>
    <t>RCV003050962</t>
  </si>
  <si>
    <t>NM_001142800.2(EYS):c.-337T&gt;C</t>
  </si>
  <si>
    <t>Jul 20, 2022</t>
  </si>
  <si>
    <t>RCV003068299</t>
  </si>
  <si>
    <t>NM_001382391.1(CSPP1):c.-10-5del</t>
  </si>
  <si>
    <t>Jan 11, 2022</t>
  </si>
  <si>
    <t>RCV003061099</t>
  </si>
  <si>
    <t>NM_001142800.2(EYS):c.-460G&gt;T</t>
  </si>
  <si>
    <t>RCV003068592</t>
  </si>
  <si>
    <t>NM_004183.4(BEST1):c.-37+5G&gt;A</t>
  </si>
  <si>
    <t>Aug 28, 2022</t>
  </si>
  <si>
    <t>RCV003037397</t>
  </si>
  <si>
    <t>NM_001382391.1(CSPP1):c.-138C&gt;T</t>
  </si>
  <si>
    <t>Apr 22, 2022</t>
  </si>
  <si>
    <t>RCV003053049</t>
  </si>
  <si>
    <t>NM_001386393.1(PANK2):c.-29C&gt;G</t>
  </si>
  <si>
    <t>Sep 01, 2022</t>
  </si>
  <si>
    <t>RCV003067411</t>
  </si>
  <si>
    <t>NM_001142800.2(EYS):c.-67G&gt;A</t>
  </si>
  <si>
    <t>RCV003078827</t>
  </si>
  <si>
    <t>NM_001142800.2(EYS):c.-269A&gt;G</t>
  </si>
  <si>
    <t>Jun 08, 2022</t>
  </si>
  <si>
    <t>RCV003089563</t>
  </si>
  <si>
    <t>NM_001077418.3(TMEM231):c.-16C&gt;A</t>
  </si>
  <si>
    <t>RCV003075144</t>
  </si>
  <si>
    <t>NM_001382391.1(CSPP1):c.-57C&gt;G</t>
  </si>
  <si>
    <t>Feb 11, 2022</t>
  </si>
  <si>
    <t>RCV003069072|RCV003081584</t>
  </si>
  <si>
    <t>MONDO:MONDO:0014288,MedGen:C3810212,OMIM:615636|MeSH:D030342,MedGen:C0950123</t>
  </si>
  <si>
    <t>Joubert syndrome 21|Inborn genetic diseases</t>
  </si>
  <si>
    <t>NM_001142800.2(EYS):c.-168C&gt;G</t>
  </si>
  <si>
    <t>RCV003072367</t>
  </si>
  <si>
    <t>NM_001077418.3(TMEM231):c.-22G&gt;C</t>
  </si>
  <si>
    <t>Mar 04, 2022</t>
  </si>
  <si>
    <t>RCV003081966</t>
  </si>
  <si>
    <t>NM_001142800.2(EYS):c.-424del</t>
  </si>
  <si>
    <t>RCV002585134</t>
  </si>
  <si>
    <t>NM_001142800.2(EYS):c.-219A&gt;G</t>
  </si>
  <si>
    <t>RCV002606943</t>
  </si>
  <si>
    <t>NM_001382391.1(CSPP1):c.-121A&gt;C</t>
  </si>
  <si>
    <t>RCV002585655</t>
  </si>
  <si>
    <t>NM_001382391.1(CSPP1):c.-73G&gt;C</t>
  </si>
  <si>
    <t>Jun 18, 2022</t>
  </si>
  <si>
    <t>RCV002636841</t>
  </si>
  <si>
    <t>NM_206933.4(USH2A):c.-259G&gt;T</t>
  </si>
  <si>
    <t>RCV002664219</t>
  </si>
  <si>
    <t>NM_001386393.1(PANK2):c.-40T&gt;G</t>
  </si>
  <si>
    <t>RCV002624860</t>
  </si>
  <si>
    <t>NM_001142800.2(EYS):c.-262T&gt;A</t>
  </si>
  <si>
    <t>RCV002643904</t>
  </si>
  <si>
    <t>NM_001382391.1(CSPP1):c.-54_-51del</t>
  </si>
  <si>
    <t>RCV003121693</t>
  </si>
  <si>
    <t>CTGAG</t>
  </si>
  <si>
    <t>NM_001382391.1(CSPP1):c.-139G&gt;C</t>
  </si>
  <si>
    <t>RCV002572131</t>
  </si>
  <si>
    <t>NM_001142800.2(EYS):c.-111C&gt;T</t>
  </si>
  <si>
    <t>RCV002593352</t>
  </si>
  <si>
    <t>NM_001142800.2(EYS):c.-447C&gt;T</t>
  </si>
  <si>
    <t>RCV002589921</t>
  </si>
  <si>
    <t>NM_001382391.1(CSPP1):c.-90C&gt;T</t>
  </si>
  <si>
    <t>RCV002598105</t>
  </si>
  <si>
    <t>NM_001142800.2(EYS):c.-90_-85del</t>
  </si>
  <si>
    <t>RCV002605447</t>
  </si>
  <si>
    <t>AGTTGTG</t>
  </si>
  <si>
    <t>NM_001142800.2(EYS):c.-201del</t>
  </si>
  <si>
    <t>RCV002631910</t>
  </si>
  <si>
    <t>NM_001142800.2(EYS):c.-271del</t>
  </si>
  <si>
    <t>Mar 15, 2022</t>
  </si>
  <si>
    <t>RCV002636439</t>
  </si>
  <si>
    <t>NM_001386393.1(PANK2):c.-16G&gt;A</t>
  </si>
  <si>
    <t>May 09, 2022</t>
  </si>
  <si>
    <t>RCV002622508</t>
  </si>
  <si>
    <t>NM_001142800.2(EYS):c.-490A&gt;G</t>
  </si>
  <si>
    <t>RCV002622516</t>
  </si>
  <si>
    <t>NM_001142800.2(EYS):c.-198A&gt;G</t>
  </si>
  <si>
    <t>Jul 02, 2022</t>
  </si>
  <si>
    <t>RCV002627172</t>
  </si>
  <si>
    <t>NM_001378477.3(NYX):c.-5G&gt;A</t>
  </si>
  <si>
    <t>Jul 09, 2022</t>
  </si>
  <si>
    <t>RCV002662567</t>
  </si>
  <si>
    <t>NM_001382391.1(CSPP1):c.-47A&gt;G</t>
  </si>
  <si>
    <t>May 03, 2022</t>
  </si>
  <si>
    <t>RCV002671554</t>
  </si>
  <si>
    <t>NM_001382391.1(CSPP1):c.-68G&gt;C</t>
  </si>
  <si>
    <t>RCV002685908</t>
  </si>
  <si>
    <t>NM_001378477.3(NYX):c.-6C&gt;T</t>
  </si>
  <si>
    <t>RCV002755934</t>
  </si>
  <si>
    <t>NM_001382391.1(CSPP1):c.-56del</t>
  </si>
  <si>
    <t>RCV002726416</t>
  </si>
  <si>
    <t>NM_002087.4(GRN):c.-8+5G&gt;A</t>
  </si>
  <si>
    <t>Apr 12, 2022</t>
  </si>
  <si>
    <t>RCV002780111</t>
  </si>
  <si>
    <t>MONDO:MONDO:0013866,MedGen:C3539123,OMIM:614706,Orphanet:314629,Orphanet:79262;MONDO:MONDO:0011842,MedGen:C1843792,OMIM:607485,Orphanet:100070,Orphanet:282</t>
  </si>
  <si>
    <t>Neuronal ceroid lipofuscinosis 11;GRN-related frontotemporal lobar degeneration with Tdp43 inclusions</t>
  </si>
  <si>
    <t>NM_001386393.1(PANK2):c.-3A&gt;C</t>
  </si>
  <si>
    <t>Jun 26, 2022</t>
  </si>
  <si>
    <t>RCV002810892</t>
  </si>
  <si>
    <t>NM_001382391.1(CSPP1):c.-125C&gt;A</t>
  </si>
  <si>
    <t>RCV002829378</t>
  </si>
  <si>
    <t>NM_001244926.2(PRPF4):c.-83C&gt;G</t>
  </si>
  <si>
    <t>Oct 19, 2022</t>
  </si>
  <si>
    <t>RCV002894801</t>
  </si>
  <si>
    <t>NM_001077418.3(TMEM231):c.-37G&gt;A</t>
  </si>
  <si>
    <t>Dec 24, 2021</t>
  </si>
  <si>
    <t>RCV002927914</t>
  </si>
  <si>
    <t>NM_001142800.2(EYS):c.-404G&gt;T</t>
  </si>
  <si>
    <t>Jul 25, 2022</t>
  </si>
  <si>
    <t>RCV002928116</t>
  </si>
  <si>
    <t>NM_001382391.1(CSPP1):c.-147C&gt;G</t>
  </si>
  <si>
    <t>Jun 04, 2022</t>
  </si>
  <si>
    <t>RCV002947362</t>
  </si>
  <si>
    <t>NM_001386393.1(PANK2):c.-11G&gt;A</t>
  </si>
  <si>
    <t>Jun 07, 2022</t>
  </si>
  <si>
    <t>RCV002971798</t>
  </si>
  <si>
    <t>NM_001077418.3(TMEM231):c.-25C&gt;T</t>
  </si>
  <si>
    <t>RCV002971470</t>
  </si>
  <si>
    <t>NM_001382391.1(CSPP1):c.-36C&gt;T</t>
  </si>
  <si>
    <t>Jul 08, 2022</t>
  </si>
  <si>
    <t>RCV002996517</t>
  </si>
  <si>
    <t>NM_001382391.1(CSPP1):c.-150A&gt;T</t>
  </si>
  <si>
    <t>Jun 28, 2022</t>
  </si>
  <si>
    <t>RCV002994356</t>
  </si>
  <si>
    <t>NM_001142800.2(EYS):c.-270T&gt;G</t>
  </si>
  <si>
    <t>Feb 22, 2022</t>
  </si>
  <si>
    <t>RCV003026191</t>
  </si>
  <si>
    <t>NM_001382391.1(CSPP1):c.-149T&gt;G</t>
  </si>
  <si>
    <t>Feb 09, 2022</t>
  </si>
  <si>
    <t>RCV003012313</t>
  </si>
  <si>
    <t>NM_001142800.2(EYS):c.-252G&gt;T</t>
  </si>
  <si>
    <t>RCV003042871</t>
  </si>
  <si>
    <t>NM_001379270.1(CNGA1):c.-2C&gt;T</t>
  </si>
  <si>
    <t>Jul 04, 2022</t>
  </si>
  <si>
    <t>RCV003035719</t>
  </si>
  <si>
    <t>NM_001368894.2(PAX6):c.-120_-118dup</t>
  </si>
  <si>
    <t>Mar 29, 2022</t>
  </si>
  <si>
    <t>RCV003054713</t>
  </si>
  <si>
    <t>MONDO:MONDO:0024507,MedGen:C0344542,OMIM:106210,Orphanet:250923;Human Phenotype Ontology:HP:0000659,MONDO:MONDO:0011414,MedGen:C0344559,OMIM:604229,Orphanet:708</t>
  </si>
  <si>
    <t>Aniridia 1;Irido-corneo-trabecular dysgenesis</t>
  </si>
  <si>
    <t>NM_006493.4(CLN5):c.-7C&gt;T</t>
  </si>
  <si>
    <t>RCV003043168</t>
  </si>
  <si>
    <t>NM_032898.5(CEP19):c.-13_-1del</t>
  </si>
  <si>
    <t>RCV003063780</t>
  </si>
  <si>
    <t>TTCCCATGTACATG</t>
  </si>
  <si>
    <t>NM_001382391.1(CSPP1):c.-104A&gt;G</t>
  </si>
  <si>
    <t>RCV003040544</t>
  </si>
  <si>
    <t>NM_153240.5(NPHP3):c.-3G&gt;T</t>
  </si>
  <si>
    <t>RCV003120422</t>
  </si>
  <si>
    <t>NM_001368894.2(PAX6):c.-284G&gt;A</t>
  </si>
  <si>
    <t>RCV003129400</t>
  </si>
  <si>
    <t>NM_032730.5(RTN4IP1):c.-328G&gt;T</t>
  </si>
  <si>
    <t>Oct 29, 2022</t>
  </si>
  <si>
    <t>RCV003140520</t>
  </si>
  <si>
    <t>MONDO:MONDO:0020737,MedGen:C4225227,OMIM:616732</t>
  </si>
  <si>
    <t>Optic atrophy 10 with or without ataxia, intellectual disability, and seizures</t>
  </si>
  <si>
    <t>5'UTR variant category</t>
  </si>
  <si>
    <t>uAUG gained</t>
  </si>
  <si>
    <t>Change in existing uORF</t>
  </si>
  <si>
    <t>Alteration of primary Kozak context</t>
  </si>
  <si>
    <t>Splicing</t>
  </si>
  <si>
    <t>AR</t>
  </si>
  <si>
    <t>Homozygous or compound heterozygous with (likely) pathogenic variant in gene linked to recessive disease</t>
  </si>
  <si>
    <t>AD</t>
  </si>
  <si>
    <t>X-linked</t>
  </si>
  <si>
    <t xml:space="preserve">Hemizygous variant in males </t>
  </si>
  <si>
    <t xml:space="preserve">&lt;2% </t>
  </si>
  <si>
    <t>Variant in a gene with a fitting reported phenotype</t>
  </si>
  <si>
    <t>5'UTR variant consequence</t>
  </si>
  <si>
    <t>Variant in strong or moderate Kozak context</t>
  </si>
  <si>
    <t>Loss of natural uAUG</t>
  </si>
  <si>
    <t>|log2FC|≥0.5</t>
  </si>
  <si>
    <t>|FC| ≥1.5</t>
  </si>
  <si>
    <t>Variant within</t>
  </si>
  <si>
    <t>ID</t>
  </si>
  <si>
    <t>Cohort</t>
  </si>
  <si>
    <t>Retinal phenotype</t>
  </si>
  <si>
    <t>Allele 1_cDNA</t>
  </si>
  <si>
    <t>Allele 1_Protein</t>
  </si>
  <si>
    <t>Allele 2_cDNA</t>
  </si>
  <si>
    <t>Allele 2_Protein</t>
  </si>
  <si>
    <t>GE</t>
  </si>
  <si>
    <t>c.[-123C&gt;T;701G&gt;A]</t>
  </si>
  <si>
    <t>p.[?;Arg234His]</t>
  </si>
  <si>
    <t>c.735_743del</t>
  </si>
  <si>
    <t xml:space="preserve"> p.(Cys245_Leu247del)</t>
  </si>
  <si>
    <t>CMGG</t>
  </si>
  <si>
    <t>Portuguese</t>
  </si>
  <si>
    <t>Intermediate rod–cone dystrophy with macular atrophy</t>
  </si>
  <si>
    <t xml:space="preserve">c.806_810del </t>
  </si>
  <si>
    <t>p.(Ala269Glyfs*2)</t>
  </si>
  <si>
    <t>Spanish</t>
  </si>
  <si>
    <t>Macular dystrophy</t>
  </si>
  <si>
    <t> c.795C&gt;A</t>
  </si>
  <si>
    <t>p.(Ser265Arg)</t>
  </si>
  <si>
    <t>c.784dup</t>
  </si>
  <si>
    <t>p.(Ala262Glyfs*11)</t>
  </si>
  <si>
    <t>Leber Congenital Amaurosis</t>
  </si>
  <si>
    <t>c.375T&gt;A</t>
  </si>
  <si>
    <t>p.(Asn125Lys)</t>
  </si>
  <si>
    <t>c.806_810del</t>
  </si>
  <si>
    <t>IOB</t>
  </si>
  <si>
    <t>Macular Dystrophy</t>
  </si>
  <si>
    <t>c.464C&gt;T</t>
  </si>
  <si>
    <t>p.(Thr155Ile)</t>
  </si>
  <si>
    <t>Model Of Inheritance</t>
  </si>
  <si>
    <t>Gene  ID  (Ensembl)</t>
  </si>
  <si>
    <t>Gene symbol</t>
  </si>
  <si>
    <t>Ensembl Canonical</t>
  </si>
  <si>
    <t>Transcript stable ID (Ensembl)</t>
  </si>
  <si>
    <t>SD (TPM)</t>
  </si>
  <si>
    <t>Average Expression (TPM)</t>
  </si>
  <si>
    <t>RefSeq match transcript (MANE Select)</t>
  </si>
  <si>
    <t>RefSeq match transcript (MANE Plus Clinical)</t>
  </si>
  <si>
    <t>Number of participants</t>
  </si>
  <si>
    <t>5'UTR type</t>
  </si>
  <si>
    <t>Number of 5'UTR exons</t>
  </si>
  <si>
    <t>NM_000350.3</t>
  </si>
  <si>
    <t>NM_001171.6</t>
  </si>
  <si>
    <t>NM_001042472.3</t>
  </si>
  <si>
    <t>NM_145698.5</t>
  </si>
  <si>
    <t>NM_001098.3</t>
  </si>
  <si>
    <t>NM_003816.3</t>
  </si>
  <si>
    <t>NM_199355.4</t>
  </si>
  <si>
    <t>NM_145290.4</t>
  </si>
  <si>
    <t>NM_032119.4</t>
  </si>
  <si>
    <t>NM_015999.6</t>
  </si>
  <si>
    <t>NM_006796.3</t>
  </si>
  <si>
    <t>NM_021831.6</t>
  </si>
  <si>
    <t>NM_001134831.2</t>
  </si>
  <si>
    <t>NM_001621.5</t>
  </si>
  <si>
    <t>NM_014336.5</t>
  </si>
  <si>
    <t>NM_000383.4</t>
  </si>
  <si>
    <t>NM_001378454.1</t>
  </si>
  <si>
    <t>NM_025144.4</t>
  </si>
  <si>
    <t>NM_014324.6</t>
  </si>
  <si>
    <t>NM_030943.4</t>
  </si>
  <si>
    <t>NM_001278512.2</t>
  </si>
  <si>
    <t>NM_001367823.1</t>
  </si>
  <si>
    <t>NM_001174150.2</t>
  </si>
  <si>
    <t>NM_012106.4</t>
  </si>
  <si>
    <t>NM_004311.4</t>
  </si>
  <si>
    <t>NM_001278293.3</t>
  </si>
  <si>
    <t>NM_001099667.3</t>
  </si>
  <si>
    <t>NM_001267727.2</t>
  </si>
  <si>
    <t>NM_001083926.2</t>
  </si>
  <si>
    <t>NM_007348.4</t>
  </si>
  <si>
    <t>NM_145178.4</t>
  </si>
  <si>
    <t>NM_022089.4</t>
  </si>
  <si>
    <t>NM_001377405.1</t>
  </si>
  <si>
    <t>NM_194318.4</t>
  </si>
  <si>
    <t>NM_001195305.3</t>
  </si>
  <si>
    <t>NM_024649.5</t>
  </si>
  <si>
    <t>NM_024685.4</t>
  </si>
  <si>
    <t>NM_152618.3</t>
  </si>
  <si>
    <t>NM_031885.5</t>
  </si>
  <si>
    <t>NM_033028.5</t>
  </si>
  <si>
    <t>NM_152384.3</t>
  </si>
  <si>
    <t>NM_176824.3</t>
  </si>
  <si>
    <t>NM_198428.3</t>
  </si>
  <si>
    <t>NM_001123385.2</t>
  </si>
  <si>
    <t>NM_004183.4</t>
  </si>
  <si>
    <t>NM_001202.6</t>
  </si>
  <si>
    <t>NM_001278431.2</t>
  </si>
  <si>
    <t>NM_000063.6</t>
  </si>
  <si>
    <t>NM_000064.4</t>
  </si>
  <si>
    <t>NM_000717.5</t>
  </si>
  <si>
    <t>NM_145200.5</t>
  </si>
  <si>
    <t>NM_001256789.3</t>
  </si>
  <si>
    <t>NM_172364.5</t>
  </si>
  <si>
    <t>NM_004055.5</t>
  </si>
  <si>
    <t>NM_001378615.1</t>
  </si>
  <si>
    <t>NM_006431.3</t>
  </si>
  <si>
    <t>NM_198097.5</t>
  </si>
  <si>
    <t>NM_022124.6</t>
  </si>
  <si>
    <t>NM_001793.6</t>
  </si>
  <si>
    <t>NM_033100.4</t>
  </si>
  <si>
    <t>NM_014956.5</t>
  </si>
  <si>
    <t>NM_032898.5</t>
  </si>
  <si>
    <t>NM_007186.6</t>
  </si>
  <si>
    <t>NM_025114.4</t>
  </si>
  <si>
    <t>NM_018718.3</t>
  </si>
  <si>
    <t>NM_001330691.3</t>
  </si>
  <si>
    <t>NM_201548.5</t>
  </si>
  <si>
    <t>NM_001710.6</t>
  </si>
  <si>
    <t>NM_000186.4</t>
  </si>
  <si>
    <t>NM_000390.4</t>
  </si>
  <si>
    <t>NM_006383.4</t>
  </si>
  <si>
    <t>NM_001377458.1</t>
  </si>
  <si>
    <t>NM_001042432.2</t>
  </si>
  <si>
    <t>NM_006493.4</t>
  </si>
  <si>
    <t>NM_017882.3</t>
  </si>
  <si>
    <t>NM_018941.4</t>
  </si>
  <si>
    <t>NM_174878.3</t>
  </si>
  <si>
    <t>NM_015041.3</t>
  </si>
  <si>
    <t>NM_001379270.1</t>
  </si>
  <si>
    <t>NM_001298.3</t>
  </si>
  <si>
    <t>NM_001297.5</t>
  </si>
  <si>
    <t>NM_019098.5</t>
  </si>
  <si>
    <t>NM_020184.4</t>
  </si>
  <si>
    <t>NM_001854.4</t>
  </si>
  <si>
    <t>NM_080680.3</t>
  </si>
  <si>
    <t>NM_001379500.1</t>
  </si>
  <si>
    <t>NM_001844.5</t>
  </si>
  <si>
    <t>NM_001845.6</t>
  </si>
  <si>
    <t>NM_001851.6</t>
  </si>
  <si>
    <t>NM_001852.4</t>
  </si>
  <si>
    <t>NM_201253.3</t>
  </si>
  <si>
    <t>NM_014675.5</t>
  </si>
  <si>
    <t>NM_000554.6</t>
  </si>
  <si>
    <t>NM_001382391.1</t>
  </si>
  <si>
    <t>NM_025099.6</t>
  </si>
  <si>
    <t>NM_001903.5</t>
  </si>
  <si>
    <t>NM_001904.4</t>
  </si>
  <si>
    <t>NM_001909.5</t>
  </si>
  <si>
    <t>NM_003793.4</t>
  </si>
  <si>
    <t>NM_001081.4</t>
  </si>
  <si>
    <t>NM_005869.4</t>
  </si>
  <si>
    <t>NM_000104.4</t>
  </si>
  <si>
    <t>NM_000784.4</t>
  </si>
  <si>
    <t>NM_024514.5</t>
  </si>
  <si>
    <t>NM_207352.4</t>
  </si>
  <si>
    <t>NM_205861.3</t>
  </si>
  <si>
    <t>NM_014003.4</t>
  </si>
  <si>
    <t>NM_004006.3</t>
  </si>
  <si>
    <t>NM_001349884.2</t>
  </si>
  <si>
    <t>NM_001170700.3</t>
  </si>
  <si>
    <t>NM_001377.3</t>
  </si>
  <si>
    <t>NM_001039348.3</t>
  </si>
  <si>
    <t>NM_022821.4</t>
  </si>
  <si>
    <t>NM_022726.4</t>
  </si>
  <si>
    <t>NM_015047.3</t>
  </si>
  <si>
    <t>NM_004436.4</t>
  </si>
  <si>
    <t>NM_000124.4</t>
  </si>
  <si>
    <t>NM_000082.4</t>
  </si>
  <si>
    <t>NM_031475.3</t>
  </si>
  <si>
    <t>NM_014285.7</t>
  </si>
  <si>
    <t>NM_001142800.2</t>
  </si>
  <si>
    <t>NM_001201543.2</t>
  </si>
  <si>
    <t>NM_006329.4</t>
  </si>
  <si>
    <t>NM_014053.4</t>
  </si>
  <si>
    <t>NM_001453.3</t>
  </si>
  <si>
    <t>NM_012186.3</t>
  </si>
  <si>
    <t>NM_207426.3</t>
  </si>
  <si>
    <t>NM_025074.7</t>
  </si>
  <si>
    <t>NM_001379081.2</t>
  </si>
  <si>
    <t>NM_207361.6</t>
  </si>
  <si>
    <t>NM_012418.4</t>
  </si>
  <si>
    <t>NM_002034.2</t>
  </si>
  <si>
    <t>NM_012193.4</t>
  </si>
  <si>
    <t>NM_001001557.4</t>
  </si>
  <si>
    <t>NM_144499.3</t>
  </si>
  <si>
    <t>NM_001377295.2</t>
  </si>
  <si>
    <t>NM_002075.4</t>
  </si>
  <si>
    <t>NM_032520.5</t>
  </si>
  <si>
    <t>NM_000173.7</t>
  </si>
  <si>
    <t>NM_000273.3</t>
  </si>
  <si>
    <t>NM_001004334.4</t>
  </si>
  <si>
    <t>NM_001366722.1</t>
  </si>
  <si>
    <t>NM_002929.3</t>
  </si>
  <si>
    <t>NM_000843.4</t>
  </si>
  <si>
    <t>NM_002087.4</t>
  </si>
  <si>
    <t>NM_001384910.1</t>
  </si>
  <si>
    <t>NM_002098.6</t>
  </si>
  <si>
    <t>NM_000180.4</t>
  </si>
  <si>
    <t>NM_005333.5</t>
  </si>
  <si>
    <t>NM_152419.3</t>
  </si>
  <si>
    <t>NM_000188.3</t>
  </si>
  <si>
    <t>NM_031935.3</t>
  </si>
  <si>
    <t>NM_018942.3</t>
  </si>
  <si>
    <t>NM_002775.5</t>
  </si>
  <si>
    <t>NM_005530.3</t>
  </si>
  <si>
    <t>NM_006899.5</t>
  </si>
  <si>
    <t>NM_014714.4</t>
  </si>
  <si>
    <t>NM_015662.3</t>
  </si>
  <si>
    <t>NM_001177701.3</t>
  </si>
  <si>
    <t>NM_025103.4</t>
  </si>
  <si>
    <t>NM_014055.4</t>
  </si>
  <si>
    <t>NM_001099857.5</t>
  </si>
  <si>
    <t>NM_000883.4</t>
  </si>
  <si>
    <t>NM_001563.4</t>
  </si>
  <si>
    <t>NM_016247.4</t>
  </si>
  <si>
    <t>NM_019892.6</t>
  </si>
  <si>
    <t>NM_014425.5</t>
  </si>
  <si>
    <t>NM_001023570.4</t>
  </si>
  <si>
    <t>NM_005853.6</t>
  </si>
  <si>
    <t>NM_024335.3</t>
  </si>
  <si>
    <t>NM_002216.3</t>
  </si>
  <si>
    <t>NM_021999.5</t>
  </si>
  <si>
    <t>NM_000214.3</t>
  </si>
  <si>
    <t>NM_002242.4</t>
  </si>
  <si>
    <t>NM_133497.4</t>
  </si>
  <si>
    <t>NM_153033.5</t>
  </si>
  <si>
    <t>NM_001164665.2</t>
  </si>
  <si>
    <t>NM_004523.4</t>
  </si>
  <si>
    <t>NM_004798.4</t>
  </si>
  <si>
    <t>NM_198525.3</t>
  </si>
  <si>
    <t>NM_018474.6</t>
  </si>
  <si>
    <t>NM_001031710.3</t>
  </si>
  <si>
    <t>NM_005559.4</t>
  </si>
  <si>
    <t>NM_001122769.3</t>
  </si>
  <si>
    <t>NM_013975.4</t>
  </si>
  <si>
    <t>NM_004744.5</t>
  </si>
  <si>
    <t>NM_198506.5</t>
  </si>
  <si>
    <t>NM_001305581.2</t>
  </si>
  <si>
    <t>NM_004525.3</t>
  </si>
  <si>
    <t>NM_002335.4</t>
  </si>
  <si>
    <t>NM_020347.4</t>
  </si>
  <si>
    <t>NM_001242957.3</t>
  </si>
  <si>
    <t>NM_001243925.2</t>
  </si>
  <si>
    <t>NM_006343.3</t>
  </si>
  <si>
    <t>NM_014874.4</t>
  </si>
  <si>
    <t>NM_031433.4</t>
  </si>
  <si>
    <t>NM_001371596.2</t>
  </si>
  <si>
    <t>NM_019008.6</t>
  </si>
  <si>
    <t>NM_170784.3</t>
  </si>
  <si>
    <t>NM_017777.4</t>
  </si>
  <si>
    <t>NM_015506.3</t>
  </si>
  <si>
    <t>NM_018116.4</t>
  </si>
  <si>
    <t>NM_001386140.1</t>
  </si>
  <si>
    <t>NM_000431.4</t>
  </si>
  <si>
    <t>NM_000260.4</t>
  </si>
  <si>
    <t>NM_000261.2</t>
  </si>
  <si>
    <t>NM_005468.3</t>
  </si>
  <si>
    <t>NM_015909.4</t>
  </si>
  <si>
    <t>NM_000266.4</t>
  </si>
  <si>
    <t>NM_002497.4</t>
  </si>
  <si>
    <t>NM_002500.5</t>
  </si>
  <si>
    <t>NM_022787.4</t>
  </si>
  <si>
    <t>NM_001128178.3</t>
  </si>
  <si>
    <t>NM_153240.5</t>
  </si>
  <si>
    <t>NM_015102.5</t>
  </si>
  <si>
    <t>NM_014249.4</t>
  </si>
  <si>
    <t>NM_005654.6</t>
  </si>
  <si>
    <t>NM_001354768.3</t>
  </si>
  <si>
    <t>NM_001005743.2</t>
  </si>
  <si>
    <t>NM_001378477.3</t>
  </si>
  <si>
    <t>NM_000274.4</t>
  </si>
  <si>
    <t>NM_000275.3</t>
  </si>
  <si>
    <t>NM_003611.3</t>
  </si>
  <si>
    <t>NM_130837.3</t>
  </si>
  <si>
    <t>NM_025136.4</t>
  </si>
  <si>
    <t>NM_020061.6</t>
  </si>
  <si>
    <t>NM_000513.2</t>
  </si>
  <si>
    <t>NM_001385125.1</t>
  </si>
  <si>
    <t>NM_021728.4</t>
  </si>
  <si>
    <t>NM_018192.4</t>
  </si>
  <si>
    <t>NM_001386393.1</t>
  </si>
  <si>
    <t>NM_000278.5</t>
  </si>
  <si>
    <t>NM_001368894.2</t>
  </si>
  <si>
    <t>NM_001029883.3</t>
  </si>
  <si>
    <t>NM_001384140.1</t>
  </si>
  <si>
    <t>NM_001312673.2</t>
  </si>
  <si>
    <t>NM_014891.7</t>
  </si>
  <si>
    <t>NM_000440.3</t>
  </si>
  <si>
    <t>NM_000283.4</t>
  </si>
  <si>
    <t>NM_006204.4</t>
  </si>
  <si>
    <t>NM_002602.4</t>
  </si>
  <si>
    <t>NM_006205.3</t>
  </si>
  <si>
    <t>NM_001195263.2</t>
  </si>
  <si>
    <t>NM_000466.3</t>
  </si>
  <si>
    <t>NM_000318.3</t>
  </si>
  <si>
    <t>NM_000287.4</t>
  </si>
  <si>
    <t>NM_000288.4</t>
  </si>
  <si>
    <t>NM_000291.4</t>
  </si>
  <si>
    <t>NM_006214.4</t>
  </si>
  <si>
    <t>NM_031220.4</t>
  </si>
  <si>
    <t>NM_000325.6</t>
  </si>
  <si>
    <t>NM_005029.4</t>
  </si>
  <si>
    <t>NM_000929.3</t>
  </si>
  <si>
    <t>NM_138790.5</t>
  </si>
  <si>
    <t>NM_014264.5</t>
  </si>
  <si>
    <t>NM_001166114.2</t>
  </si>
  <si>
    <t>NM_172240.3</t>
  </si>
  <si>
    <t>NM_001099271.2</t>
  </si>
  <si>
    <t>NM_001370095.3</t>
  </si>
  <si>
    <t>NM_017739.4</t>
  </si>
  <si>
    <t>NM_012230.5</t>
  </si>
  <si>
    <t>NM_000310.4</t>
  </si>
  <si>
    <t>NM_001077620.3</t>
  </si>
  <si>
    <t>NM_021620.4</t>
  </si>
  <si>
    <t>NM_006017.3</t>
  </si>
  <si>
    <t>NM_000313.4</t>
  </si>
  <si>
    <t>NM_004698.4</t>
  </si>
  <si>
    <t>NM_015629.4</t>
  </si>
  <si>
    <t>NM_001244926.2</t>
  </si>
  <si>
    <t>NM_012469.4</t>
  </si>
  <si>
    <t>NM_006445.4</t>
  </si>
  <si>
    <t>NM_000322.5</t>
  </si>
  <si>
    <t>NM_002764.4</t>
  </si>
  <si>
    <t>NM_020200.7</t>
  </si>
  <si>
    <t>NM_001017979.3</t>
  </si>
  <si>
    <t>NM_001319074.4</t>
  </si>
  <si>
    <t>NM_000321.3</t>
  </si>
  <si>
    <t>NM_002900.3</t>
  </si>
  <si>
    <t>NM_006744.4</t>
  </si>
  <si>
    <t>NM_018191.4</t>
  </si>
  <si>
    <t>NM_001164688.2</t>
  </si>
  <si>
    <t>NM_016026.4</t>
  </si>
  <si>
    <t>NM_152443.3</t>
  </si>
  <si>
    <t>NM_002905.5</t>
  </si>
  <si>
    <t>NM_138393.4</t>
  </si>
  <si>
    <t>NM_001012720.2</t>
  </si>
  <si>
    <t>NM_003835.4</t>
  </si>
  <si>
    <t>NM_207391.3</t>
  </si>
  <si>
    <t>NM_000539.3</t>
  </si>
  <si>
    <t>NM_014989.7</t>
  </si>
  <si>
    <t>NM_001348484.3</t>
  </si>
  <si>
    <t>NM_000326.5</t>
  </si>
  <si>
    <t>NM_000327.4</t>
  </si>
  <si>
    <t>NM_006269.2</t>
  </si>
  <si>
    <t>NM_178857.6</t>
  </si>
  <si>
    <t>NM_006915.3</t>
  </si>
  <si>
    <t>NM_203288.2</t>
  </si>
  <si>
    <t>NM_000329.3</t>
  </si>
  <si>
    <t>NM_001034853.2</t>
  </si>
  <si>
    <t>NM_020366.4</t>
  </si>
  <si>
    <t>NM_015272.5</t>
  </si>
  <si>
    <t>NM_000330.4</t>
  </si>
  <si>
    <t>NM_032730.5</t>
  </si>
  <si>
    <t>NM_000541.5</t>
  </si>
  <si>
    <t>NM_001385641.1</t>
  </si>
  <si>
    <t>NM_020843.4</t>
  </si>
  <si>
    <t>NM_006642.5</t>
  </si>
  <si>
    <t>NM_022367.4</t>
  </si>
  <si>
    <t>NM_004727.3</t>
  </si>
  <si>
    <t>NM_205850.3</t>
  </si>
  <si>
    <t>NM_138773.4</t>
  </si>
  <si>
    <t>NM_207113.3</t>
  </si>
  <si>
    <t>NM_001080442.3</t>
  </si>
  <si>
    <t>NM_016180.5</t>
  </si>
  <si>
    <t>NM_003043.6</t>
  </si>
  <si>
    <t>NM_020949.3</t>
  </si>
  <si>
    <t>NM_001034852.3</t>
  </si>
  <si>
    <t>NM_014014.5</t>
  </si>
  <si>
    <t>NM_003106.4</t>
  </si>
  <si>
    <t>NM_018418.5</t>
  </si>
  <si>
    <t>NM_003119.4</t>
  </si>
  <si>
    <t>NM_006944.3</t>
  </si>
  <si>
    <t>NM_024592.5</t>
  </si>
  <si>
    <t>NM_003143.3</t>
  </si>
  <si>
    <t>NM_022369.4</t>
  </si>
  <si>
    <t>NM_001082538.3</t>
  </si>
  <si>
    <t>NM_024809.5</t>
  </si>
  <si>
    <t>NM_015631.6</t>
  </si>
  <si>
    <t>NM_021961.6</t>
  </si>
  <si>
    <t>NM_001586.3</t>
  </si>
  <si>
    <t>NM_004085.4</t>
  </si>
  <si>
    <t>NM_000362.5</t>
  </si>
  <si>
    <t>NM_001099274.3</t>
  </si>
  <si>
    <t>NM_032273.4</t>
  </si>
  <si>
    <t>NM_001173990.3</t>
  </si>
  <si>
    <t>NM_001077418.3</t>
  </si>
  <si>
    <t>NM_001044385.3</t>
  </si>
  <si>
    <t>NM_153704.6</t>
  </si>
  <si>
    <t>NM_005802.5</t>
  </si>
  <si>
    <t>NM_000391.4</t>
  </si>
  <si>
    <t>NM_015650.4</t>
  </si>
  <si>
    <t>NM_033629.6</t>
  </si>
  <si>
    <t>NM_012210.4</t>
  </si>
  <si>
    <t>NM_182916.3</t>
  </si>
  <si>
    <t>NM_001252024.2</t>
  </si>
  <si>
    <t>NM_012338.4</t>
  </si>
  <si>
    <t>NM_024753.5</t>
  </si>
  <si>
    <t>NM_144596.4</t>
  </si>
  <si>
    <t>NM_015072.5</t>
  </si>
  <si>
    <t>NM_000370.3</t>
  </si>
  <si>
    <t>NM_177972.3</t>
  </si>
  <si>
    <t>NM_006088.6</t>
  </si>
  <si>
    <t>NM_014444.5</t>
  </si>
  <si>
    <t>NM_020461.4</t>
  </si>
  <si>
    <t>NM_003322.6</t>
  </si>
  <si>
    <t>NM_000372.5</t>
  </si>
  <si>
    <t>NM_000550.3</t>
  </si>
  <si>
    <t>NM_001163692.2</t>
  </si>
  <si>
    <t>NM_005148.4</t>
  </si>
  <si>
    <t>NM_153676.4</t>
  </si>
  <si>
    <t>NM_173477.5</t>
  </si>
  <si>
    <t>NM_206933.4</t>
  </si>
  <si>
    <t>NM_001346022.3</t>
  </si>
  <si>
    <t>NM_001112704.2</t>
  </si>
  <si>
    <t>NM_004385.5</t>
  </si>
  <si>
    <t>NM_152564.5</t>
  </si>
  <si>
    <t>NM_182894.3</t>
  </si>
  <si>
    <t>NM_006646.6</t>
  </si>
  <si>
    <t>NM_015910.7</t>
  </si>
  <si>
    <t>NM_025132.4</t>
  </si>
  <si>
    <t>NM_006005.3</t>
  </si>
  <si>
    <t>NM_015404.4</t>
  </si>
  <si>
    <t>NM_024426.6</t>
  </si>
  <si>
    <t>NM_015346.4</t>
  </si>
  <si>
    <t>NM_024741.3</t>
  </si>
  <si>
    <t>NM_001379286.1</t>
  </si>
  <si>
    <t>NM_144631.6</t>
  </si>
  <si>
    <t>NM_003904.5</t>
  </si>
  <si>
    <t>HU FJD</t>
  </si>
  <si>
    <t>British</t>
  </si>
  <si>
    <t>MEH</t>
  </si>
  <si>
    <t>c.448+1G&gt;A</t>
  </si>
  <si>
    <t>ARG</t>
  </si>
  <si>
    <t>Latino</t>
  </si>
  <si>
    <t>p.(?)</t>
  </si>
  <si>
    <t>Diagnostic evidence level flag (Genomics England)</t>
  </si>
  <si>
    <t>WES-covered (%)</t>
  </si>
  <si>
    <t>KAPA HyperExome V2 (Roche)</t>
  </si>
  <si>
    <t>Twist Exome 2.0 (Twist)</t>
  </si>
  <si>
    <t>Illumina Exome Panel v1.2 (CEX) (Illumina)</t>
  </si>
  <si>
    <t>NA</t>
  </si>
  <si>
    <t>TE efficiency</t>
  </si>
  <si>
    <t>Secondary structure</t>
  </si>
  <si>
    <t>Overlap TSS/IRES</t>
  </si>
  <si>
    <t>Minor allele frequency (MAF)</t>
  </si>
  <si>
    <t>Variant in positions -3, -4,  -5, -6, -9</t>
  </si>
  <si>
    <r>
      <t xml:space="preserve">SpliceAI Delta Score 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0.2</t>
    </r>
  </si>
  <si>
    <t>Inheritance pattern</t>
  </si>
  <si>
    <r>
      <t xml:space="preserve">Heterozygous or </t>
    </r>
    <r>
      <rPr>
        <i/>
        <sz val="11"/>
        <rFont val="Calibri"/>
        <family val="2"/>
        <scheme val="minor"/>
      </rPr>
      <t>de novo</t>
    </r>
    <r>
      <rPr>
        <sz val="11"/>
        <rFont val="Calibri"/>
        <family val="2"/>
        <scheme val="minor"/>
      </rPr>
      <t xml:space="preserve"> variant in gene linked to dominant disease</t>
    </r>
  </si>
  <si>
    <r>
      <rPr>
        <b/>
        <i/>
        <sz val="11"/>
        <rFont val="Calibri"/>
        <family val="2"/>
        <scheme val="minor"/>
      </rPr>
      <t>MERTK</t>
    </r>
    <r>
      <rPr>
        <b/>
        <sz val="11"/>
        <rFont val="Calibri"/>
        <family val="2"/>
        <scheme val="minor"/>
      </rPr>
      <t>:c.-125G&gt;A</t>
    </r>
  </si>
  <si>
    <r>
      <rPr>
        <b/>
        <i/>
        <sz val="11"/>
        <rFont val="Calibri"/>
        <family val="2"/>
        <scheme val="minor"/>
      </rPr>
      <t>NMNAT1</t>
    </r>
    <r>
      <rPr>
        <b/>
        <sz val="11"/>
        <rFont val="Calibri"/>
        <family val="2"/>
        <scheme val="minor"/>
      </rPr>
      <t>:c.-57G&gt;A</t>
    </r>
  </si>
  <si>
    <r>
      <rPr>
        <b/>
        <i/>
        <sz val="11"/>
        <rFont val="Calibri"/>
        <family val="2"/>
        <scheme val="minor"/>
      </rPr>
      <t>PRPF31</t>
    </r>
    <r>
      <rPr>
        <b/>
        <sz val="11"/>
        <rFont val="Calibri"/>
        <family val="2"/>
        <scheme val="minor"/>
      </rPr>
      <t>:c.-9+1G&gt;T</t>
    </r>
  </si>
  <si>
    <r>
      <rPr>
        <b/>
        <i/>
        <sz val="11"/>
        <rFont val="Calibri"/>
        <family val="2"/>
        <scheme val="minor"/>
      </rPr>
      <t>RDH12</t>
    </r>
    <r>
      <rPr>
        <b/>
        <sz val="11"/>
        <rFont val="Calibri"/>
        <family val="2"/>
        <scheme val="minor"/>
      </rPr>
      <t>:c.-123C&gt;T</t>
    </r>
  </si>
  <si>
    <t>SureSelect Human All Exon V6 (Agilent)</t>
  </si>
  <si>
    <t>SureSelect Human All Exon V7 (Agilent)</t>
  </si>
  <si>
    <t>SureSelectXT Human All Exon V8 (Agilent)</t>
  </si>
  <si>
    <r>
      <rPr>
        <vertAlign val="superscript"/>
        <sz val="9"/>
        <color theme="1"/>
        <rFont val="Calibri"/>
        <family val="2"/>
        <scheme val="minor"/>
      </rPr>
      <t>#</t>
    </r>
    <r>
      <rPr>
        <sz val="9"/>
        <color theme="1"/>
        <rFont val="Calibri"/>
        <family val="2"/>
        <scheme val="minor"/>
      </rPr>
      <t>Members of the same family</t>
    </r>
  </si>
  <si>
    <t>IRES length (bp)</t>
  </si>
  <si>
    <t>5'UTR length (bp)</t>
  </si>
  <si>
    <t>IRES/5'UTR span (%)</t>
  </si>
  <si>
    <t>p1@ABCA4</t>
  </si>
  <si>
    <t>p1@ABHD12</t>
  </si>
  <si>
    <t>p1@ACBD5</t>
  </si>
  <si>
    <t>+</t>
  </si>
  <si>
    <t>p1@ACO2</t>
  </si>
  <si>
    <t>p1@ADAM9</t>
  </si>
  <si>
    <t>p1@ADAMTS18</t>
  </si>
  <si>
    <t>p1@GPR125</t>
  </si>
  <si>
    <t>p4@GPR98</t>
  </si>
  <si>
    <t>p1@GPR98</t>
  </si>
  <si>
    <t>p2@GPR98</t>
  </si>
  <si>
    <t>p3@ADIPOR1</t>
  </si>
  <si>
    <t>p2@ADIPOR1</t>
  </si>
  <si>
    <t>p1@ADIPOR1</t>
  </si>
  <si>
    <t>p4@AFG3L2</t>
  </si>
  <si>
    <t>p1@AFG3L2</t>
  </si>
  <si>
    <t>p1@AGBL5</t>
  </si>
  <si>
    <t>p1@AHI1</t>
  </si>
  <si>
    <t>p2@AHR</t>
  </si>
  <si>
    <t>p1@AHR</t>
  </si>
  <si>
    <t>p3@AHR</t>
  </si>
  <si>
    <t>p2@AIPL1</t>
  </si>
  <si>
    <t>p1@AIPL1</t>
  </si>
  <si>
    <t>p1@ALMS1</t>
  </si>
  <si>
    <t>p1@ALPK1</t>
  </si>
  <si>
    <t>p1@AMACR</t>
  </si>
  <si>
    <t>p2@AMACR</t>
  </si>
  <si>
    <t>p2@AP3B2</t>
  </si>
  <si>
    <t>p1@AP3B2</t>
  </si>
  <si>
    <t>p3@AP3B2</t>
  </si>
  <si>
    <t>p2@ARHGEF18</t>
  </si>
  <si>
    <t>p1@ARHGEF18</t>
  </si>
  <si>
    <t>p2@ARL13B</t>
  </si>
  <si>
    <t>p1@ARL13B</t>
  </si>
  <si>
    <t>p1@ARL2BP</t>
  </si>
  <si>
    <t>p7@ARL2BP</t>
  </si>
  <si>
    <t>p4@ARL2BP</t>
  </si>
  <si>
    <t>p2@ARL3</t>
  </si>
  <si>
    <t>p1@ARL3</t>
  </si>
  <si>
    <t>p1@ARL6</t>
  </si>
  <si>
    <t>p4@ARL6</t>
  </si>
  <si>
    <t>p1@ARSG</t>
  </si>
  <si>
    <t>p2@ARSG</t>
  </si>
  <si>
    <t>p1@ASRGL1</t>
  </si>
  <si>
    <t>p1@ATF6</t>
  </si>
  <si>
    <t>p3@ATF6</t>
  </si>
  <si>
    <t>p5@ATF6</t>
  </si>
  <si>
    <t>p2@ATF6</t>
  </si>
  <si>
    <t>p1@ATP13A2</t>
  </si>
  <si>
    <t>p2@ATP13A2</t>
  </si>
  <si>
    <t>p@chr3:63849529..63849567,+</t>
  </si>
  <si>
    <t>p1@B3GALTL</t>
  </si>
  <si>
    <t>p3@BBIP1</t>
  </si>
  <si>
    <t>p1@BBIP1</t>
  </si>
  <si>
    <t>p1@BBS1</t>
  </si>
  <si>
    <t>p1@BBS10</t>
  </si>
  <si>
    <t>p2@BBS12</t>
  </si>
  <si>
    <t>p1@BBS12</t>
  </si>
  <si>
    <t>p1@BBS2</t>
  </si>
  <si>
    <t>p2@BBS4</t>
  </si>
  <si>
    <t>p1@BBS4</t>
  </si>
  <si>
    <t>p1@BBS5,p2@KBTBD10</t>
  </si>
  <si>
    <t>p1@BBS7</t>
  </si>
  <si>
    <t>p1@BBS9</t>
  </si>
  <si>
    <t>p@chrX:39957225..39957244,-</t>
  </si>
  <si>
    <t>p1@BCOR</t>
  </si>
  <si>
    <t>p6@BEST1</t>
  </si>
  <si>
    <t>p1@BEST1</t>
  </si>
  <si>
    <t>p1@BMP4</t>
  </si>
  <si>
    <t>p3@BMP4</t>
  </si>
  <si>
    <t>p1@C1QTNF5</t>
  </si>
  <si>
    <t>p4@C1QTNF5</t>
  </si>
  <si>
    <t>p4@C2,p6@CFB</t>
  </si>
  <si>
    <t>p1@C2</t>
  </si>
  <si>
    <t>p1@C3</t>
  </si>
  <si>
    <t>p2@C3</t>
  </si>
  <si>
    <t>p1@CA4</t>
  </si>
  <si>
    <t>p2@CA4</t>
  </si>
  <si>
    <t>p4@CABP4</t>
  </si>
  <si>
    <t>p5@CABP4</t>
  </si>
  <si>
    <t>p1@CACNA1F</t>
  </si>
  <si>
    <t>p2@CACNA2D4</t>
  </si>
  <si>
    <t>p5@CACNA2D4</t>
  </si>
  <si>
    <t>p10@CACNA2D4</t>
  </si>
  <si>
    <t>p1@CAPN5</t>
  </si>
  <si>
    <t>p2@CAPN5</t>
  </si>
  <si>
    <t>p2@CC2D2A</t>
  </si>
  <si>
    <t>p1@CCT2</t>
  </si>
  <si>
    <t>p2@CCT2</t>
  </si>
  <si>
    <t>p1@CDH23</t>
  </si>
  <si>
    <t>p1@CDH3</t>
  </si>
  <si>
    <t>p2@CDH3</t>
  </si>
  <si>
    <t>p1@CDHR1</t>
  </si>
  <si>
    <t>p3@CDHR1</t>
  </si>
  <si>
    <t>p2@CEP164</t>
  </si>
  <si>
    <t>p1@CEP19</t>
  </si>
  <si>
    <t>p1@CEP290</t>
  </si>
  <si>
    <t>p1@CEP41</t>
  </si>
  <si>
    <t>p1@CEP78</t>
  </si>
  <si>
    <t>p4@CERKL</t>
  </si>
  <si>
    <t>p1@CERKL</t>
  </si>
  <si>
    <t>p1@NEUROD1</t>
  </si>
  <si>
    <t>p3@CFB</t>
  </si>
  <si>
    <t>p2@CFB</t>
  </si>
  <si>
    <t>p1@CFB</t>
  </si>
  <si>
    <t>p1@CFH</t>
  </si>
  <si>
    <t>p1@CHM</t>
  </si>
  <si>
    <t>p1@CIB2</t>
  </si>
  <si>
    <t>p2@CIB2</t>
  </si>
  <si>
    <t>p1@AKNAD1,p1@CLCC1</t>
  </si>
  <si>
    <t>p1@CLN3</t>
  </si>
  <si>
    <t>p2@CLN3</t>
  </si>
  <si>
    <t>p1@CLN5</t>
  </si>
  <si>
    <t>p1@CLN6</t>
  </si>
  <si>
    <t>p1@CLN8</t>
  </si>
  <si>
    <t>p2@CLN8</t>
  </si>
  <si>
    <t>p2@CLRN1</t>
  </si>
  <si>
    <t>p1@CLRN1</t>
  </si>
  <si>
    <t>p2@CLUAP1</t>
  </si>
  <si>
    <t>p1@CLUAP1</t>
  </si>
  <si>
    <t>p1@CNGA1</t>
  </si>
  <si>
    <t>p2@CNGA3</t>
  </si>
  <si>
    <t>p1@CNGB1</t>
  </si>
  <si>
    <t>p2@CNGB1</t>
  </si>
  <si>
    <t>p2@CNGB3</t>
  </si>
  <si>
    <t>p1@CNGB3</t>
  </si>
  <si>
    <t>p1@CNNM4</t>
  </si>
  <si>
    <t>p2@COL11A1</t>
  </si>
  <si>
    <t>p1@COL11A1</t>
  </si>
  <si>
    <t>p1@COL11A2</t>
  </si>
  <si>
    <t>p1@COL18A1</t>
  </si>
  <si>
    <t>p1@COL2A1</t>
  </si>
  <si>
    <t>p2@COL2A1</t>
  </si>
  <si>
    <t>p1@COL4A1</t>
  </si>
  <si>
    <t>p1@COL9A2</t>
  </si>
  <si>
    <t>p5@COL9A2</t>
  </si>
  <si>
    <t>p4@COL9A2</t>
  </si>
  <si>
    <t>p2@CRB1</t>
  </si>
  <si>
    <t>p4@CRB1</t>
  </si>
  <si>
    <t>p7@CRB1</t>
  </si>
  <si>
    <t>p9@CRB1</t>
  </si>
  <si>
    <t>p2@CROCC</t>
  </si>
  <si>
    <t>p1@CROCC</t>
  </si>
  <si>
    <t>p1@CRX</t>
  </si>
  <si>
    <t>p2@CSPP1</t>
  </si>
  <si>
    <t>p1@CSPP1</t>
  </si>
  <si>
    <t>p1@CTC1</t>
  </si>
  <si>
    <t>p1@CTNNA1</t>
  </si>
  <si>
    <t>p2@CTNNA1</t>
  </si>
  <si>
    <t>p2@CTNNB1</t>
  </si>
  <si>
    <t>p1@CTNNB1</t>
  </si>
  <si>
    <t>p1@CTSD</t>
  </si>
  <si>
    <t>p2@CTSD</t>
  </si>
  <si>
    <t>p2@CTSF</t>
  </si>
  <si>
    <t>p1@CTSF</t>
  </si>
  <si>
    <t>p1@CWC27</t>
  </si>
  <si>
    <t>p1@CYP1B1</t>
  </si>
  <si>
    <t>p1@CYP27A1</t>
  </si>
  <si>
    <t>p3@CYP27A1</t>
  </si>
  <si>
    <t>p2@CYP2R1</t>
  </si>
  <si>
    <t>p1@CYP4V2</t>
  </si>
  <si>
    <t>p6@CYP4V2</t>
  </si>
  <si>
    <t>p2@DHDDS</t>
  </si>
  <si>
    <t>p1@DHDDS</t>
  </si>
  <si>
    <t>p2@DHX38</t>
  </si>
  <si>
    <t>p4@DMD</t>
  </si>
  <si>
    <t>p3@DMD</t>
  </si>
  <si>
    <t>p2@DMD</t>
  </si>
  <si>
    <t>p1@DRAM2</t>
  </si>
  <si>
    <t>p3@DRAM2</t>
  </si>
  <si>
    <t>p4@DRAM2</t>
  </si>
  <si>
    <t>p2@DRAM2</t>
  </si>
  <si>
    <t>p2@DYNC2H1</t>
  </si>
  <si>
    <t>p1@EFEMP1</t>
  </si>
  <si>
    <t>p2@EFEMP1</t>
  </si>
  <si>
    <t>p4@ELOVL1</t>
  </si>
  <si>
    <t>p1@ELOVL1</t>
  </si>
  <si>
    <t>p2@ELOVL4</t>
  </si>
  <si>
    <t>p1@ELOVL4</t>
  </si>
  <si>
    <t>p4@ELOVL4</t>
  </si>
  <si>
    <t>p1@KIAA0090</t>
  </si>
  <si>
    <t>p1@ENSA</t>
  </si>
  <si>
    <t>p2@ERCC6,p2@PGBD3</t>
  </si>
  <si>
    <t>p1@ERCC6,p1@PGBD3</t>
  </si>
  <si>
    <t>p1@ERCC8</t>
  </si>
  <si>
    <t>p1@ESPN</t>
  </si>
  <si>
    <t>p1@EXOSC2</t>
  </si>
  <si>
    <t>p2@EYS</t>
  </si>
  <si>
    <t>p6@EYS</t>
  </si>
  <si>
    <t>p1@EYS</t>
  </si>
  <si>
    <t>p1@FAM161A</t>
  </si>
  <si>
    <t>p2@FAM161A</t>
  </si>
  <si>
    <t>p8@FBLN5</t>
  </si>
  <si>
    <t>p3@FBLN5</t>
  </si>
  <si>
    <t>p15@FBLN5</t>
  </si>
  <si>
    <t>p1@FLVCR1</t>
  </si>
  <si>
    <t>p2@FLVCR1</t>
  </si>
  <si>
    <t>p5@FOXC1</t>
  </si>
  <si>
    <t>p@chr6:1610125..1610167,+</t>
  </si>
  <si>
    <t>p1@FOXE3</t>
  </si>
  <si>
    <t>p1@FRAS1</t>
  </si>
  <si>
    <t>p2@FREM1</t>
  </si>
  <si>
    <t>p1@FREM2</t>
  </si>
  <si>
    <t>p1@FSCN2</t>
  </si>
  <si>
    <t>p1@FZD4</t>
  </si>
  <si>
    <t>p1@GNAT1</t>
  </si>
  <si>
    <t>p2@GNAT2</t>
  </si>
  <si>
    <t>p1@GNAT2</t>
  </si>
  <si>
    <t>p1@GNB3</t>
  </si>
  <si>
    <t>p1@GNPTG</t>
  </si>
  <si>
    <t>p4@GPR143</t>
  </si>
  <si>
    <t>p1@GPR143</t>
  </si>
  <si>
    <t>p1@GPR179</t>
  </si>
  <si>
    <t>p4@GRK1</t>
  </si>
  <si>
    <t>p1@GRK1</t>
  </si>
  <si>
    <t>p2@GRM6</t>
  </si>
  <si>
    <t>p1@GRM6</t>
  </si>
  <si>
    <t>p3@GRN</t>
  </si>
  <si>
    <t>p2@GRN</t>
  </si>
  <si>
    <t>p1@GRN</t>
  </si>
  <si>
    <t>p3@GUCA1A</t>
  </si>
  <si>
    <t>p4@GUCA1A</t>
  </si>
  <si>
    <t>p2@GUCA1A</t>
  </si>
  <si>
    <t>p5@GUCA1A</t>
  </si>
  <si>
    <t>p1@GUCA1B</t>
  </si>
  <si>
    <t>p3@GUCY2D</t>
  </si>
  <si>
    <t>p1@GUCY2D</t>
  </si>
  <si>
    <t>p1@HCCS</t>
  </si>
  <si>
    <t>p1@HGSNAT</t>
  </si>
  <si>
    <t>p1@HK1</t>
  </si>
  <si>
    <t>p1@HMCN1</t>
  </si>
  <si>
    <t>p2@HMCN1</t>
  </si>
  <si>
    <t>p1@HMX1</t>
  </si>
  <si>
    <t>p4@HMX1</t>
  </si>
  <si>
    <t>p2@HTRA1</t>
  </si>
  <si>
    <t>p4@HTRA1</t>
  </si>
  <si>
    <t>p1@HTRA1</t>
  </si>
  <si>
    <t>p1@IDH3A</t>
  </si>
  <si>
    <t>p1@IDH3B</t>
  </si>
  <si>
    <t>p2@IFT140</t>
  </si>
  <si>
    <t>p2@IFT172</t>
  </si>
  <si>
    <t>p1@IFT172</t>
  </si>
  <si>
    <t>p1@IFT27</t>
  </si>
  <si>
    <t>p1@IFT74</t>
  </si>
  <si>
    <t>p1@IFT81</t>
  </si>
  <si>
    <t>p2@IKBKG</t>
  </si>
  <si>
    <t>p1@IKBKG</t>
  </si>
  <si>
    <t>p2@IMPDH1</t>
  </si>
  <si>
    <t>p5@IMPDH1</t>
  </si>
  <si>
    <t>p4@IMPDH1</t>
  </si>
  <si>
    <t>p3@IMPG1</t>
  </si>
  <si>
    <t>p2@IMPG1</t>
  </si>
  <si>
    <t>p1@IMPG1</t>
  </si>
  <si>
    <t>p6@IMPG1</t>
  </si>
  <si>
    <t>p2@IMPG2</t>
  </si>
  <si>
    <t>p3@IMPG2</t>
  </si>
  <si>
    <t>p1@IMPG2</t>
  </si>
  <si>
    <t>p1@INPP5E</t>
  </si>
  <si>
    <t>p1@INVS</t>
  </si>
  <si>
    <t>p1@IQCB1</t>
  </si>
  <si>
    <t>p1@IRX5</t>
  </si>
  <si>
    <t>p1@ITIH2</t>
  </si>
  <si>
    <t>p2@ITM2B</t>
  </si>
  <si>
    <t>p1@ITM2B</t>
  </si>
  <si>
    <t>p4@ITM2B</t>
  </si>
  <si>
    <t>p3@ITM2B</t>
  </si>
  <si>
    <t>p1@JAG1</t>
  </si>
  <si>
    <t>p2@JAG1</t>
  </si>
  <si>
    <t>p1@KCNJ13</t>
  </si>
  <si>
    <t>p3@KCNV2</t>
  </si>
  <si>
    <t>p1@KCNV2</t>
  </si>
  <si>
    <t>p5@KCNV2</t>
  </si>
  <si>
    <t>p2@KCNV2</t>
  </si>
  <si>
    <t>p6@KCTD7,p9@RABGEF1</t>
  </si>
  <si>
    <t>p4@KCTD7,p5@RABGEF1</t>
  </si>
  <si>
    <t>p5@KCTD7,p8@RABGEF1</t>
  </si>
  <si>
    <t>p1@KIAA1549</t>
  </si>
  <si>
    <t>p1@KIF11</t>
  </si>
  <si>
    <t>p1@KIF3B</t>
  </si>
  <si>
    <t>p1@KIF7</t>
  </si>
  <si>
    <t>p2@PLK1S1</t>
  </si>
  <si>
    <t>p3@PLK1S1</t>
  </si>
  <si>
    <t>p1@PLK1S1</t>
  </si>
  <si>
    <t>p1@KLHL7</t>
  </si>
  <si>
    <t>p1@LAMA1</t>
  </si>
  <si>
    <t>p3@LCA5</t>
  </si>
  <si>
    <t>p1@LCA5</t>
  </si>
  <si>
    <t>p2@LCA5</t>
  </si>
  <si>
    <t>p1@LIG3</t>
  </si>
  <si>
    <t>p1@LRAT</t>
  </si>
  <si>
    <t>p@chr4:110769258..110769269,+</t>
  </si>
  <si>
    <t>p1@C10orf11</t>
  </si>
  <si>
    <t>p3@LRP2</t>
  </si>
  <si>
    <t>p2@LRP2</t>
  </si>
  <si>
    <t>p1@LRP2</t>
  </si>
  <si>
    <t>p2@LRP5</t>
  </si>
  <si>
    <t>p1@LRP5</t>
  </si>
  <si>
    <t>p3@LRP5</t>
  </si>
  <si>
    <t>p1@LZTFL1</t>
  </si>
  <si>
    <t>p2@MAK</t>
  </si>
  <si>
    <t>p1@MAK</t>
  </si>
  <si>
    <t>p1@MAPKAPK3</t>
  </si>
  <si>
    <t>p2@MAPKAPK3</t>
  </si>
  <si>
    <t>p1@MERTK</t>
  </si>
  <si>
    <t>p1@MFN2</t>
  </si>
  <si>
    <t>p1@MFRP,p2@C1QTNF5</t>
  </si>
  <si>
    <t>p5@MFRP,p6@C1QTNF5</t>
  </si>
  <si>
    <t>p4@MFRP,p5@C1QTNF5</t>
  </si>
  <si>
    <t>p3@C1QTNF5,p3@MFRP</t>
  </si>
  <si>
    <t>p1@MFSD8</t>
  </si>
  <si>
    <t>p2@MFSD8</t>
  </si>
  <si>
    <t>p1@SMCR7L</t>
  </si>
  <si>
    <t>p1@MKKS</t>
  </si>
  <si>
    <t>p1@MKS1</t>
  </si>
  <si>
    <t>p1@MMACHC</t>
  </si>
  <si>
    <t>p1@MVK</t>
  </si>
  <si>
    <t>p1@MYO7A</t>
  </si>
  <si>
    <t>p3@MYO7A</t>
  </si>
  <si>
    <t>p1@MYOC</t>
  </si>
  <si>
    <t>p1@NBAS</t>
  </si>
  <si>
    <t>p1@NDP</t>
  </si>
  <si>
    <t>p2@NDP</t>
  </si>
  <si>
    <t>p2@NEUROD1</t>
  </si>
  <si>
    <t>p1@NMNAT1</t>
  </si>
  <si>
    <t>p1@NPHP1</t>
  </si>
  <si>
    <t>p1@NPHP3</t>
  </si>
  <si>
    <t>p1@NPHP4</t>
  </si>
  <si>
    <t>p1@NR2E3</t>
  </si>
  <si>
    <t>p1@NR2F1</t>
  </si>
  <si>
    <t>p4@NR2F1</t>
  </si>
  <si>
    <t>p2@NR2F1</t>
  </si>
  <si>
    <t>p1@NRL</t>
  </si>
  <si>
    <t>p2@NRL</t>
  </si>
  <si>
    <t>p1@NUMB</t>
  </si>
  <si>
    <t>p1@NYX</t>
  </si>
  <si>
    <t>p1@OAT</t>
  </si>
  <si>
    <t>p1@OCA2</t>
  </si>
  <si>
    <t>p2@OFD1</t>
  </si>
  <si>
    <t>p1@OFD1</t>
  </si>
  <si>
    <t>p3@OFD1</t>
  </si>
  <si>
    <t>p1@OPA1</t>
  </si>
  <si>
    <t>p3@OPA3</t>
  </si>
  <si>
    <t>p1@OPA3</t>
  </si>
  <si>
    <t>p2@OPN1LW</t>
  </si>
  <si>
    <t>p1@OPN1LW</t>
  </si>
  <si>
    <t>p1@OPN1SW</t>
  </si>
  <si>
    <t>p2@OTX2</t>
  </si>
  <si>
    <t>p4@OTX2</t>
  </si>
  <si>
    <t>p1@OTX2</t>
  </si>
  <si>
    <t>p1@LEPREL1</t>
  </si>
  <si>
    <t>p2@PANK2</t>
  </si>
  <si>
    <t>p1@PANK2</t>
  </si>
  <si>
    <t>p1@PAX2</t>
  </si>
  <si>
    <t>p1@PAX6</t>
  </si>
  <si>
    <t>p6@PAX6</t>
  </si>
  <si>
    <t>p4@PAX6</t>
  </si>
  <si>
    <t>p2@PAX6</t>
  </si>
  <si>
    <t>p3@C2orf71</t>
  </si>
  <si>
    <t>p1@C2orf71</t>
  </si>
  <si>
    <t>p2@C2orf71</t>
  </si>
  <si>
    <t>p4@C2orf71</t>
  </si>
  <si>
    <t>p1@PCDH15</t>
  </si>
  <si>
    <t>p2@PCDH15</t>
  </si>
  <si>
    <t>p3@PCDH15</t>
  </si>
  <si>
    <t>p4@PCDH15</t>
  </si>
  <si>
    <t>p1@PCYT1A</t>
  </si>
  <si>
    <t>p1@PDAP1</t>
  </si>
  <si>
    <t>p2@PDE6A</t>
  </si>
  <si>
    <t>p1@PDE6A</t>
  </si>
  <si>
    <t>p4@PDE6B</t>
  </si>
  <si>
    <t>p7@PDE6B</t>
  </si>
  <si>
    <t>p1@PDE6C</t>
  </si>
  <si>
    <t>p1@PDE6G</t>
  </si>
  <si>
    <t>p3@PDE6G</t>
  </si>
  <si>
    <t>p1@PDE6H</t>
  </si>
  <si>
    <t>p1@PDZD7</t>
  </si>
  <si>
    <t>p1@PEX1</t>
  </si>
  <si>
    <t>p1@PEX2</t>
  </si>
  <si>
    <t>p2@PEX6</t>
  </si>
  <si>
    <t>p1@PEX6</t>
  </si>
  <si>
    <t>p1@PEX7</t>
  </si>
  <si>
    <t>p3@PGK1</t>
  </si>
  <si>
    <t>p1@PGK1</t>
  </si>
  <si>
    <t>p2@PGK1</t>
  </si>
  <si>
    <t>p1@ATP7A</t>
  </si>
  <si>
    <t>p2@PHYH</t>
  </si>
  <si>
    <t>p1@PHYH</t>
  </si>
  <si>
    <t>p5@PHYH</t>
  </si>
  <si>
    <t>p2@PITPNM3</t>
  </si>
  <si>
    <t>p1@PITPNM3</t>
  </si>
  <si>
    <t>p1@PITX2</t>
  </si>
  <si>
    <t>p3@PITX2</t>
  </si>
  <si>
    <t>p1@PITX3</t>
  </si>
  <si>
    <t>p2@PITX3</t>
  </si>
  <si>
    <t>p5@PLA2G5</t>
  </si>
  <si>
    <t>p8@PLA2G5</t>
  </si>
  <si>
    <t>p1@PLA2G5</t>
  </si>
  <si>
    <t>p1@PLD4</t>
  </si>
  <si>
    <t>p1@PLK4</t>
  </si>
  <si>
    <t>p2@PNPLA6</t>
  </si>
  <si>
    <t>p4@PNPLA6</t>
  </si>
  <si>
    <t>p1@GALNT4,p1@POC1B</t>
  </si>
  <si>
    <t>p1@POC5</t>
  </si>
  <si>
    <t>p1@PODNL1</t>
  </si>
  <si>
    <t>p1@POMGNT1</t>
  </si>
  <si>
    <t>p1@PPT1</t>
  </si>
  <si>
    <t>p9@PRCD</t>
  </si>
  <si>
    <t>p2@PRCD</t>
  </si>
  <si>
    <t>p14@PRCD</t>
  </si>
  <si>
    <t>p1@PROM1</t>
  </si>
  <si>
    <t>p3@PROM1</t>
  </si>
  <si>
    <t>p2@PROS1</t>
  </si>
  <si>
    <t>p1@PROS1</t>
  </si>
  <si>
    <t>p1@PRPF3</t>
  </si>
  <si>
    <t>p1@PRPF31</t>
  </si>
  <si>
    <t>p1@PRPF4</t>
  </si>
  <si>
    <t>p1@PRPF6</t>
  </si>
  <si>
    <t>p3@PRPF6</t>
  </si>
  <si>
    <t>p5@PRPF6</t>
  </si>
  <si>
    <t>p4@PRPF6</t>
  </si>
  <si>
    <t>p1@PRPF8</t>
  </si>
  <si>
    <t>p1@PRPH2</t>
  </si>
  <si>
    <t>p2@PRPH2</t>
  </si>
  <si>
    <t>p1@PRPS1</t>
  </si>
  <si>
    <t>p1@PRTFDC1</t>
  </si>
  <si>
    <t>p1@RAB28</t>
  </si>
  <si>
    <t>p3@RAX2</t>
  </si>
  <si>
    <t>p1@RAX2</t>
  </si>
  <si>
    <t>p2@RAX2</t>
  </si>
  <si>
    <t>p3@RB1</t>
  </si>
  <si>
    <t>p2@RB1</t>
  </si>
  <si>
    <t>p1@RBP3</t>
  </si>
  <si>
    <t>p1@RBP4</t>
  </si>
  <si>
    <t>p2@RCBTB1</t>
  </si>
  <si>
    <t>p1@RCBTB1</t>
  </si>
  <si>
    <t>p4@RCBTB1</t>
  </si>
  <si>
    <t>p1@RD3</t>
  </si>
  <si>
    <t>p1@RDH11</t>
  </si>
  <si>
    <t>p2@RDH11</t>
  </si>
  <si>
    <t>p3@RDH5</t>
  </si>
  <si>
    <t>p1@RDH5</t>
  </si>
  <si>
    <t>p2@RDH5</t>
  </si>
  <si>
    <t>p1@REEP6</t>
  </si>
  <si>
    <t>p1@RGR</t>
  </si>
  <si>
    <t>p1@RGS9</t>
  </si>
  <si>
    <t>p2@RGS9</t>
  </si>
  <si>
    <t>p1@RGS9BP</t>
  </si>
  <si>
    <t>p1@RHO</t>
  </si>
  <si>
    <t>p23@RIMS1</t>
  </si>
  <si>
    <t>p2@RIMS1</t>
  </si>
  <si>
    <t>p38@RIMS2</t>
  </si>
  <si>
    <t>p36@RIMS2</t>
  </si>
  <si>
    <t>p24@RIMS2</t>
  </si>
  <si>
    <t>p12@RIMS2</t>
  </si>
  <si>
    <t>p5@RIMS2</t>
  </si>
  <si>
    <t>p1@RLBP1</t>
  </si>
  <si>
    <t>p2@ROM1</t>
  </si>
  <si>
    <t>p4@ROM1</t>
  </si>
  <si>
    <t>p14@RP1</t>
  </si>
  <si>
    <t>p9@RP1</t>
  </si>
  <si>
    <t>p1@RP1</t>
  </si>
  <si>
    <t>p2@RP1L1</t>
  </si>
  <si>
    <t>p4@RP1L1</t>
  </si>
  <si>
    <t>p1@RP2</t>
  </si>
  <si>
    <t>p1@RP9</t>
  </si>
  <si>
    <t>p1@RPE65</t>
  </si>
  <si>
    <t>p2@RPGR</t>
  </si>
  <si>
    <t>p3@RPGR</t>
  </si>
  <si>
    <t>p1@RPGR</t>
  </si>
  <si>
    <t>p@chr14:21748262..21748268,+</t>
  </si>
  <si>
    <t>p@chr14:21748277..21748286,+</t>
  </si>
  <si>
    <t>p@chr14:21748227..21748255,+</t>
  </si>
  <si>
    <t>p1@RPGRIP1L</t>
  </si>
  <si>
    <t>p1@RS1</t>
  </si>
  <si>
    <t>p2@RTN4IP1</t>
  </si>
  <si>
    <t>p1@RTN4IP1</t>
  </si>
  <si>
    <t>p2@SAG</t>
  </si>
  <si>
    <t>p3@SAG</t>
  </si>
  <si>
    <t>p@chr1:859294..859314,+</t>
  </si>
  <si>
    <t>p1@SCAPER</t>
  </si>
  <si>
    <t>p4@SCAPER</t>
  </si>
  <si>
    <t>p1@SDCCAG8</t>
  </si>
  <si>
    <t>p4@SEMA4A</t>
  </si>
  <si>
    <t>p2@SEMA4A</t>
  </si>
  <si>
    <t>p2@SLC24A1</t>
  </si>
  <si>
    <t>p15@SLC24A1</t>
  </si>
  <si>
    <t>p2@SLC24A5</t>
  </si>
  <si>
    <t>p1@SLC24A5</t>
  </si>
  <si>
    <t>p1@SLC25A46</t>
  </si>
  <si>
    <t>p1@SLC37A3</t>
  </si>
  <si>
    <t>p@chr16:84076394..84076415,-</t>
  </si>
  <si>
    <t>p1@SLC45A2</t>
  </si>
  <si>
    <t>p2@SLC45A2</t>
  </si>
  <si>
    <t>p1@SLC6A6</t>
  </si>
  <si>
    <t>p1@SLC7A14</t>
  </si>
  <si>
    <t>p2@SLC7A14</t>
  </si>
  <si>
    <t>p1@SMOC1</t>
  </si>
  <si>
    <t>p1@SNRNP200</t>
  </si>
  <si>
    <t>p2@SNRNP200</t>
  </si>
  <si>
    <t>p2@SOX2</t>
  </si>
  <si>
    <t>p1@SOX2</t>
  </si>
  <si>
    <t>p1@SPATA7</t>
  </si>
  <si>
    <t>p2@SPATA7</t>
  </si>
  <si>
    <t>p1@SPG7</t>
  </si>
  <si>
    <t>p1@SRD5A3</t>
  </si>
  <si>
    <t>p2@SRD5A3</t>
  </si>
  <si>
    <t>p1@SSBP1</t>
  </si>
  <si>
    <t>p1@STRA6</t>
  </si>
  <si>
    <t>p1@TCTN1</t>
  </si>
  <si>
    <t>p3@TCTN1</t>
  </si>
  <si>
    <t>p1@TCTN2</t>
  </si>
  <si>
    <t>p2@TCTN3</t>
  </si>
  <si>
    <t>p1@TCTN3</t>
  </si>
  <si>
    <t>p3@TCTN3</t>
  </si>
  <si>
    <t>p1@TEAD1</t>
  </si>
  <si>
    <t>p2@TEAD1</t>
  </si>
  <si>
    <t>p1@TIMM8A</t>
  </si>
  <si>
    <t>p1@TIMP3</t>
  </si>
  <si>
    <t>p1@TINF2</t>
  </si>
  <si>
    <t>p5@TINF2</t>
  </si>
  <si>
    <t>p2@TINF2</t>
  </si>
  <si>
    <t>p3@TINF2</t>
  </si>
  <si>
    <t>p1@TMEM126A</t>
  </si>
  <si>
    <t>p1@TMEM216</t>
  </si>
  <si>
    <t>p2@TMEM216</t>
  </si>
  <si>
    <t>p1@TMEM231</t>
  </si>
  <si>
    <t>p1@TMEM237</t>
  </si>
  <si>
    <t>p2@TMEM67</t>
  </si>
  <si>
    <t>p1@TMEM67</t>
  </si>
  <si>
    <t>p2@TOPORS</t>
  </si>
  <si>
    <t>p1@TOPORS</t>
  </si>
  <si>
    <t>p1@TPP1</t>
  </si>
  <si>
    <t>p1@TRAF3IP1</t>
  </si>
  <si>
    <t>p1@TREX1</t>
  </si>
  <si>
    <t>p1@TRIM32</t>
  </si>
  <si>
    <t>p1@TRNT1</t>
  </si>
  <si>
    <t>p1@TRPM1</t>
  </si>
  <si>
    <t>p1@TSPAN12</t>
  </si>
  <si>
    <t>p1@TTC21B</t>
  </si>
  <si>
    <t>p1@TTC8</t>
  </si>
  <si>
    <t>p1@TTLL5</t>
  </si>
  <si>
    <t>p2@TUB</t>
  </si>
  <si>
    <t>p1@TUBB4B</t>
  </si>
  <si>
    <t>p1@TUBGCP4</t>
  </si>
  <si>
    <t>p2@TUBGCP6</t>
  </si>
  <si>
    <t>p1@TUBGCP6</t>
  </si>
  <si>
    <t>p3@TULP1</t>
  </si>
  <si>
    <t>p1@TULP1</t>
  </si>
  <si>
    <t>p4@TULP1</t>
  </si>
  <si>
    <t>p1@TYR</t>
  </si>
  <si>
    <t>p2@TYR</t>
  </si>
  <si>
    <t>p1@TYRP1</t>
  </si>
  <si>
    <t>p2@UBAP1L</t>
  </si>
  <si>
    <t>p1@UBAP1L</t>
  </si>
  <si>
    <t>p1@UNC119</t>
  </si>
  <si>
    <t>p1@USH1C</t>
  </si>
  <si>
    <t>p2@USH1C</t>
  </si>
  <si>
    <t>p1@USH1G</t>
  </si>
  <si>
    <t>p1@USH2A</t>
  </si>
  <si>
    <t>p1@USP45</t>
  </si>
  <si>
    <t>p2@VCAN</t>
  </si>
  <si>
    <t>p1@VCAN</t>
  </si>
  <si>
    <t>p4@VCAN</t>
  </si>
  <si>
    <t>p5@VCAN</t>
  </si>
  <si>
    <t>p1@VPS13B</t>
  </si>
  <si>
    <t>p1@VSX2</t>
  </si>
  <si>
    <t>p1@WASF3</t>
  </si>
  <si>
    <t>p2@WDPCP</t>
  </si>
  <si>
    <t>p4@WDPCP</t>
  </si>
  <si>
    <t>p6@WDPCP</t>
  </si>
  <si>
    <t>p1@WDR19</t>
  </si>
  <si>
    <t>p2@WFS1</t>
  </si>
  <si>
    <t>p1@WFS1</t>
  </si>
  <si>
    <t>p2@DFNB31</t>
  </si>
  <si>
    <t>p1@DFNB31</t>
  </si>
  <si>
    <t>p1@ZFYVE26</t>
  </si>
  <si>
    <t>p1@ZNF408</t>
  </si>
  <si>
    <t>p@chr16:49890016..49890029,-</t>
  </si>
  <si>
    <t>p1@ZNF513</t>
  </si>
  <si>
    <t>p1@ZNF259</t>
  </si>
  <si>
    <t>CAGE-Seq peak ID</t>
  </si>
  <si>
    <t>Strand (CAGE-Seq)</t>
  </si>
  <si>
    <t>TSS activity (TPM; fetal eye)</t>
  </si>
  <si>
    <t>TSS activity (TPM; adult retina)</t>
  </si>
  <si>
    <t>Transcript Strand</t>
  </si>
  <si>
    <t>Supported by CAGE-Seq</t>
  </si>
  <si>
    <t>Variant</t>
  </si>
  <si>
    <t>Zygosity</t>
  </si>
  <si>
    <t>MAF</t>
  </si>
  <si>
    <t>Reference</t>
  </si>
  <si>
    <r>
      <rPr>
        <b/>
        <i/>
        <sz val="11"/>
        <color theme="1"/>
        <rFont val="Calibri"/>
        <family val="2"/>
        <scheme val="minor"/>
      </rPr>
      <t>In silico</t>
    </r>
    <r>
      <rPr>
        <b/>
        <sz val="11"/>
        <color theme="1"/>
        <rFont val="Calibri"/>
        <family val="2"/>
        <scheme val="minor"/>
      </rPr>
      <t xml:space="preserve"> predictions (Polyphen2, SIFT, SpliceAI)</t>
    </r>
  </si>
  <si>
    <t>ClinVar</t>
  </si>
  <si>
    <t>ACMG classification</t>
  </si>
  <si>
    <t>F5</t>
  </si>
  <si>
    <t>NM_000843.4: c.448G&gt;A (p.Gly150Ser)</t>
  </si>
  <si>
    <t>Heterozygous</t>
  </si>
  <si>
    <t>Probably damaging, deleterious</t>
  </si>
  <si>
    <t>Likely pathogenic (PM1, PM2, PP3, PP5)</t>
  </si>
  <si>
    <t>NM_000843.4: c.2092C&gt;G (p.Leu698Val)</t>
  </si>
  <si>
    <t>Possibly damaging, tolerated</t>
  </si>
  <si>
    <t>Likely benign (PM1, BP4, BP6)</t>
  </si>
  <si>
    <t>F8</t>
  </si>
  <si>
    <t>NM_004183.4: c.1489G&gt;A (p.Glu497Lys)</t>
  </si>
  <si>
    <t>Not available</t>
  </si>
  <si>
    <t>Benign, tolerated</t>
  </si>
  <si>
    <t>Uncertain significance (PM2, BP4)</t>
  </si>
  <si>
    <t>NM_001252024.2: c.2316+5G&gt;A (p.?)</t>
  </si>
  <si>
    <t>Donor gain (0.01)</t>
  </si>
  <si>
    <t>Uncertain significance (PM2, BP6)</t>
  </si>
  <si>
    <t>NM_001252024.2: c.2149G&gt;A (Ala717Thr)</t>
  </si>
  <si>
    <t>Benign, likely benign</t>
  </si>
  <si>
    <t>Uncertain significance (PM1, PM2, BP4)</t>
  </si>
  <si>
    <t>NM_001252024.2: c.1162+6C&gt;A</t>
  </si>
  <si>
    <t>Donor loss (0.01)</t>
  </si>
  <si>
    <t>Uncertain significance  (PM2)</t>
  </si>
  <si>
    <t>F11</t>
  </si>
  <si>
    <t>NM_014714.4: c.1901+1G&gt;T (p.?)</t>
  </si>
  <si>
    <t>Donor loss (1.0)</t>
  </si>
  <si>
    <t>Uncertain significance (PM2, PP5)</t>
  </si>
  <si>
    <t>NM_014714.4: c.2779T&gt;C (p.Ser927Pro)</t>
  </si>
  <si>
    <t>Absent</t>
  </si>
  <si>
    <t>Uncertain significance (PM1, PM2, PP3)</t>
  </si>
  <si>
    <t>F1</t>
  </si>
  <si>
    <t>F15</t>
  </si>
  <si>
    <t>F16</t>
  </si>
  <si>
    <t>F17</t>
  </si>
  <si>
    <t>F18</t>
  </si>
  <si>
    <t>F19</t>
  </si>
  <si>
    <r>
      <t>F12-F14</t>
    </r>
    <r>
      <rPr>
        <vertAlign val="superscript"/>
        <sz val="11"/>
        <color theme="1"/>
        <rFont val="Calibri"/>
        <family val="2"/>
        <scheme val="minor"/>
      </rPr>
      <t>#</t>
    </r>
  </si>
  <si>
    <t>F20</t>
  </si>
  <si>
    <t>F21</t>
  </si>
  <si>
    <r>
      <t xml:space="preserve">Table S1. </t>
    </r>
    <r>
      <rPr>
        <sz val="11"/>
        <color theme="1"/>
        <rFont val="Calibri"/>
        <family val="2"/>
        <scheme val="minor"/>
      </rPr>
      <t xml:space="preserve">Custom diagnostic gene panel comprising all IRD genes listed in either the Retinal disorders panel (v2.195) from Genomics England PanelApp or RetNet. Abbreviations: AD, autosomal dominant; AR, autosomal recessive; HGNC, HUGO Gene Nomenclature Committee. </t>
    </r>
  </si>
  <si>
    <r>
      <t xml:space="preserve">Table S2. </t>
    </r>
    <r>
      <rPr>
        <sz val="11"/>
        <color theme="1"/>
        <rFont val="Calibri"/>
        <family val="2"/>
        <scheme val="minor"/>
      </rPr>
      <t>Publicly available multi-omics datasets derived from human retina used in this study.</t>
    </r>
  </si>
  <si>
    <r>
      <t xml:space="preserve">Table S3. </t>
    </r>
    <r>
      <rPr>
        <sz val="11"/>
        <color theme="1"/>
        <rFont val="Calibri"/>
        <family val="2"/>
        <scheme val="minor"/>
      </rPr>
      <t>Overview of the IRD sub-cohort from the Rare Disease arm of the 100,000 Genomes Project (Genomics England).</t>
    </r>
  </si>
  <si>
    <r>
      <t xml:space="preserve">Table S4. </t>
    </r>
    <r>
      <rPr>
        <sz val="11"/>
        <color theme="1"/>
        <rFont val="Calibri"/>
        <family val="2"/>
        <scheme val="minor"/>
      </rPr>
      <t>Primer sequences used in this study.</t>
    </r>
  </si>
  <si>
    <r>
      <t xml:space="preserve">Table S5. </t>
    </r>
    <r>
      <rPr>
        <sz val="11"/>
        <color theme="1"/>
        <rFont val="Calibri"/>
        <family val="2"/>
        <scheme val="minor"/>
      </rPr>
      <t>Overview of selected canonical and non-canonical protein-coding transcripts of IRD genes and their expression in adult human retina. Abbreviations: MANE, Matched Annotation from NCBI and EMBL-EBI; SD, standard deviation; TPM, transcripts per million; TSS, transcription start site.</t>
    </r>
  </si>
  <si>
    <r>
      <t xml:space="preserve">Table S6. </t>
    </r>
    <r>
      <rPr>
        <sz val="11"/>
        <color theme="1"/>
        <rFont val="Calibri"/>
        <family val="2"/>
        <scheme val="minor"/>
      </rPr>
      <t>Genomic coordinates (GRCh38) of the regions in which variants were searched in this study (</t>
    </r>
    <r>
      <rPr>
        <i/>
        <sz val="11"/>
        <color theme="1"/>
        <rFont val="Calibri"/>
        <family val="2"/>
        <scheme val="minor"/>
      </rPr>
      <t>5’UTR analysis file</t>
    </r>
    <r>
      <rPr>
        <sz val="11"/>
        <color theme="1"/>
        <rFont val="Calibri"/>
        <family val="2"/>
        <scheme val="minor"/>
      </rPr>
      <t>).</t>
    </r>
  </si>
  <si>
    <r>
      <t xml:space="preserve">Table S7. </t>
    </r>
    <r>
      <rPr>
        <sz val="11"/>
        <color theme="1"/>
        <rFont val="Calibri"/>
        <family val="2"/>
        <scheme val="minor"/>
      </rPr>
      <t>Overview of the structure of 5'UTRs of the transcripts included in this study.</t>
    </r>
  </si>
  <si>
    <r>
      <t xml:space="preserve">Table S8. </t>
    </r>
    <r>
      <rPr>
        <sz val="11"/>
        <color theme="1"/>
        <rFont val="Calibri"/>
        <family val="2"/>
        <scheme val="minor"/>
      </rPr>
      <t xml:space="preserve">Comparison of 5'UTRs of non-canonical transcripts with respect to their corresponding canonical isoforms. </t>
    </r>
  </si>
  <si>
    <r>
      <t>Table S9.</t>
    </r>
    <r>
      <rPr>
        <sz val="11"/>
        <color theme="1"/>
        <rFont val="Calibri"/>
        <family val="2"/>
        <scheme val="minor"/>
      </rPr>
      <t xml:space="preserve"> Overview of the performance of commercial exome capture designs on the 5’UTRs screened in this study.</t>
    </r>
  </si>
  <si>
    <r>
      <t>Table S10.</t>
    </r>
    <r>
      <rPr>
        <sz val="11"/>
        <color theme="1"/>
        <rFont val="Calibri"/>
        <family val="2"/>
        <scheme val="minor"/>
      </rPr>
      <t xml:space="preserve"> Overview of the performance of commercial exome capture kits mostly used for the generation of our in-house WES data considering strict and padded designs.</t>
    </r>
  </si>
  <si>
    <r>
      <t xml:space="preserve">Table S11. </t>
    </r>
    <r>
      <rPr>
        <sz val="11"/>
        <color theme="1"/>
        <rFont val="Calibri"/>
        <family val="2"/>
        <scheme val="minor"/>
      </rPr>
      <t xml:space="preserve">Overview of all 5’UTR variants reported in IRD genes submitted to the ClinVar database. </t>
    </r>
  </si>
  <si>
    <r>
      <t xml:space="preserve">Table S12. </t>
    </r>
    <r>
      <rPr>
        <sz val="11"/>
        <color theme="1"/>
        <rFont val="Calibri"/>
        <family val="2"/>
        <scheme val="minor"/>
      </rPr>
      <t xml:space="preserve">Overview of the span of internal ribosomal entry sites (IRES) contained in the 5'UTR of IRD genes. </t>
    </r>
  </si>
  <si>
    <r>
      <t xml:space="preserve">Table S14. </t>
    </r>
    <r>
      <rPr>
        <sz val="11"/>
        <color theme="1"/>
        <rFont val="Calibri"/>
        <family val="2"/>
        <scheme val="minor"/>
      </rPr>
      <t>Overview of additional variants reported for patients F5, F8, F11. Abbreviations: ACMG, American College of Medical Genetics and Genomics; MAF, minor allele frequency.</t>
    </r>
  </si>
  <si>
    <r>
      <t xml:space="preserve">Table S15. </t>
    </r>
    <r>
      <rPr>
        <sz val="11"/>
        <color theme="1"/>
        <rFont val="Calibri"/>
        <family val="2"/>
        <scheme val="minor"/>
      </rPr>
      <t xml:space="preserve">Overview of the 11 patients carrying the </t>
    </r>
    <r>
      <rPr>
        <i/>
        <sz val="11"/>
        <color theme="1"/>
        <rFont val="Calibri"/>
        <family val="2"/>
        <scheme val="minor"/>
      </rPr>
      <t>RDH12</t>
    </r>
    <r>
      <rPr>
        <sz val="11"/>
        <color theme="1"/>
        <rFont val="Calibri"/>
        <family val="2"/>
        <scheme val="minor"/>
      </rPr>
      <t xml:space="preserve">:c.701G&gt;A (p.Arg234His) variant found </t>
    </r>
    <r>
      <rPr>
        <i/>
        <sz val="11"/>
        <color theme="1"/>
        <rFont val="Calibri"/>
        <family val="2"/>
        <scheme val="minor"/>
      </rPr>
      <t>in cis</t>
    </r>
    <r>
      <rPr>
        <sz val="11"/>
        <color theme="1"/>
        <rFont val="Calibri"/>
        <family val="2"/>
        <scheme val="minor"/>
      </rPr>
      <t xml:space="preserve"> with </t>
    </r>
    <r>
      <rPr>
        <i/>
        <sz val="11"/>
        <color theme="1"/>
        <rFont val="Calibri"/>
        <family val="2"/>
        <scheme val="minor"/>
      </rPr>
      <t>RDH12</t>
    </r>
    <r>
      <rPr>
        <sz val="11"/>
        <color theme="1"/>
        <rFont val="Calibri"/>
        <family val="2"/>
        <scheme val="minor"/>
      </rPr>
      <t>:c.-123C&gt;T. Abbreviations: ARG: Argentina; CMGG, Center for Medical Genetics Ghent; GE, Genomics England; HU FJD: Hospital Universitario Fundación Jiménez Díaz; IOB: Institute of Molecular and Clinical Ophthalmology Basel; MEH: Moorfields Eye Hospital.</t>
    </r>
  </si>
  <si>
    <r>
      <t xml:space="preserve">SpliceAI Delta Score </t>
    </r>
    <r>
      <rPr>
        <b/>
        <sz val="11"/>
        <rFont val="Calibri"/>
        <family val="2"/>
      </rPr>
      <t>≥</t>
    </r>
    <r>
      <rPr>
        <b/>
        <sz val="11"/>
        <rFont val="Calibri"/>
        <family val="2"/>
        <scheme val="minor"/>
      </rPr>
      <t>0.2</t>
    </r>
  </si>
  <si>
    <r>
      <t xml:space="preserve">Heterozygous or </t>
    </r>
    <r>
      <rPr>
        <b/>
        <i/>
        <sz val="11"/>
        <rFont val="Calibri"/>
        <family val="2"/>
        <scheme val="minor"/>
      </rPr>
      <t>de novo</t>
    </r>
    <r>
      <rPr>
        <b/>
        <sz val="11"/>
        <rFont val="Calibri"/>
        <family val="2"/>
        <scheme val="minor"/>
      </rPr>
      <t xml:space="preserve"> variant in gene linked to dominant disease</t>
    </r>
  </si>
  <si>
    <r>
      <rPr>
        <i/>
        <strike/>
        <sz val="11"/>
        <rFont val="Calibri"/>
        <family val="2"/>
        <scheme val="minor"/>
      </rPr>
      <t>CNGA3</t>
    </r>
    <r>
      <rPr>
        <strike/>
        <sz val="11"/>
        <rFont val="Calibri"/>
        <family val="2"/>
        <scheme val="minor"/>
      </rPr>
      <t>:c.-37-2A&gt;G</t>
    </r>
  </si>
  <si>
    <r>
      <rPr>
        <i/>
        <strike/>
        <sz val="11"/>
        <rFont val="Calibri"/>
        <family val="2"/>
        <scheme val="minor"/>
      </rPr>
      <t>LCA5</t>
    </r>
    <r>
      <rPr>
        <strike/>
        <sz val="11"/>
        <rFont val="Calibri"/>
        <family val="2"/>
        <scheme val="minor"/>
      </rPr>
      <t>:c.-424C&gt;G</t>
    </r>
  </si>
  <si>
    <r>
      <rPr>
        <i/>
        <strike/>
        <sz val="11"/>
        <rFont val="Calibri"/>
        <family val="2"/>
        <scheme val="minor"/>
      </rPr>
      <t>TSPAN12</t>
    </r>
    <r>
      <rPr>
        <strike/>
        <sz val="11"/>
        <rFont val="Calibri"/>
        <family val="2"/>
        <scheme val="minor"/>
      </rPr>
      <t>:c.-42G&gt;C</t>
    </r>
  </si>
  <si>
    <t>Retina-enriched transcript</t>
  </si>
  <si>
    <t>Mapping of transcription start sites (TSS) and their usage in fetal and adult human retina (FANTOM5, robust set)</t>
  </si>
  <si>
    <r>
      <t xml:space="preserve">Table S13. </t>
    </r>
    <r>
      <rPr>
        <sz val="11"/>
        <color theme="1"/>
        <rFont val="Calibri"/>
        <family val="2"/>
        <scheme val="minor"/>
      </rPr>
      <t>Illustration of the designed prioritization strategy applied to a selection of the identified variants. Variants which did not pass all criteria (strikethrough) were not prioritized as candidates (bold).</t>
    </r>
  </si>
  <si>
    <r>
      <rPr>
        <i/>
        <strike/>
        <sz val="11"/>
        <rFont val="Calibri"/>
        <family val="2"/>
        <scheme val="minor"/>
      </rPr>
      <t>CNGA1</t>
    </r>
    <r>
      <rPr>
        <strike/>
        <sz val="11"/>
        <rFont val="Calibri"/>
        <family val="2"/>
        <scheme val="minor"/>
      </rPr>
      <t>:c.-44C&gt;T</t>
    </r>
  </si>
  <si>
    <r>
      <t xml:space="preserve">Variant in a gene with a fitting reported phenotype </t>
    </r>
    <r>
      <rPr>
        <sz val="11"/>
        <rFont val="Calibri"/>
        <family val="2"/>
        <scheme val="minor"/>
      </rPr>
      <t>[Inherited macular dystrophy OR inherited optic neuropathy]</t>
    </r>
  </si>
  <si>
    <r>
      <t xml:space="preserve">Homozygous or compound heterozygous with (likely) pathogenic variant in gene linked to recessive disease </t>
    </r>
    <r>
      <rPr>
        <sz val="11"/>
        <rFont val="Calibri"/>
        <family val="2"/>
        <scheme val="minor"/>
      </rPr>
      <t>[monoallelic]</t>
    </r>
  </si>
  <si>
    <r>
      <t xml:space="preserve">Variant in a gene with a fitting reported phenotype </t>
    </r>
    <r>
      <rPr>
        <sz val="11"/>
        <rFont val="Calibri"/>
        <family val="2"/>
        <scheme val="minor"/>
      </rPr>
      <t>[Usher syndrome]</t>
    </r>
  </si>
  <si>
    <r>
      <t xml:space="preserve">Variant in a gene with a fitting reported phenotype </t>
    </r>
    <r>
      <rPr>
        <sz val="11"/>
        <rFont val="Calibri"/>
        <family val="2"/>
        <scheme val="minor"/>
      </rPr>
      <t>[Rod-cone dystrophy]</t>
    </r>
  </si>
  <si>
    <r>
      <t>Dryja TP et al., 2005</t>
    </r>
    <r>
      <rPr>
        <vertAlign val="superscript"/>
        <sz val="11"/>
        <color theme="1"/>
        <rFont val="Calibri"/>
        <family val="2"/>
        <scheme val="minor"/>
      </rPr>
      <t>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</si>
</sst>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i/>
      <strike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6" fillId="0" borderId="0" xfId="0" applyFont="1"/>
    <xf numFmtId="2" fontId="0" fillId="0" borderId="0" xfId="0" applyNumberFormat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2" xfId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final_transcripts_to_screen_utrs" connectionId="4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sorted" connectionId="5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final_exon_counts_annotated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annotated_intersect_output" connectionId="2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agilent_table_output" connectionId="1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v6" connectionId="6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WES_analysis_master_table_strict" connectionId="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0"/>
  <sheetViews>
    <sheetView workbookViewId="0">
      <pane ySplit="3" topLeftCell="A4" activePane="bottomLeft" state="frozen"/>
      <selection pane="bottomLeft" activeCell="A4" sqref="A4"/>
    </sheetView>
  </sheetViews>
  <sheetFormatPr defaultColWidth="12.85546875" defaultRowHeight="15" x14ac:dyDescent="0.25"/>
  <cols>
    <col min="1" max="1" width="12.85546875" style="1"/>
    <col min="2" max="2" width="20.42578125" style="1" customWidth="1"/>
    <col min="3" max="3" width="11.7109375" style="1" bestFit="1" customWidth="1"/>
    <col min="4" max="4" width="46.7109375" style="1" bestFit="1" customWidth="1"/>
    <col min="5" max="5" width="127.7109375" style="1" bestFit="1" customWidth="1"/>
    <col min="6" max="6" width="255.7109375" style="1" bestFit="1" customWidth="1"/>
    <col min="7" max="7" width="7" style="1" bestFit="1" customWidth="1"/>
    <col min="8" max="16384" width="12.85546875" style="1"/>
  </cols>
  <sheetData>
    <row r="1" spans="1:7" x14ac:dyDescent="0.25">
      <c r="A1" s="11" t="s">
        <v>9067</v>
      </c>
    </row>
    <row r="3" spans="1:7" s="2" customFormat="1" x14ac:dyDescent="0.25">
      <c r="A3" s="2" t="s">
        <v>0</v>
      </c>
      <c r="B3" s="2" t="s">
        <v>8015</v>
      </c>
      <c r="C3" s="2" t="s">
        <v>3</v>
      </c>
      <c r="D3" s="2" t="s">
        <v>8411</v>
      </c>
      <c r="E3" s="2" t="s">
        <v>8014</v>
      </c>
      <c r="F3" s="2" t="s">
        <v>1</v>
      </c>
      <c r="G3" s="2" t="s">
        <v>2</v>
      </c>
    </row>
    <row r="4" spans="1:7" x14ac:dyDescent="0.25">
      <c r="A4" s="3" t="s">
        <v>4</v>
      </c>
      <c r="B4" s="1" t="s">
        <v>7</v>
      </c>
      <c r="C4" s="1" t="s">
        <v>8</v>
      </c>
      <c r="D4" s="1" t="s">
        <v>1437</v>
      </c>
      <c r="E4" s="1" t="s">
        <v>5</v>
      </c>
      <c r="F4" s="1" t="s">
        <v>6</v>
      </c>
      <c r="G4" s="1">
        <v>601691</v>
      </c>
    </row>
    <row r="5" spans="1:7" x14ac:dyDescent="0.25">
      <c r="A5" s="3" t="s">
        <v>9</v>
      </c>
      <c r="B5" s="1" t="s">
        <v>11</v>
      </c>
      <c r="C5" s="1" t="s">
        <v>12</v>
      </c>
      <c r="D5" s="1" t="s">
        <v>1437</v>
      </c>
      <c r="E5" s="1" t="s">
        <v>5</v>
      </c>
      <c r="F5" s="1" t="s">
        <v>10</v>
      </c>
      <c r="G5" s="1">
        <v>613599</v>
      </c>
    </row>
    <row r="6" spans="1:7" x14ac:dyDescent="0.25">
      <c r="A6" s="3" t="s">
        <v>13</v>
      </c>
      <c r="B6" s="1" t="s">
        <v>15</v>
      </c>
      <c r="C6" s="1" t="s">
        <v>16</v>
      </c>
      <c r="D6" s="1" t="s">
        <v>1437</v>
      </c>
      <c r="E6" s="1" t="s">
        <v>5</v>
      </c>
      <c r="F6" s="1" t="s">
        <v>14</v>
      </c>
      <c r="G6" s="1">
        <v>100850</v>
      </c>
    </row>
    <row r="7" spans="1:7" x14ac:dyDescent="0.25">
      <c r="A7" s="3" t="s">
        <v>17</v>
      </c>
      <c r="B7" s="1" t="s">
        <v>19</v>
      </c>
      <c r="C7" s="1" t="s">
        <v>20</v>
      </c>
      <c r="D7" s="1" t="s">
        <v>1437</v>
      </c>
      <c r="E7" s="1" t="s">
        <v>5</v>
      </c>
      <c r="F7" s="1" t="s">
        <v>18</v>
      </c>
      <c r="G7" s="1">
        <v>602713</v>
      </c>
    </row>
    <row r="8" spans="1:7" x14ac:dyDescent="0.25">
      <c r="A8" s="3" t="s">
        <v>21</v>
      </c>
      <c r="B8" s="1" t="s">
        <v>23</v>
      </c>
      <c r="C8" s="1" t="s">
        <v>24</v>
      </c>
      <c r="D8" s="1" t="s">
        <v>1437</v>
      </c>
      <c r="E8" s="1" t="s">
        <v>5</v>
      </c>
      <c r="F8" s="1" t="s">
        <v>22</v>
      </c>
      <c r="G8" s="1">
        <v>607512</v>
      </c>
    </row>
    <row r="9" spans="1:7" x14ac:dyDescent="0.25">
      <c r="A9" s="3" t="s">
        <v>25</v>
      </c>
      <c r="B9" s="1" t="s">
        <v>27</v>
      </c>
      <c r="C9" s="1" t="s">
        <v>28</v>
      </c>
      <c r="D9" s="1" t="s">
        <v>1437</v>
      </c>
      <c r="E9" s="1" t="s">
        <v>5</v>
      </c>
      <c r="F9" s="1" t="s">
        <v>26</v>
      </c>
      <c r="G9" s="1">
        <v>602851</v>
      </c>
    </row>
    <row r="10" spans="1:7" x14ac:dyDescent="0.25">
      <c r="A10" s="3" t="s">
        <v>29</v>
      </c>
      <c r="B10" s="1" t="s">
        <v>31</v>
      </c>
      <c r="C10" s="1" t="s">
        <v>32</v>
      </c>
      <c r="D10" s="1" t="s">
        <v>1437</v>
      </c>
      <c r="E10" s="1" t="s">
        <v>5</v>
      </c>
      <c r="F10" s="1" t="s">
        <v>30</v>
      </c>
      <c r="G10" s="1">
        <v>615900</v>
      </c>
    </row>
    <row r="11" spans="1:7" x14ac:dyDescent="0.25">
      <c r="A11" s="3" t="s">
        <v>33</v>
      </c>
      <c r="B11" s="1" t="s">
        <v>35</v>
      </c>
      <c r="C11" s="1" t="s">
        <v>36</v>
      </c>
      <c r="D11" s="1" t="s">
        <v>1437</v>
      </c>
      <c r="E11" s="1" t="s">
        <v>5</v>
      </c>
      <c r="F11" s="1" t="s">
        <v>34</v>
      </c>
      <c r="G11" s="1">
        <v>608894</v>
      </c>
    </row>
    <row r="12" spans="1:7" x14ac:dyDescent="0.25">
      <c r="A12" s="3" t="s">
        <v>37</v>
      </c>
      <c r="B12" s="1" t="s">
        <v>39</v>
      </c>
      <c r="C12" s="1" t="s">
        <v>40</v>
      </c>
      <c r="D12" s="1" t="s">
        <v>1437</v>
      </c>
      <c r="E12" s="1" t="s">
        <v>5</v>
      </c>
      <c r="F12" s="1" t="s">
        <v>38</v>
      </c>
      <c r="G12" s="1">
        <v>604392</v>
      </c>
    </row>
    <row r="13" spans="1:7" x14ac:dyDescent="0.25">
      <c r="A13" s="3" t="s">
        <v>41</v>
      </c>
      <c r="B13" s="1" t="s">
        <v>44</v>
      </c>
      <c r="C13" s="1" t="s">
        <v>45</v>
      </c>
      <c r="D13" s="1" t="s">
        <v>1437</v>
      </c>
      <c r="E13" s="1" t="s">
        <v>42</v>
      </c>
      <c r="F13" s="1" t="s">
        <v>43</v>
      </c>
      <c r="G13" s="1">
        <v>607358</v>
      </c>
    </row>
    <row r="14" spans="1:7" x14ac:dyDescent="0.25">
      <c r="A14" s="3" t="s">
        <v>46</v>
      </c>
      <c r="B14" s="1" t="s">
        <v>48</v>
      </c>
      <c r="C14" s="1" t="s">
        <v>49</v>
      </c>
      <c r="D14" s="1" t="s">
        <v>1437</v>
      </c>
      <c r="E14" s="1" t="s">
        <v>5</v>
      </c>
      <c r="F14" s="1" t="s">
        <v>47</v>
      </c>
      <c r="G14" s="1">
        <v>606844</v>
      </c>
    </row>
    <row r="15" spans="1:7" x14ac:dyDescent="0.25">
      <c r="A15" s="3" t="s">
        <v>50</v>
      </c>
      <c r="B15" s="1" t="s">
        <v>52</v>
      </c>
      <c r="C15" s="1" t="s">
        <v>53</v>
      </c>
      <c r="D15" s="1" t="s">
        <v>1437</v>
      </c>
      <c r="E15" s="1" t="s">
        <v>5</v>
      </c>
      <c r="F15" s="1" t="s">
        <v>51</v>
      </c>
      <c r="G15" s="1">
        <v>616432</v>
      </c>
    </row>
    <row r="16" spans="1:7" x14ac:dyDescent="0.25">
      <c r="A16" s="3" t="s">
        <v>54</v>
      </c>
      <c r="B16" s="1" t="s">
        <v>56</v>
      </c>
      <c r="C16" s="1" t="s">
        <v>57</v>
      </c>
      <c r="D16" s="1" t="s">
        <v>1437</v>
      </c>
      <c r="E16" s="1" t="s">
        <v>5</v>
      </c>
      <c r="F16" s="1" t="s">
        <v>55</v>
      </c>
      <c r="G16" s="1">
        <v>615407</v>
      </c>
    </row>
    <row r="17" spans="1:7" x14ac:dyDescent="0.25">
      <c r="A17" s="3" t="s">
        <v>58</v>
      </c>
      <c r="B17" s="1" t="s">
        <v>60</v>
      </c>
      <c r="C17" s="1" t="s">
        <v>61</v>
      </c>
      <c r="D17" s="1" t="s">
        <v>1437</v>
      </c>
      <c r="E17" s="1" t="s">
        <v>5</v>
      </c>
      <c r="F17" s="1" t="s">
        <v>59</v>
      </c>
      <c r="G17" s="1">
        <v>608845</v>
      </c>
    </row>
    <row r="18" spans="1:7" x14ac:dyDescent="0.25">
      <c r="A18" s="3" t="s">
        <v>62</v>
      </c>
      <c r="B18" s="1" t="s">
        <v>64</v>
      </c>
      <c r="C18" s="1" t="s">
        <v>65</v>
      </c>
      <c r="D18" s="1" t="s">
        <v>1437</v>
      </c>
      <c r="E18" s="1" t="s">
        <v>5</v>
      </c>
      <c r="F18" s="1" t="s">
        <v>63</v>
      </c>
      <c r="G18" s="1">
        <v>605537</v>
      </c>
    </row>
    <row r="19" spans="1:7" x14ac:dyDescent="0.25">
      <c r="A19" s="3" t="s">
        <v>66</v>
      </c>
      <c r="B19" s="1" t="s">
        <v>68</v>
      </c>
      <c r="C19" s="1" t="s">
        <v>69</v>
      </c>
      <c r="D19" s="1" t="s">
        <v>1437</v>
      </c>
      <c r="E19" s="1" t="s">
        <v>5</v>
      </c>
      <c r="F19" s="1" t="s">
        <v>67</v>
      </c>
      <c r="G19" s="1">
        <v>609875</v>
      </c>
    </row>
    <row r="20" spans="1:7" x14ac:dyDescent="0.25">
      <c r="A20" s="3" t="s">
        <v>70</v>
      </c>
      <c r="B20" s="1" t="s">
        <v>72</v>
      </c>
      <c r="C20" s="1" t="s">
        <v>73</v>
      </c>
      <c r="D20" s="1" t="s">
        <v>1437</v>
      </c>
      <c r="E20" s="1" t="s">
        <v>5</v>
      </c>
      <c r="F20" s="1" t="s">
        <v>71</v>
      </c>
      <c r="G20" s="1">
        <v>209901</v>
      </c>
    </row>
    <row r="21" spans="1:7" x14ac:dyDescent="0.25">
      <c r="A21" s="3" t="s">
        <v>74</v>
      </c>
      <c r="B21" s="1" t="s">
        <v>76</v>
      </c>
      <c r="C21" s="1" t="s">
        <v>77</v>
      </c>
      <c r="D21" s="1" t="s">
        <v>1437</v>
      </c>
      <c r="E21" s="1" t="s">
        <v>5</v>
      </c>
      <c r="F21" s="1" t="s">
        <v>75</v>
      </c>
      <c r="G21" s="1">
        <v>610148</v>
      </c>
    </row>
    <row r="22" spans="1:7" x14ac:dyDescent="0.25">
      <c r="A22" s="3" t="s">
        <v>78</v>
      </c>
      <c r="B22" s="1" t="s">
        <v>80</v>
      </c>
      <c r="C22" s="1" t="s">
        <v>81</v>
      </c>
      <c r="D22" s="1" t="s">
        <v>1437</v>
      </c>
      <c r="E22" s="1" t="s">
        <v>5</v>
      </c>
      <c r="F22" s="1" t="s">
        <v>79</v>
      </c>
      <c r="G22" s="1">
        <v>610683</v>
      </c>
    </row>
    <row r="23" spans="1:7" x14ac:dyDescent="0.25">
      <c r="A23" s="3" t="s">
        <v>82</v>
      </c>
      <c r="B23" s="1" t="s">
        <v>84</v>
      </c>
      <c r="C23" s="1" t="s">
        <v>85</v>
      </c>
      <c r="D23" s="1" t="s">
        <v>1437</v>
      </c>
      <c r="E23" s="1" t="s">
        <v>5</v>
      </c>
      <c r="F23" s="1" t="s">
        <v>83</v>
      </c>
      <c r="G23" s="1">
        <v>606151</v>
      </c>
    </row>
    <row r="24" spans="1:7" x14ac:dyDescent="0.25">
      <c r="A24" s="3" t="s">
        <v>86</v>
      </c>
      <c r="B24" s="1" t="s">
        <v>88</v>
      </c>
      <c r="C24" s="1" t="s">
        <v>89</v>
      </c>
      <c r="D24" s="1" t="s">
        <v>1437</v>
      </c>
      <c r="E24" s="1" t="s">
        <v>5</v>
      </c>
      <c r="F24" s="1" t="s">
        <v>87</v>
      </c>
      <c r="G24" s="1">
        <v>600374</v>
      </c>
    </row>
    <row r="25" spans="1:7" x14ac:dyDescent="0.25">
      <c r="A25" s="3" t="s">
        <v>90</v>
      </c>
      <c r="B25" s="1" t="s">
        <v>92</v>
      </c>
      <c r="C25" s="1" t="s">
        <v>93</v>
      </c>
      <c r="D25" s="1" t="s">
        <v>1437</v>
      </c>
      <c r="E25" s="1" t="s">
        <v>5</v>
      </c>
      <c r="F25" s="1" t="s">
        <v>91</v>
      </c>
      <c r="G25" s="1">
        <v>603650</v>
      </c>
    </row>
    <row r="26" spans="1:7" x14ac:dyDescent="0.25">
      <c r="A26" s="3" t="s">
        <v>94</v>
      </c>
      <c r="B26" s="1" t="s">
        <v>96</v>
      </c>
      <c r="C26" s="1" t="s">
        <v>97</v>
      </c>
      <c r="D26" s="1" t="s">
        <v>1437</v>
      </c>
      <c r="E26" s="1" t="s">
        <v>5</v>
      </c>
      <c r="F26" s="1" t="s">
        <v>95</v>
      </c>
      <c r="G26" s="1">
        <v>607590</v>
      </c>
    </row>
    <row r="27" spans="1:7" x14ac:dyDescent="0.25">
      <c r="A27" s="3" t="s">
        <v>98</v>
      </c>
      <c r="B27" s="1" t="s">
        <v>100</v>
      </c>
      <c r="C27" s="1" t="s">
        <v>101</v>
      </c>
      <c r="D27" s="1" t="s">
        <v>1437</v>
      </c>
      <c r="E27" s="1" t="s">
        <v>5</v>
      </c>
      <c r="F27" s="1" t="s">
        <v>99</v>
      </c>
      <c r="G27" s="1">
        <v>607968</v>
      </c>
    </row>
    <row r="28" spans="1:7" x14ac:dyDescent="0.25">
      <c r="A28" s="3" t="s">
        <v>102</v>
      </c>
      <c r="B28" s="1" t="s">
        <v>104</v>
      </c>
      <c r="C28" s="1" t="s">
        <v>105</v>
      </c>
      <c r="D28" s="1" t="s">
        <v>1437</v>
      </c>
      <c r="E28" s="1" t="s">
        <v>42</v>
      </c>
      <c r="F28" s="1" t="s">
        <v>103</v>
      </c>
      <c r="G28" s="1">
        <v>607854</v>
      </c>
    </row>
    <row r="29" spans="1:7" x14ac:dyDescent="0.25">
      <c r="A29" s="3" t="s">
        <v>106</v>
      </c>
      <c r="B29" s="1" t="s">
        <v>109</v>
      </c>
      <c r="C29" s="1" t="s">
        <v>110</v>
      </c>
      <c r="D29" s="1" t="s">
        <v>1437</v>
      </c>
      <c r="E29" s="1" t="s">
        <v>107</v>
      </c>
      <c r="F29" s="1" t="s">
        <v>108</v>
      </c>
      <c r="G29" s="1">
        <v>608752</v>
      </c>
    </row>
    <row r="30" spans="1:7" x14ac:dyDescent="0.25">
      <c r="A30" s="3" t="s">
        <v>111</v>
      </c>
      <c r="B30" s="1" t="s">
        <v>113</v>
      </c>
      <c r="C30" s="1" t="s">
        <v>114</v>
      </c>
      <c r="D30" s="1" t="s">
        <v>1437</v>
      </c>
      <c r="E30" s="1" t="s">
        <v>5</v>
      </c>
      <c r="F30" s="1" t="s">
        <v>112</v>
      </c>
      <c r="G30" s="1">
        <v>603191</v>
      </c>
    </row>
    <row r="31" spans="1:7" x14ac:dyDescent="0.25">
      <c r="A31" s="3" t="s">
        <v>1421</v>
      </c>
      <c r="B31" s="1" t="s">
        <v>116</v>
      </c>
      <c r="C31" s="1" t="s">
        <v>117</v>
      </c>
      <c r="D31" s="1" t="s">
        <v>1437</v>
      </c>
      <c r="E31" s="1" t="s">
        <v>5</v>
      </c>
      <c r="F31" s="1" t="s">
        <v>115</v>
      </c>
      <c r="G31" s="1">
        <v>613425</v>
      </c>
    </row>
    <row r="32" spans="1:7" x14ac:dyDescent="0.25">
      <c r="A32" s="3" t="s">
        <v>118</v>
      </c>
      <c r="B32" s="1" t="s">
        <v>120</v>
      </c>
      <c r="C32" s="1" t="s">
        <v>121</v>
      </c>
      <c r="D32" s="1" t="s">
        <v>1437</v>
      </c>
      <c r="E32" s="1" t="s">
        <v>5</v>
      </c>
      <c r="F32" s="1" t="s">
        <v>119</v>
      </c>
      <c r="G32" s="1">
        <v>614477</v>
      </c>
    </row>
    <row r="33" spans="1:7" x14ac:dyDescent="0.25">
      <c r="A33" s="3" t="s">
        <v>122</v>
      </c>
      <c r="B33" s="1" t="s">
        <v>124</v>
      </c>
      <c r="C33" s="1" t="s">
        <v>125</v>
      </c>
      <c r="D33" s="1" t="s">
        <v>1437</v>
      </c>
      <c r="E33" s="1" t="s">
        <v>5</v>
      </c>
      <c r="F33" s="1" t="s">
        <v>123</v>
      </c>
      <c r="G33" s="1">
        <v>608965</v>
      </c>
    </row>
    <row r="34" spans="1:7" x14ac:dyDescent="0.25">
      <c r="A34" s="3" t="s">
        <v>126</v>
      </c>
      <c r="B34" s="1" t="s">
        <v>129</v>
      </c>
      <c r="C34" s="1" t="s">
        <v>130</v>
      </c>
      <c r="D34" s="1" t="s">
        <v>1437</v>
      </c>
      <c r="E34" s="1" t="s">
        <v>127</v>
      </c>
      <c r="F34" s="1" t="s">
        <v>128</v>
      </c>
      <c r="G34" s="1">
        <v>300110</v>
      </c>
    </row>
    <row r="35" spans="1:7" x14ac:dyDescent="0.25">
      <c r="A35" s="3" t="s">
        <v>131</v>
      </c>
      <c r="B35" s="1" t="s">
        <v>133</v>
      </c>
      <c r="C35" s="1" t="s">
        <v>134</v>
      </c>
      <c r="D35" s="1" t="s">
        <v>1437</v>
      </c>
      <c r="E35" s="1" t="s">
        <v>5</v>
      </c>
      <c r="F35" s="1" t="s">
        <v>132</v>
      </c>
      <c r="G35" s="1">
        <v>608171</v>
      </c>
    </row>
    <row r="36" spans="1:7" x14ac:dyDescent="0.25">
      <c r="A36" s="3" t="s">
        <v>135</v>
      </c>
      <c r="B36" s="1" t="s">
        <v>137</v>
      </c>
      <c r="C36" s="1" t="s">
        <v>138</v>
      </c>
      <c r="D36" s="1" t="s">
        <v>1437</v>
      </c>
      <c r="E36" s="1" t="s">
        <v>107</v>
      </c>
      <c r="F36" s="1" t="s">
        <v>136</v>
      </c>
      <c r="G36" s="1">
        <v>602537</v>
      </c>
    </row>
    <row r="37" spans="1:7" x14ac:dyDescent="0.25">
      <c r="A37" s="3" t="s">
        <v>139</v>
      </c>
      <c r="B37" s="1" t="s">
        <v>141</v>
      </c>
      <c r="C37" s="1" t="s">
        <v>142</v>
      </c>
      <c r="D37" s="1" t="s">
        <v>1437</v>
      </c>
      <c r="E37" s="1" t="s">
        <v>5</v>
      </c>
      <c r="F37" s="1" t="s">
        <v>140</v>
      </c>
      <c r="G37" s="1">
        <v>612013</v>
      </c>
    </row>
    <row r="38" spans="1:7" x14ac:dyDescent="0.25">
      <c r="A38" s="3" t="s">
        <v>143</v>
      </c>
      <c r="B38" s="1" t="s">
        <v>145</v>
      </c>
      <c r="C38" s="1" t="s">
        <v>146</v>
      </c>
      <c r="D38" s="1" t="s">
        <v>1437</v>
      </c>
      <c r="E38" s="1" t="s">
        <v>5</v>
      </c>
      <c r="F38" s="1" t="s">
        <v>144</v>
      </c>
      <c r="G38" s="1">
        <v>605516</v>
      </c>
    </row>
    <row r="39" spans="1:7" x14ac:dyDescent="0.25">
      <c r="A39" s="3" t="s">
        <v>147</v>
      </c>
      <c r="B39" s="1" t="s">
        <v>149</v>
      </c>
      <c r="C39" s="1" t="s">
        <v>150</v>
      </c>
      <c r="D39" s="1" t="s">
        <v>1437</v>
      </c>
      <c r="E39" s="1" t="s">
        <v>5</v>
      </c>
      <c r="F39" s="1" t="s">
        <v>148</v>
      </c>
      <c r="G39" s="1">
        <v>114021</v>
      </c>
    </row>
    <row r="40" spans="1:7" x14ac:dyDescent="0.25">
      <c r="A40" s="3" t="s">
        <v>151</v>
      </c>
      <c r="B40" s="1" t="s">
        <v>153</v>
      </c>
      <c r="C40" s="1" t="s">
        <v>154</v>
      </c>
      <c r="D40" s="1" t="s">
        <v>1437</v>
      </c>
      <c r="E40" s="1" t="s">
        <v>5</v>
      </c>
      <c r="F40" s="1" t="s">
        <v>152</v>
      </c>
      <c r="G40" s="1">
        <v>609502</v>
      </c>
    </row>
    <row r="41" spans="1:7" x14ac:dyDescent="0.25">
      <c r="A41" s="3" t="s">
        <v>155</v>
      </c>
      <c r="B41" s="1" t="s">
        <v>156</v>
      </c>
      <c r="C41" s="1" t="s">
        <v>157</v>
      </c>
      <c r="D41" s="1" t="s">
        <v>1437</v>
      </c>
      <c r="E41" s="1" t="s">
        <v>5</v>
      </c>
      <c r="F41" s="1" t="s">
        <v>136</v>
      </c>
      <c r="G41" s="1">
        <v>614848</v>
      </c>
    </row>
    <row r="42" spans="1:7" x14ac:dyDescent="0.25">
      <c r="A42" s="3" t="s">
        <v>158</v>
      </c>
      <c r="B42" s="1" t="s">
        <v>160</v>
      </c>
      <c r="C42" s="1" t="s">
        <v>161</v>
      </c>
      <c r="D42" s="1" t="s">
        <v>1437</v>
      </c>
      <c r="E42" s="1" t="s">
        <v>5</v>
      </c>
      <c r="F42" s="1" t="s">
        <v>159</v>
      </c>
      <c r="G42" s="1">
        <v>610142</v>
      </c>
    </row>
    <row r="43" spans="1:7" x14ac:dyDescent="0.25">
      <c r="A43" s="3" t="s">
        <v>162</v>
      </c>
      <c r="B43" s="1" t="s">
        <v>164</v>
      </c>
      <c r="C43" s="1" t="s">
        <v>165</v>
      </c>
      <c r="D43" s="1" t="s">
        <v>1437</v>
      </c>
      <c r="E43" s="1" t="s">
        <v>5</v>
      </c>
      <c r="F43" s="1" t="s">
        <v>163</v>
      </c>
      <c r="G43" s="1">
        <v>617110</v>
      </c>
    </row>
    <row r="44" spans="1:7" x14ac:dyDescent="0.25">
      <c r="A44" s="3" t="s">
        <v>166</v>
      </c>
      <c r="B44" s="1" t="s">
        <v>168</v>
      </c>
      <c r="C44" s="1" t="s">
        <v>169</v>
      </c>
      <c r="D44" s="1" t="s">
        <v>1437</v>
      </c>
      <c r="E44" s="1" t="s">
        <v>5</v>
      </c>
      <c r="F44" s="1" t="s">
        <v>167</v>
      </c>
      <c r="G44" s="1">
        <v>608381</v>
      </c>
    </row>
    <row r="45" spans="1:7" x14ac:dyDescent="0.25">
      <c r="A45" s="3" t="s">
        <v>170</v>
      </c>
      <c r="B45" s="1" t="s">
        <v>172</v>
      </c>
      <c r="C45" s="1" t="s">
        <v>173</v>
      </c>
      <c r="D45" s="1" t="s">
        <v>1437</v>
      </c>
      <c r="E45" s="1" t="s">
        <v>107</v>
      </c>
      <c r="F45" s="1" t="s">
        <v>171</v>
      </c>
      <c r="G45" s="1">
        <v>134370</v>
      </c>
    </row>
    <row r="46" spans="1:7" x14ac:dyDescent="0.25">
      <c r="A46" s="3" t="s">
        <v>174</v>
      </c>
      <c r="B46" s="1" t="s">
        <v>176</v>
      </c>
      <c r="C46" s="1" t="s">
        <v>177</v>
      </c>
      <c r="D46" s="1" t="s">
        <v>1437</v>
      </c>
      <c r="E46" s="1" t="s">
        <v>127</v>
      </c>
      <c r="F46" s="1" t="s">
        <v>175</v>
      </c>
      <c r="G46" s="1">
        <v>300390</v>
      </c>
    </row>
    <row r="47" spans="1:7" x14ac:dyDescent="0.25">
      <c r="A47" s="3" t="s">
        <v>178</v>
      </c>
      <c r="B47" s="1" t="s">
        <v>179</v>
      </c>
      <c r="C47" s="1" t="s">
        <v>180</v>
      </c>
      <c r="D47" s="1" t="s">
        <v>1437</v>
      </c>
      <c r="E47" s="1" t="s">
        <v>5</v>
      </c>
      <c r="F47" s="1" t="s">
        <v>144</v>
      </c>
      <c r="G47" s="1">
        <v>605564</v>
      </c>
    </row>
    <row r="48" spans="1:7" x14ac:dyDescent="0.25">
      <c r="A48" s="3" t="s">
        <v>181</v>
      </c>
      <c r="B48" s="1" t="s">
        <v>183</v>
      </c>
      <c r="C48" s="1" t="s">
        <v>184</v>
      </c>
      <c r="D48" s="1" t="s">
        <v>1437</v>
      </c>
      <c r="E48" s="1" t="s">
        <v>5</v>
      </c>
      <c r="F48" s="1" t="s">
        <v>182</v>
      </c>
      <c r="G48" s="1">
        <v>607042</v>
      </c>
    </row>
    <row r="49" spans="1:7" x14ac:dyDescent="0.25">
      <c r="A49" s="3" t="s">
        <v>185</v>
      </c>
      <c r="B49" s="1" t="s">
        <v>187</v>
      </c>
      <c r="C49" s="1" t="s">
        <v>188</v>
      </c>
      <c r="D49" s="1" t="s">
        <v>1437</v>
      </c>
      <c r="E49" s="1" t="s">
        <v>5</v>
      </c>
      <c r="F49" s="1" t="s">
        <v>186</v>
      </c>
      <c r="G49" s="1">
        <v>608102</v>
      </c>
    </row>
    <row r="50" spans="1:7" x14ac:dyDescent="0.25">
      <c r="A50" s="3" t="s">
        <v>189</v>
      </c>
      <c r="B50" s="1" t="s">
        <v>191</v>
      </c>
      <c r="C50" s="1" t="s">
        <v>192</v>
      </c>
      <c r="D50" s="1" t="s">
        <v>1437</v>
      </c>
      <c r="E50" s="1" t="s">
        <v>5</v>
      </c>
      <c r="F50" s="1" t="s">
        <v>190</v>
      </c>
      <c r="G50" s="1">
        <v>606725</v>
      </c>
    </row>
    <row r="51" spans="1:7" x14ac:dyDescent="0.25">
      <c r="A51" s="3" t="s">
        <v>193</v>
      </c>
      <c r="B51" s="1" t="s">
        <v>195</v>
      </c>
      <c r="C51" s="1" t="s">
        <v>196</v>
      </c>
      <c r="D51" s="1" t="s">
        <v>1437</v>
      </c>
      <c r="E51" s="1" t="s">
        <v>5</v>
      </c>
      <c r="F51" s="1" t="s">
        <v>194</v>
      </c>
      <c r="G51" s="1">
        <v>607837</v>
      </c>
    </row>
    <row r="52" spans="1:7" x14ac:dyDescent="0.25">
      <c r="A52" s="3" t="s">
        <v>197</v>
      </c>
      <c r="B52" s="1" t="s">
        <v>199</v>
      </c>
      <c r="C52" s="1" t="s">
        <v>200</v>
      </c>
      <c r="D52" s="1" t="s">
        <v>1437</v>
      </c>
      <c r="E52" s="1" t="s">
        <v>5</v>
      </c>
      <c r="F52" s="1" t="s">
        <v>198</v>
      </c>
      <c r="G52" s="1">
        <v>606397</v>
      </c>
    </row>
    <row r="53" spans="1:7" x14ac:dyDescent="0.25">
      <c r="A53" s="3" t="s">
        <v>201</v>
      </c>
      <c r="B53" s="1" t="s">
        <v>203</v>
      </c>
      <c r="C53" s="1" t="s">
        <v>204</v>
      </c>
      <c r="D53" s="1" t="s">
        <v>1437</v>
      </c>
      <c r="E53" s="1" t="s">
        <v>42</v>
      </c>
      <c r="F53" s="1" t="s">
        <v>202</v>
      </c>
      <c r="G53" s="1">
        <v>123825</v>
      </c>
    </row>
    <row r="54" spans="1:7" x14ac:dyDescent="0.25">
      <c r="A54" s="3" t="s">
        <v>205</v>
      </c>
      <c r="B54" s="1" t="s">
        <v>207</v>
      </c>
      <c r="C54" s="1" t="s">
        <v>208</v>
      </c>
      <c r="D54" s="1" t="s">
        <v>1437</v>
      </c>
      <c r="E54" s="1" t="s">
        <v>5</v>
      </c>
      <c r="F54" s="1" t="s">
        <v>206</v>
      </c>
      <c r="G54" s="1">
        <v>600053</v>
      </c>
    </row>
    <row r="55" spans="1:7" x14ac:dyDescent="0.25">
      <c r="A55" s="3" t="s">
        <v>209</v>
      </c>
      <c r="B55" s="1" t="s">
        <v>211</v>
      </c>
      <c r="C55" s="1" t="s">
        <v>212</v>
      </c>
      <c r="D55" s="1" t="s">
        <v>1437</v>
      </c>
      <c r="E55" s="1" t="s">
        <v>5</v>
      </c>
      <c r="F55" s="1" t="s">
        <v>210</v>
      </c>
      <c r="G55" s="1">
        <v>600724</v>
      </c>
    </row>
    <row r="56" spans="1:7" x14ac:dyDescent="0.25">
      <c r="A56" s="3" t="s">
        <v>213</v>
      </c>
      <c r="B56" s="1" t="s">
        <v>215</v>
      </c>
      <c r="C56" s="1" t="s">
        <v>216</v>
      </c>
      <c r="D56" s="1" t="s">
        <v>1437</v>
      </c>
      <c r="E56" s="1" t="s">
        <v>5</v>
      </c>
      <c r="F56" s="1" t="s">
        <v>214</v>
      </c>
      <c r="G56" s="1">
        <v>605080</v>
      </c>
    </row>
    <row r="57" spans="1:7" x14ac:dyDescent="0.25">
      <c r="A57" s="3" t="s">
        <v>217</v>
      </c>
      <c r="B57" s="1" t="s">
        <v>219</v>
      </c>
      <c r="C57" s="1" t="s">
        <v>220</v>
      </c>
      <c r="D57" s="1" t="s">
        <v>1437</v>
      </c>
      <c r="E57" s="1" t="s">
        <v>5</v>
      </c>
      <c r="F57" s="1" t="s">
        <v>218</v>
      </c>
      <c r="G57" s="1">
        <v>607805</v>
      </c>
    </row>
    <row r="58" spans="1:7" x14ac:dyDescent="0.25">
      <c r="A58" s="3" t="s">
        <v>221</v>
      </c>
      <c r="B58" s="1" t="s">
        <v>223</v>
      </c>
      <c r="C58" s="1" t="s">
        <v>224</v>
      </c>
      <c r="D58" s="1" t="s">
        <v>1437</v>
      </c>
      <c r="E58" s="1" t="s">
        <v>5</v>
      </c>
      <c r="F58" s="1" t="s">
        <v>222</v>
      </c>
      <c r="G58" s="1">
        <v>120328</v>
      </c>
    </row>
    <row r="59" spans="1:7" x14ac:dyDescent="0.25">
      <c r="A59" s="3" t="s">
        <v>225</v>
      </c>
      <c r="B59" s="1" t="s">
        <v>227</v>
      </c>
      <c r="C59" s="1" t="s">
        <v>228</v>
      </c>
      <c r="D59" s="1" t="s">
        <v>1437</v>
      </c>
      <c r="E59" s="1" t="s">
        <v>226</v>
      </c>
      <c r="F59" s="1" t="s">
        <v>144</v>
      </c>
      <c r="G59" s="1">
        <v>120130</v>
      </c>
    </row>
    <row r="60" spans="1:7" x14ac:dyDescent="0.25">
      <c r="A60" s="3" t="s">
        <v>229</v>
      </c>
      <c r="B60" s="1" t="s">
        <v>231</v>
      </c>
      <c r="C60" s="1" t="s">
        <v>232</v>
      </c>
      <c r="D60" s="1" t="s">
        <v>1437</v>
      </c>
      <c r="E60" s="1" t="s">
        <v>5</v>
      </c>
      <c r="F60" s="1" t="s">
        <v>230</v>
      </c>
      <c r="G60" s="1">
        <v>604210</v>
      </c>
    </row>
    <row r="61" spans="1:7" x14ac:dyDescent="0.25">
      <c r="A61" s="3" t="s">
        <v>233</v>
      </c>
      <c r="B61" s="1" t="s">
        <v>235</v>
      </c>
      <c r="C61" s="1" t="s">
        <v>236</v>
      </c>
      <c r="D61" s="1" t="s">
        <v>1437</v>
      </c>
      <c r="E61" s="1" t="s">
        <v>107</v>
      </c>
      <c r="F61" s="1" t="s">
        <v>234</v>
      </c>
      <c r="G61" s="1">
        <v>602225</v>
      </c>
    </row>
    <row r="62" spans="1:7" x14ac:dyDescent="0.25">
      <c r="A62" s="3" t="s">
        <v>237</v>
      </c>
      <c r="B62" s="1" t="s">
        <v>239</v>
      </c>
      <c r="C62" s="1" t="s">
        <v>240</v>
      </c>
      <c r="D62" s="1" t="s">
        <v>1437</v>
      </c>
      <c r="E62" s="1" t="s">
        <v>5</v>
      </c>
      <c r="F62" s="1" t="s">
        <v>238</v>
      </c>
      <c r="G62" s="1">
        <v>611654</v>
      </c>
    </row>
    <row r="63" spans="1:7" x14ac:dyDescent="0.25">
      <c r="A63" s="3" t="s">
        <v>241</v>
      </c>
      <c r="B63" s="1" t="s">
        <v>243</v>
      </c>
      <c r="C63" s="1" t="s">
        <v>244</v>
      </c>
      <c r="D63" s="1" t="s">
        <v>1437</v>
      </c>
      <c r="E63" s="1" t="s">
        <v>107</v>
      </c>
      <c r="F63" s="1" t="s">
        <v>242</v>
      </c>
      <c r="G63" s="1">
        <v>116806</v>
      </c>
    </row>
    <row r="64" spans="1:7" x14ac:dyDescent="0.25">
      <c r="A64" s="3" t="s">
        <v>245</v>
      </c>
      <c r="B64" s="1" t="s">
        <v>247</v>
      </c>
      <c r="C64" s="1" t="s">
        <v>248</v>
      </c>
      <c r="D64" s="1" t="s">
        <v>1437</v>
      </c>
      <c r="E64" s="1" t="s">
        <v>5</v>
      </c>
      <c r="F64" s="1" t="s">
        <v>246</v>
      </c>
      <c r="G64" s="1">
        <v>116840</v>
      </c>
    </row>
    <row r="65" spans="1:7" x14ac:dyDescent="0.25">
      <c r="A65" s="3" t="s">
        <v>249</v>
      </c>
      <c r="B65" s="1" t="s">
        <v>251</v>
      </c>
      <c r="C65" s="1" t="s">
        <v>252</v>
      </c>
      <c r="D65" s="1" t="s">
        <v>1437</v>
      </c>
      <c r="E65" s="1" t="s">
        <v>5</v>
      </c>
      <c r="F65" s="1" t="s">
        <v>250</v>
      </c>
      <c r="G65" s="1">
        <v>617170</v>
      </c>
    </row>
    <row r="66" spans="1:7" x14ac:dyDescent="0.25">
      <c r="A66" s="3" t="s">
        <v>253</v>
      </c>
      <c r="B66" s="1" t="s">
        <v>255</v>
      </c>
      <c r="C66" s="1" t="s">
        <v>256</v>
      </c>
      <c r="D66" s="1" t="s">
        <v>1437</v>
      </c>
      <c r="E66" s="1" t="s">
        <v>5</v>
      </c>
      <c r="F66" s="1" t="s">
        <v>254</v>
      </c>
      <c r="G66" s="1">
        <v>608614</v>
      </c>
    </row>
    <row r="67" spans="1:7" x14ac:dyDescent="0.25">
      <c r="A67" s="3" t="s">
        <v>257</v>
      </c>
      <c r="B67" s="1" t="s">
        <v>259</v>
      </c>
      <c r="C67" s="1" t="s">
        <v>260</v>
      </c>
      <c r="D67" s="1" t="s">
        <v>1437</v>
      </c>
      <c r="E67" s="1" t="s">
        <v>5</v>
      </c>
      <c r="F67" s="1" t="s">
        <v>258</v>
      </c>
      <c r="G67" s="1">
        <v>608172</v>
      </c>
    </row>
    <row r="68" spans="1:7" x14ac:dyDescent="0.25">
      <c r="A68" s="3" t="s">
        <v>261</v>
      </c>
      <c r="B68" s="1" t="s">
        <v>263</v>
      </c>
      <c r="C68" s="1" t="s">
        <v>264</v>
      </c>
      <c r="D68" s="1" t="s">
        <v>1437</v>
      </c>
      <c r="E68" s="1" t="s">
        <v>107</v>
      </c>
      <c r="F68" s="1" t="s">
        <v>262</v>
      </c>
      <c r="G68" s="1">
        <v>601548</v>
      </c>
    </row>
    <row r="69" spans="1:7" x14ac:dyDescent="0.25">
      <c r="A69" s="3" t="s">
        <v>265</v>
      </c>
      <c r="B69" s="1" t="s">
        <v>267</v>
      </c>
      <c r="C69" s="1" t="s">
        <v>268</v>
      </c>
      <c r="D69" s="1" t="s">
        <v>1437</v>
      </c>
      <c r="E69" s="1" t="s">
        <v>107</v>
      </c>
      <c r="F69" s="1" t="s">
        <v>266</v>
      </c>
      <c r="G69" s="1">
        <v>605512</v>
      </c>
    </row>
    <row r="70" spans="1:7" x14ac:dyDescent="0.25">
      <c r="A70" s="3" t="s">
        <v>1422</v>
      </c>
      <c r="B70" s="1" t="s">
        <v>1423</v>
      </c>
      <c r="C70" s="1" t="s">
        <v>1424</v>
      </c>
      <c r="D70" s="1" t="s">
        <v>1436</v>
      </c>
      <c r="E70" s="1" t="s">
        <v>5</v>
      </c>
      <c r="F70" s="1" t="s">
        <v>1425</v>
      </c>
      <c r="G70" s="1">
        <v>603061</v>
      </c>
    </row>
    <row r="71" spans="1:7" x14ac:dyDescent="0.25">
      <c r="A71" s="3" t="s">
        <v>269</v>
      </c>
      <c r="B71" s="1" t="s">
        <v>271</v>
      </c>
      <c r="C71" s="1" t="s">
        <v>272</v>
      </c>
      <c r="D71" s="1" t="s">
        <v>1437</v>
      </c>
      <c r="E71" s="1" t="s">
        <v>5</v>
      </c>
      <c r="F71" s="1" t="s">
        <v>270</v>
      </c>
      <c r="G71" s="1">
        <v>609413</v>
      </c>
    </row>
    <row r="72" spans="1:7" x14ac:dyDescent="0.25">
      <c r="A72" s="3" t="s">
        <v>273</v>
      </c>
      <c r="B72" s="1" t="s">
        <v>275</v>
      </c>
      <c r="C72" s="1" t="s">
        <v>276</v>
      </c>
      <c r="D72" s="1" t="s">
        <v>1437</v>
      </c>
      <c r="E72" s="1" t="s">
        <v>5</v>
      </c>
      <c r="F72" s="1" t="s">
        <v>274</v>
      </c>
      <c r="G72" s="1">
        <v>609412</v>
      </c>
    </row>
    <row r="73" spans="1:7" x14ac:dyDescent="0.25">
      <c r="A73" s="3" t="s">
        <v>277</v>
      </c>
      <c r="B73" s="1" t="s">
        <v>279</v>
      </c>
      <c r="C73" s="1" t="s">
        <v>280</v>
      </c>
      <c r="D73" s="1" t="s">
        <v>1437</v>
      </c>
      <c r="E73" s="1" t="s">
        <v>5</v>
      </c>
      <c r="F73" s="1" t="s">
        <v>278</v>
      </c>
      <c r="G73" s="1">
        <v>612424</v>
      </c>
    </row>
    <row r="74" spans="1:7" x14ac:dyDescent="0.25">
      <c r="A74" s="3" t="s">
        <v>281</v>
      </c>
      <c r="B74" s="1" t="s">
        <v>283</v>
      </c>
      <c r="C74" s="1" t="s">
        <v>284</v>
      </c>
      <c r="D74" s="1" t="s">
        <v>1437</v>
      </c>
      <c r="E74" s="1" t="s">
        <v>5</v>
      </c>
      <c r="F74" s="1" t="s">
        <v>282</v>
      </c>
      <c r="G74" s="1">
        <v>613596</v>
      </c>
    </row>
    <row r="75" spans="1:7" x14ac:dyDescent="0.25">
      <c r="A75" s="3" t="s">
        <v>285</v>
      </c>
      <c r="B75" s="1" t="s">
        <v>287</v>
      </c>
      <c r="C75" s="1" t="s">
        <v>288</v>
      </c>
      <c r="D75" s="1" t="s">
        <v>1437</v>
      </c>
      <c r="E75" s="1" t="s">
        <v>5</v>
      </c>
      <c r="F75" s="1" t="s">
        <v>286</v>
      </c>
      <c r="G75" s="1">
        <v>609144</v>
      </c>
    </row>
    <row r="76" spans="1:7" x14ac:dyDescent="0.25">
      <c r="A76" s="3" t="s">
        <v>289</v>
      </c>
      <c r="B76" s="1" t="s">
        <v>290</v>
      </c>
      <c r="C76" s="1" t="s">
        <v>291</v>
      </c>
      <c r="D76" s="1" t="s">
        <v>1437</v>
      </c>
      <c r="E76" s="1" t="s">
        <v>107</v>
      </c>
      <c r="F76" s="1" t="s">
        <v>144</v>
      </c>
      <c r="G76" s="1">
        <v>604579</v>
      </c>
    </row>
    <row r="77" spans="1:7" x14ac:dyDescent="0.25">
      <c r="A77" s="3" t="s">
        <v>292</v>
      </c>
      <c r="B77" s="1" t="s">
        <v>294</v>
      </c>
      <c r="C77" s="1" t="s">
        <v>295</v>
      </c>
      <c r="D77" s="1" t="s">
        <v>1437</v>
      </c>
      <c r="E77" s="1" t="s">
        <v>42</v>
      </c>
      <c r="F77" s="1" t="s">
        <v>293</v>
      </c>
      <c r="G77" s="1">
        <v>139330</v>
      </c>
    </row>
    <row r="78" spans="1:7" x14ac:dyDescent="0.25">
      <c r="A78" s="3" t="s">
        <v>296</v>
      </c>
      <c r="B78" s="1" t="s">
        <v>298</v>
      </c>
      <c r="C78" s="1" t="s">
        <v>299</v>
      </c>
      <c r="D78" s="1" t="s">
        <v>1437</v>
      </c>
      <c r="E78" s="1" t="s">
        <v>5</v>
      </c>
      <c r="F78" s="1" t="s">
        <v>297</v>
      </c>
      <c r="G78" s="1">
        <v>139340</v>
      </c>
    </row>
    <row r="79" spans="1:7" x14ac:dyDescent="0.25">
      <c r="A79" s="3" t="s">
        <v>300</v>
      </c>
      <c r="B79" s="1" t="s">
        <v>302</v>
      </c>
      <c r="C79" s="1" t="s">
        <v>303</v>
      </c>
      <c r="D79" s="1" t="s">
        <v>1437</v>
      </c>
      <c r="E79" s="1" t="s">
        <v>5</v>
      </c>
      <c r="F79" s="1" t="s">
        <v>301</v>
      </c>
      <c r="G79" s="1">
        <v>607838</v>
      </c>
    </row>
    <row r="80" spans="1:7" x14ac:dyDescent="0.25">
      <c r="A80" s="3" t="s">
        <v>304</v>
      </c>
      <c r="B80" s="1" t="s">
        <v>306</v>
      </c>
      <c r="C80" s="1" t="s">
        <v>307</v>
      </c>
      <c r="D80" s="1" t="s">
        <v>1437</v>
      </c>
      <c r="E80" s="1" t="s">
        <v>127</v>
      </c>
      <c r="F80" s="1" t="s">
        <v>305</v>
      </c>
      <c r="G80" s="1">
        <v>300808</v>
      </c>
    </row>
    <row r="81" spans="1:7" x14ac:dyDescent="0.25">
      <c r="A81" s="3" t="s">
        <v>308</v>
      </c>
      <c r="B81" s="1" t="s">
        <v>310</v>
      </c>
      <c r="C81" s="1" t="s">
        <v>311</v>
      </c>
      <c r="D81" s="1" t="s">
        <v>1437</v>
      </c>
      <c r="E81" s="1" t="s">
        <v>5</v>
      </c>
      <c r="F81" s="1" t="s">
        <v>309</v>
      </c>
      <c r="G81" s="1">
        <v>614515</v>
      </c>
    </row>
    <row r="82" spans="1:7" x14ac:dyDescent="0.25">
      <c r="A82" s="3" t="s">
        <v>312</v>
      </c>
      <c r="B82" s="1" t="s">
        <v>314</v>
      </c>
      <c r="C82" s="1" t="s">
        <v>315</v>
      </c>
      <c r="D82" s="1" t="s">
        <v>1437</v>
      </c>
      <c r="E82" s="1" t="s">
        <v>5</v>
      </c>
      <c r="F82" s="1" t="s">
        <v>313</v>
      </c>
      <c r="G82" s="1">
        <v>180381</v>
      </c>
    </row>
    <row r="83" spans="1:7" x14ac:dyDescent="0.25">
      <c r="A83" s="3" t="s">
        <v>316</v>
      </c>
      <c r="B83" s="1" t="s">
        <v>318</v>
      </c>
      <c r="C83" s="1" t="s">
        <v>319</v>
      </c>
      <c r="D83" s="1" t="s">
        <v>1437</v>
      </c>
      <c r="E83" s="1" t="s">
        <v>5</v>
      </c>
      <c r="F83" s="1" t="s">
        <v>317</v>
      </c>
      <c r="G83" s="1">
        <v>604096</v>
      </c>
    </row>
    <row r="84" spans="1:7" x14ac:dyDescent="0.25">
      <c r="A84" s="3" t="s">
        <v>320</v>
      </c>
      <c r="B84" s="1" t="s">
        <v>322</v>
      </c>
      <c r="C84" s="1" t="s">
        <v>323</v>
      </c>
      <c r="D84" s="1" t="s">
        <v>1437</v>
      </c>
      <c r="E84" s="1" t="s">
        <v>107</v>
      </c>
      <c r="F84" s="1" t="s">
        <v>321</v>
      </c>
      <c r="G84" s="1">
        <v>600364</v>
      </c>
    </row>
    <row r="85" spans="1:7" x14ac:dyDescent="0.25">
      <c r="A85" s="3" t="s">
        <v>324</v>
      </c>
      <c r="B85" s="1" t="s">
        <v>326</v>
      </c>
      <c r="C85" s="1" t="s">
        <v>327</v>
      </c>
      <c r="D85" s="1" t="s">
        <v>1437</v>
      </c>
      <c r="E85" s="1" t="s">
        <v>107</v>
      </c>
      <c r="F85" s="1" t="s">
        <v>325</v>
      </c>
      <c r="G85" s="1">
        <v>602275</v>
      </c>
    </row>
    <row r="86" spans="1:7" x14ac:dyDescent="0.25">
      <c r="A86" s="3" t="s">
        <v>328</v>
      </c>
      <c r="B86" s="1" t="s">
        <v>330</v>
      </c>
      <c r="C86" s="1" t="s">
        <v>331</v>
      </c>
      <c r="D86" s="1" t="s">
        <v>1437</v>
      </c>
      <c r="E86" s="1" t="s">
        <v>42</v>
      </c>
      <c r="F86" s="1" t="s">
        <v>329</v>
      </c>
      <c r="G86" s="1">
        <v>600179</v>
      </c>
    </row>
    <row r="87" spans="1:7" x14ac:dyDescent="0.25">
      <c r="A87" s="3" t="s">
        <v>332</v>
      </c>
      <c r="B87" s="1" t="s">
        <v>334</v>
      </c>
      <c r="C87" s="1" t="s">
        <v>335</v>
      </c>
      <c r="D87" s="1" t="s">
        <v>1437</v>
      </c>
      <c r="E87" s="1" t="s">
        <v>5</v>
      </c>
      <c r="F87" s="1" t="s">
        <v>333</v>
      </c>
      <c r="G87" s="1">
        <v>142810</v>
      </c>
    </row>
    <row r="88" spans="1:7" x14ac:dyDescent="0.25">
      <c r="A88" s="3" t="s">
        <v>336</v>
      </c>
      <c r="B88" s="1" t="s">
        <v>338</v>
      </c>
      <c r="C88" s="1" t="s">
        <v>339</v>
      </c>
      <c r="D88" s="1" t="s">
        <v>1437</v>
      </c>
      <c r="E88" s="1" t="s">
        <v>127</v>
      </c>
      <c r="F88" s="1" t="s">
        <v>337</v>
      </c>
      <c r="G88" s="1">
        <v>300056</v>
      </c>
    </row>
    <row r="89" spans="1:7" x14ac:dyDescent="0.25">
      <c r="A89" s="3" t="s">
        <v>340</v>
      </c>
      <c r="B89" s="1" t="s">
        <v>342</v>
      </c>
      <c r="C89" s="1" t="s">
        <v>343</v>
      </c>
      <c r="D89" s="1" t="s">
        <v>1437</v>
      </c>
      <c r="E89" s="1" t="s">
        <v>5</v>
      </c>
      <c r="F89" s="1" t="s">
        <v>341</v>
      </c>
      <c r="G89" s="1">
        <v>610453</v>
      </c>
    </row>
    <row r="90" spans="1:7" x14ac:dyDescent="0.25">
      <c r="A90" s="3" t="s">
        <v>344</v>
      </c>
      <c r="B90" s="1" t="s">
        <v>345</v>
      </c>
      <c r="C90" s="1" t="s">
        <v>346</v>
      </c>
      <c r="D90" s="1" t="s">
        <v>1437</v>
      </c>
      <c r="E90" s="1" t="s">
        <v>5</v>
      </c>
      <c r="G90" s="1">
        <v>142992</v>
      </c>
    </row>
    <row r="91" spans="1:7" x14ac:dyDescent="0.25">
      <c r="A91" s="3" t="s">
        <v>347</v>
      </c>
      <c r="B91" s="1" t="s">
        <v>349</v>
      </c>
      <c r="C91" s="1" t="s">
        <v>350</v>
      </c>
      <c r="D91" s="1" t="s">
        <v>1437</v>
      </c>
      <c r="E91" s="1" t="s">
        <v>5</v>
      </c>
      <c r="F91" s="1" t="s">
        <v>348</v>
      </c>
      <c r="G91" s="1">
        <v>601149</v>
      </c>
    </row>
    <row r="92" spans="1:7" x14ac:dyDescent="0.25">
      <c r="A92" s="3" t="s">
        <v>351</v>
      </c>
      <c r="B92" s="1" t="s">
        <v>353</v>
      </c>
      <c r="C92" s="1" t="s">
        <v>354</v>
      </c>
      <c r="D92" s="1" t="s">
        <v>1437</v>
      </c>
      <c r="E92" s="1" t="s">
        <v>5</v>
      </c>
      <c r="F92" s="1" t="s">
        <v>352</v>
      </c>
      <c r="G92" s="1">
        <v>604526</v>
      </c>
    </row>
    <row r="93" spans="1:7" x14ac:dyDescent="0.25">
      <c r="A93" s="3" t="s">
        <v>355</v>
      </c>
      <c r="B93" s="1" t="s">
        <v>356</v>
      </c>
      <c r="C93" s="1" t="s">
        <v>357</v>
      </c>
      <c r="D93" s="1" t="s">
        <v>1437</v>
      </c>
      <c r="E93" s="1" t="s">
        <v>5</v>
      </c>
      <c r="F93" s="1" t="s">
        <v>136</v>
      </c>
      <c r="G93" s="1">
        <v>614620</v>
      </c>
    </row>
    <row r="94" spans="1:7" x14ac:dyDescent="0.25">
      <c r="A94" s="3" t="s">
        <v>358</v>
      </c>
      <c r="B94" s="1" t="s">
        <v>360</v>
      </c>
      <c r="C94" s="1" t="s">
        <v>361</v>
      </c>
      <c r="D94" s="1" t="s">
        <v>1437</v>
      </c>
      <c r="E94" s="1" t="s">
        <v>127</v>
      </c>
      <c r="F94" s="1" t="s">
        <v>359</v>
      </c>
      <c r="G94" s="1">
        <v>300248</v>
      </c>
    </row>
    <row r="95" spans="1:7" x14ac:dyDescent="0.25">
      <c r="A95" s="3" t="s">
        <v>362</v>
      </c>
      <c r="B95" s="1" t="s">
        <v>364</v>
      </c>
      <c r="C95" s="1" t="s">
        <v>365</v>
      </c>
      <c r="D95" s="1" t="s">
        <v>1437</v>
      </c>
      <c r="E95" s="1" t="s">
        <v>107</v>
      </c>
      <c r="F95" s="1" t="s">
        <v>363</v>
      </c>
      <c r="G95" s="1">
        <v>146690</v>
      </c>
    </row>
    <row r="96" spans="1:7" x14ac:dyDescent="0.25">
      <c r="A96" s="3" t="s">
        <v>366</v>
      </c>
      <c r="B96" s="1" t="s">
        <v>368</v>
      </c>
      <c r="C96" s="1" t="s">
        <v>369</v>
      </c>
      <c r="D96" s="1" t="s">
        <v>1437</v>
      </c>
      <c r="E96" s="1" t="s">
        <v>107</v>
      </c>
      <c r="F96" s="1" t="s">
        <v>367</v>
      </c>
      <c r="G96" s="1">
        <v>602870</v>
      </c>
    </row>
    <row r="97" spans="1:7" x14ac:dyDescent="0.25">
      <c r="A97" s="3" t="s">
        <v>370</v>
      </c>
      <c r="B97" s="1" t="s">
        <v>372</v>
      </c>
      <c r="C97" s="1" t="s">
        <v>373</v>
      </c>
      <c r="D97" s="1" t="s">
        <v>1437</v>
      </c>
      <c r="E97" s="1" t="s">
        <v>42</v>
      </c>
      <c r="F97" s="1" t="s">
        <v>371</v>
      </c>
      <c r="G97" s="1">
        <v>607056</v>
      </c>
    </row>
    <row r="98" spans="1:7" x14ac:dyDescent="0.25">
      <c r="A98" s="3" t="s">
        <v>374</v>
      </c>
      <c r="B98" s="1" t="s">
        <v>375</v>
      </c>
      <c r="C98" s="1" t="s">
        <v>376</v>
      </c>
      <c r="D98" s="1" t="s">
        <v>1437</v>
      </c>
      <c r="E98" s="1" t="s">
        <v>5</v>
      </c>
      <c r="F98" s="1" t="s">
        <v>136</v>
      </c>
      <c r="G98" s="1">
        <v>613037</v>
      </c>
    </row>
    <row r="99" spans="1:7" x14ac:dyDescent="0.25">
      <c r="A99" s="3" t="s">
        <v>377</v>
      </c>
      <c r="B99" s="1" t="s">
        <v>379</v>
      </c>
      <c r="C99" s="1" t="s">
        <v>380</v>
      </c>
      <c r="D99" s="1" t="s">
        <v>1437</v>
      </c>
      <c r="E99" s="1" t="s">
        <v>5</v>
      </c>
      <c r="F99" s="1" t="s">
        <v>378</v>
      </c>
      <c r="G99" s="1">
        <v>609237</v>
      </c>
    </row>
    <row r="100" spans="1:7" x14ac:dyDescent="0.25">
      <c r="A100" s="3" t="s">
        <v>381</v>
      </c>
      <c r="B100" s="1" t="s">
        <v>383</v>
      </c>
      <c r="C100" s="1" t="s">
        <v>384</v>
      </c>
      <c r="D100" s="1" t="s">
        <v>1437</v>
      </c>
      <c r="E100" s="1" t="s">
        <v>42</v>
      </c>
      <c r="F100" s="1" t="s">
        <v>382</v>
      </c>
      <c r="G100" s="1">
        <v>603208</v>
      </c>
    </row>
    <row r="101" spans="1:7" x14ac:dyDescent="0.25">
      <c r="A101" s="3" t="s">
        <v>385</v>
      </c>
      <c r="B101" s="1" t="s">
        <v>387</v>
      </c>
      <c r="C101" s="1" t="s">
        <v>388</v>
      </c>
      <c r="D101" s="1" t="s">
        <v>1437</v>
      </c>
      <c r="E101" s="1" t="s">
        <v>5</v>
      </c>
      <c r="F101" s="1" t="s">
        <v>386</v>
      </c>
      <c r="G101" s="1">
        <v>607604</v>
      </c>
    </row>
    <row r="102" spans="1:7" x14ac:dyDescent="0.25">
      <c r="A102" s="3" t="s">
        <v>389</v>
      </c>
      <c r="B102" s="1" t="s">
        <v>391</v>
      </c>
      <c r="C102" s="1" t="s">
        <v>392</v>
      </c>
      <c r="D102" s="1" t="s">
        <v>1437</v>
      </c>
      <c r="E102" s="1" t="s">
        <v>42</v>
      </c>
      <c r="F102" s="1" t="s">
        <v>390</v>
      </c>
      <c r="G102" s="1">
        <v>613344</v>
      </c>
    </row>
    <row r="103" spans="1:7" x14ac:dyDescent="0.25">
      <c r="A103" s="3" t="s">
        <v>393</v>
      </c>
      <c r="B103" s="1" t="s">
        <v>394</v>
      </c>
      <c r="C103" s="1" t="s">
        <v>395</v>
      </c>
      <c r="D103" s="1" t="s">
        <v>1437</v>
      </c>
      <c r="E103" s="1" t="s">
        <v>226</v>
      </c>
      <c r="F103" s="1" t="s">
        <v>136</v>
      </c>
      <c r="G103" s="1">
        <v>148760</v>
      </c>
    </row>
    <row r="104" spans="1:7" x14ac:dyDescent="0.25">
      <c r="A104" s="3" t="s">
        <v>396</v>
      </c>
      <c r="B104" s="1" t="s">
        <v>398</v>
      </c>
      <c r="C104" s="1" t="s">
        <v>399</v>
      </c>
      <c r="D104" s="1" t="s">
        <v>1437</v>
      </c>
      <c r="E104" s="1" t="s">
        <v>5</v>
      </c>
      <c r="F104" s="1" t="s">
        <v>397</v>
      </c>
      <c r="G104" s="1">
        <v>615757</v>
      </c>
    </row>
    <row r="105" spans="1:7" x14ac:dyDescent="0.25">
      <c r="A105" s="3" t="s">
        <v>400</v>
      </c>
      <c r="B105" s="1" t="s">
        <v>402</v>
      </c>
      <c r="C105" s="1" t="s">
        <v>403</v>
      </c>
      <c r="D105" s="1" t="s">
        <v>1437</v>
      </c>
      <c r="E105" s="1" t="s">
        <v>107</v>
      </c>
      <c r="F105" s="1" t="s">
        <v>401</v>
      </c>
      <c r="G105" s="1">
        <v>611119</v>
      </c>
    </row>
    <row r="106" spans="1:7" x14ac:dyDescent="0.25">
      <c r="A106" s="3" t="s">
        <v>404</v>
      </c>
      <c r="B106" s="1" t="s">
        <v>406</v>
      </c>
      <c r="C106" s="1" t="s">
        <v>407</v>
      </c>
      <c r="D106" s="1" t="s">
        <v>1437</v>
      </c>
      <c r="E106" s="1" t="s">
        <v>5</v>
      </c>
      <c r="F106" s="1" t="s">
        <v>405</v>
      </c>
      <c r="G106" s="1">
        <v>611408</v>
      </c>
    </row>
    <row r="107" spans="1:7" x14ac:dyDescent="0.25">
      <c r="A107" s="3" t="s">
        <v>408</v>
      </c>
      <c r="B107" s="1" t="s">
        <v>410</v>
      </c>
      <c r="C107" s="1" t="s">
        <v>411</v>
      </c>
      <c r="D107" s="1" t="s">
        <v>1437</v>
      </c>
      <c r="E107" s="1" t="s">
        <v>5</v>
      </c>
      <c r="F107" s="1" t="s">
        <v>409</v>
      </c>
      <c r="G107" s="1">
        <v>604863</v>
      </c>
    </row>
    <row r="108" spans="1:7" x14ac:dyDescent="0.25">
      <c r="A108" s="3" t="s">
        <v>412</v>
      </c>
      <c r="B108" s="1" t="s">
        <v>414</v>
      </c>
      <c r="C108" s="1" t="s">
        <v>415</v>
      </c>
      <c r="D108" s="1" t="s">
        <v>1437</v>
      </c>
      <c r="E108" s="1" t="s">
        <v>5</v>
      </c>
      <c r="F108" s="1" t="s">
        <v>413</v>
      </c>
      <c r="G108" s="1">
        <v>615004</v>
      </c>
    </row>
    <row r="109" spans="1:7" x14ac:dyDescent="0.25">
      <c r="A109" s="3" t="s">
        <v>416</v>
      </c>
      <c r="B109" s="1" t="s">
        <v>418</v>
      </c>
      <c r="C109" s="1" t="s">
        <v>419</v>
      </c>
      <c r="D109" s="1" t="s">
        <v>1437</v>
      </c>
      <c r="E109" s="1" t="s">
        <v>5</v>
      </c>
      <c r="F109" s="1" t="s">
        <v>417</v>
      </c>
      <c r="G109" s="1">
        <v>600073</v>
      </c>
    </row>
    <row r="110" spans="1:7" x14ac:dyDescent="0.25">
      <c r="A110" s="3" t="s">
        <v>420</v>
      </c>
      <c r="B110" s="1" t="s">
        <v>422</v>
      </c>
      <c r="C110" s="1" t="s">
        <v>423</v>
      </c>
      <c r="D110" s="1" t="s">
        <v>1437</v>
      </c>
      <c r="E110" s="1" t="s">
        <v>42</v>
      </c>
      <c r="F110" s="1" t="s">
        <v>421</v>
      </c>
      <c r="G110" s="1">
        <v>603506</v>
      </c>
    </row>
    <row r="111" spans="1:7" x14ac:dyDescent="0.25">
      <c r="A111" s="3" t="s">
        <v>424</v>
      </c>
      <c r="B111" s="1" t="s">
        <v>426</v>
      </c>
      <c r="C111" s="1" t="s">
        <v>427</v>
      </c>
      <c r="D111" s="1" t="s">
        <v>1437</v>
      </c>
      <c r="E111" s="1" t="s">
        <v>5</v>
      </c>
      <c r="F111" s="1" t="s">
        <v>425</v>
      </c>
      <c r="G111" s="1">
        <v>606568</v>
      </c>
    </row>
    <row r="112" spans="1:7" x14ac:dyDescent="0.25">
      <c r="A112" s="3" t="s">
        <v>428</v>
      </c>
      <c r="B112" s="1" t="s">
        <v>430</v>
      </c>
      <c r="C112" s="1" t="s">
        <v>431</v>
      </c>
      <c r="D112" s="1" t="s">
        <v>1437</v>
      </c>
      <c r="E112" s="1" t="s">
        <v>5</v>
      </c>
      <c r="F112" s="1" t="s">
        <v>429</v>
      </c>
      <c r="G112" s="1">
        <v>154235</v>
      </c>
    </row>
    <row r="113" spans="1:7" x14ac:dyDescent="0.25">
      <c r="A113" s="3" t="s">
        <v>432</v>
      </c>
      <c r="B113" s="1" t="s">
        <v>434</v>
      </c>
      <c r="C113" s="1" t="s">
        <v>435</v>
      </c>
      <c r="D113" s="1" t="s">
        <v>1437</v>
      </c>
      <c r="E113" s="1" t="s">
        <v>5</v>
      </c>
      <c r="F113" s="1" t="s">
        <v>433</v>
      </c>
      <c r="G113" s="1">
        <v>604705</v>
      </c>
    </row>
    <row r="114" spans="1:7" x14ac:dyDescent="0.25">
      <c r="A114" s="3" t="s">
        <v>436</v>
      </c>
      <c r="B114" s="1" t="s">
        <v>437</v>
      </c>
      <c r="C114" s="1" t="s">
        <v>438</v>
      </c>
      <c r="D114" s="1" t="s">
        <v>1437</v>
      </c>
      <c r="E114" s="1" t="s">
        <v>5</v>
      </c>
      <c r="F114" s="1" t="s">
        <v>144</v>
      </c>
      <c r="G114" s="1">
        <v>606227</v>
      </c>
    </row>
    <row r="115" spans="1:7" x14ac:dyDescent="0.25">
      <c r="A115" s="3" t="s">
        <v>439</v>
      </c>
      <c r="B115" s="1" t="s">
        <v>441</v>
      </c>
      <c r="C115" s="1" t="s">
        <v>442</v>
      </c>
      <c r="D115" s="1" t="s">
        <v>1437</v>
      </c>
      <c r="E115" s="1" t="s">
        <v>5</v>
      </c>
      <c r="F115" s="1" t="s">
        <v>440</v>
      </c>
      <c r="G115" s="1">
        <v>611124</v>
      </c>
    </row>
    <row r="116" spans="1:7" x14ac:dyDescent="0.25">
      <c r="A116" s="3" t="s">
        <v>1430</v>
      </c>
      <c r="B116" s="1" t="s">
        <v>1433</v>
      </c>
      <c r="C116" s="1" t="s">
        <v>1434</v>
      </c>
      <c r="D116" s="1" t="s">
        <v>1436</v>
      </c>
      <c r="E116" s="1" t="s">
        <v>1431</v>
      </c>
      <c r="F116" s="1" t="s">
        <v>1432</v>
      </c>
      <c r="G116" s="1">
        <v>615497</v>
      </c>
    </row>
    <row r="117" spans="1:7" x14ac:dyDescent="0.25">
      <c r="A117" s="3" t="s">
        <v>443</v>
      </c>
      <c r="B117" s="1" t="s">
        <v>444</v>
      </c>
      <c r="C117" s="1" t="s">
        <v>445</v>
      </c>
      <c r="D117" s="1" t="s">
        <v>1437</v>
      </c>
      <c r="E117" s="1" t="s">
        <v>5</v>
      </c>
      <c r="F117" s="1" t="s">
        <v>144</v>
      </c>
      <c r="G117" s="1">
        <v>604896</v>
      </c>
    </row>
    <row r="118" spans="1:7" x14ac:dyDescent="0.25">
      <c r="A118" s="3" t="s">
        <v>446</v>
      </c>
      <c r="B118" s="1" t="s">
        <v>447</v>
      </c>
      <c r="C118" s="1" t="s">
        <v>448</v>
      </c>
      <c r="D118" s="1" t="s">
        <v>1437</v>
      </c>
      <c r="E118" s="1" t="s">
        <v>5</v>
      </c>
      <c r="F118" s="1" t="s">
        <v>144</v>
      </c>
      <c r="G118" s="1">
        <v>609883</v>
      </c>
    </row>
    <row r="119" spans="1:7" x14ac:dyDescent="0.25">
      <c r="A119" s="3" t="s">
        <v>449</v>
      </c>
      <c r="B119" s="1" t="s">
        <v>450</v>
      </c>
      <c r="C119" s="1" t="s">
        <v>451</v>
      </c>
      <c r="D119" s="1" t="s">
        <v>1437</v>
      </c>
      <c r="E119" s="1" t="s">
        <v>5</v>
      </c>
      <c r="F119" s="1" t="s">
        <v>144</v>
      </c>
      <c r="G119" s="1">
        <v>276903</v>
      </c>
    </row>
    <row r="120" spans="1:7" x14ac:dyDescent="0.25">
      <c r="A120" s="3" t="s">
        <v>452</v>
      </c>
      <c r="B120" s="1" t="s">
        <v>453</v>
      </c>
      <c r="C120" s="1" t="s">
        <v>454</v>
      </c>
      <c r="D120" s="1" t="s">
        <v>1437</v>
      </c>
      <c r="E120" s="1" t="s">
        <v>127</v>
      </c>
      <c r="F120" s="1" t="s">
        <v>144</v>
      </c>
      <c r="G120" s="1">
        <v>300658</v>
      </c>
    </row>
    <row r="121" spans="1:7" x14ac:dyDescent="0.25">
      <c r="A121" s="3" t="s">
        <v>455</v>
      </c>
      <c r="B121" s="1" t="s">
        <v>457</v>
      </c>
      <c r="C121" s="1" t="s">
        <v>458</v>
      </c>
      <c r="D121" s="1" t="s">
        <v>1437</v>
      </c>
      <c r="E121" s="1" t="s">
        <v>5</v>
      </c>
      <c r="F121" s="1" t="s">
        <v>456</v>
      </c>
      <c r="G121" s="1">
        <v>608700</v>
      </c>
    </row>
    <row r="122" spans="1:7" x14ac:dyDescent="0.25">
      <c r="A122" s="3" t="s">
        <v>459</v>
      </c>
      <c r="B122" s="1" t="s">
        <v>460</v>
      </c>
      <c r="C122" s="1" t="s">
        <v>461</v>
      </c>
      <c r="D122" s="1" t="s">
        <v>1437</v>
      </c>
      <c r="E122" s="1" t="s">
        <v>5</v>
      </c>
      <c r="F122" s="1" t="s">
        <v>144</v>
      </c>
      <c r="G122" s="1">
        <v>607100</v>
      </c>
    </row>
    <row r="123" spans="1:7" x14ac:dyDescent="0.25">
      <c r="A123" s="3" t="s">
        <v>462</v>
      </c>
      <c r="B123" s="1" t="s">
        <v>463</v>
      </c>
      <c r="C123" s="1" t="s">
        <v>464</v>
      </c>
      <c r="D123" s="1" t="s">
        <v>1437</v>
      </c>
      <c r="E123" s="1" t="s">
        <v>5</v>
      </c>
      <c r="F123" s="1" t="s">
        <v>144</v>
      </c>
      <c r="G123" s="1">
        <v>608002</v>
      </c>
    </row>
    <row r="124" spans="1:7" x14ac:dyDescent="0.25">
      <c r="A124" s="3" t="s">
        <v>465</v>
      </c>
      <c r="B124" s="1" t="s">
        <v>466</v>
      </c>
      <c r="C124" s="1" t="s">
        <v>467</v>
      </c>
      <c r="D124" s="1" t="s">
        <v>1437</v>
      </c>
      <c r="E124" s="1" t="s">
        <v>5</v>
      </c>
      <c r="F124" s="1" t="s">
        <v>144</v>
      </c>
      <c r="G124" s="1">
        <v>607215</v>
      </c>
    </row>
    <row r="125" spans="1:7" x14ac:dyDescent="0.25">
      <c r="A125" s="3" t="s">
        <v>468</v>
      </c>
      <c r="B125" s="1" t="s">
        <v>470</v>
      </c>
      <c r="C125" s="1" t="s">
        <v>471</v>
      </c>
      <c r="D125" s="1" t="s">
        <v>1437</v>
      </c>
      <c r="E125" s="1" t="s">
        <v>42</v>
      </c>
      <c r="F125" s="1" t="s">
        <v>469</v>
      </c>
      <c r="G125" s="1">
        <v>604485</v>
      </c>
    </row>
    <row r="126" spans="1:7" x14ac:dyDescent="0.25">
      <c r="A126" s="3" t="s">
        <v>472</v>
      </c>
      <c r="B126" s="1" t="s">
        <v>474</v>
      </c>
      <c r="C126" s="1" t="s">
        <v>475</v>
      </c>
      <c r="D126" s="1" t="s">
        <v>1437</v>
      </c>
      <c r="E126" s="1" t="s">
        <v>42</v>
      </c>
      <c r="F126" s="1" t="s">
        <v>473</v>
      </c>
      <c r="G126" s="1">
        <v>162080</v>
      </c>
    </row>
    <row r="127" spans="1:7" x14ac:dyDescent="0.25">
      <c r="A127" s="3" t="s">
        <v>476</v>
      </c>
      <c r="B127" s="1" t="s">
        <v>479</v>
      </c>
      <c r="C127" s="1" t="s">
        <v>480</v>
      </c>
      <c r="D127" s="1" t="s">
        <v>1437</v>
      </c>
      <c r="E127" s="1" t="s">
        <v>477</v>
      </c>
      <c r="F127" s="1" t="s">
        <v>478</v>
      </c>
      <c r="G127" s="1">
        <v>300278</v>
      </c>
    </row>
    <row r="128" spans="1:7" x14ac:dyDescent="0.25">
      <c r="A128" s="3" t="s">
        <v>481</v>
      </c>
      <c r="B128" s="1" t="s">
        <v>482</v>
      </c>
      <c r="C128" s="1" t="s">
        <v>483</v>
      </c>
      <c r="D128" s="1" t="s">
        <v>1437</v>
      </c>
      <c r="E128" s="1" t="s">
        <v>5</v>
      </c>
      <c r="F128" s="1" t="s">
        <v>144</v>
      </c>
      <c r="G128" s="1">
        <v>613349</v>
      </c>
    </row>
    <row r="129" spans="1:7" x14ac:dyDescent="0.25">
      <c r="A129" s="3" t="s">
        <v>484</v>
      </c>
      <c r="B129" s="1" t="s">
        <v>486</v>
      </c>
      <c r="C129" s="1" t="s">
        <v>487</v>
      </c>
      <c r="D129" s="1" t="s">
        <v>1437</v>
      </c>
      <c r="E129" s="1" t="s">
        <v>477</v>
      </c>
      <c r="F129" s="1" t="s">
        <v>485</v>
      </c>
      <c r="G129" s="1">
        <v>300170</v>
      </c>
    </row>
    <row r="130" spans="1:7" x14ac:dyDescent="0.25">
      <c r="A130" s="3" t="s">
        <v>488</v>
      </c>
      <c r="B130" s="1" t="s">
        <v>490</v>
      </c>
      <c r="C130" s="1" t="s">
        <v>491</v>
      </c>
      <c r="D130" s="1" t="s">
        <v>1437</v>
      </c>
      <c r="E130" s="1" t="s">
        <v>477</v>
      </c>
      <c r="F130" s="1" t="s">
        <v>489</v>
      </c>
      <c r="G130" s="1">
        <v>300822</v>
      </c>
    </row>
    <row r="131" spans="1:7" x14ac:dyDescent="0.25">
      <c r="A131" s="3" t="s">
        <v>492</v>
      </c>
      <c r="B131" s="1" t="s">
        <v>493</v>
      </c>
      <c r="C131" s="1" t="s">
        <v>494</v>
      </c>
      <c r="D131" s="1" t="s">
        <v>1437</v>
      </c>
      <c r="E131" s="1" t="s">
        <v>477</v>
      </c>
      <c r="F131" s="1" t="s">
        <v>489</v>
      </c>
      <c r="G131" s="1">
        <v>300821</v>
      </c>
    </row>
    <row r="132" spans="1:7" x14ac:dyDescent="0.25">
      <c r="A132" s="3" t="s">
        <v>495</v>
      </c>
      <c r="B132" s="1" t="s">
        <v>497</v>
      </c>
      <c r="C132" s="1" t="s">
        <v>498</v>
      </c>
      <c r="D132" s="1" t="s">
        <v>1437</v>
      </c>
      <c r="E132" s="1" t="s">
        <v>107</v>
      </c>
      <c r="F132" s="1" t="s">
        <v>496</v>
      </c>
      <c r="G132" s="1">
        <v>600037</v>
      </c>
    </row>
    <row r="133" spans="1:7" x14ac:dyDescent="0.25">
      <c r="A133" s="3" t="s">
        <v>499</v>
      </c>
      <c r="B133" s="1" t="s">
        <v>501</v>
      </c>
      <c r="C133" s="1" t="s">
        <v>502</v>
      </c>
      <c r="D133" s="1" t="s">
        <v>1437</v>
      </c>
      <c r="E133" s="1" t="s">
        <v>5</v>
      </c>
      <c r="F133" s="1" t="s">
        <v>500</v>
      </c>
      <c r="G133" s="1">
        <v>606157</v>
      </c>
    </row>
    <row r="134" spans="1:7" x14ac:dyDescent="0.25">
      <c r="A134" s="3" t="s">
        <v>503</v>
      </c>
      <c r="B134" s="1" t="s">
        <v>505</v>
      </c>
      <c r="C134" s="1" t="s">
        <v>506</v>
      </c>
      <c r="D134" s="1" t="s">
        <v>1437</v>
      </c>
      <c r="E134" s="1" t="s">
        <v>5</v>
      </c>
      <c r="F134" s="1" t="s">
        <v>504</v>
      </c>
      <c r="G134" s="1">
        <v>605514</v>
      </c>
    </row>
    <row r="135" spans="1:7" x14ac:dyDescent="0.25">
      <c r="A135" s="3" t="s">
        <v>507</v>
      </c>
      <c r="B135" s="1" t="s">
        <v>509</v>
      </c>
      <c r="C135" s="1" t="s">
        <v>510</v>
      </c>
      <c r="D135" s="1" t="s">
        <v>1437</v>
      </c>
      <c r="E135" s="1" t="s">
        <v>5</v>
      </c>
      <c r="F135" s="1" t="s">
        <v>508</v>
      </c>
      <c r="G135" s="1">
        <v>123695</v>
      </c>
    </row>
    <row r="136" spans="1:7" x14ac:dyDescent="0.25">
      <c r="A136" s="3" t="s">
        <v>511</v>
      </c>
      <c r="B136" s="1" t="s">
        <v>513</v>
      </c>
      <c r="C136" s="1" t="s">
        <v>514</v>
      </c>
      <c r="D136" s="1" t="s">
        <v>1437</v>
      </c>
      <c r="E136" s="1" t="s">
        <v>5</v>
      </c>
      <c r="F136" s="1" t="s">
        <v>512</v>
      </c>
      <c r="G136" s="1">
        <v>180071</v>
      </c>
    </row>
    <row r="137" spans="1:7" x14ac:dyDescent="0.25">
      <c r="A137" s="3" t="s">
        <v>515</v>
      </c>
      <c r="B137" s="1" t="s">
        <v>517</v>
      </c>
      <c r="C137" s="1" t="s">
        <v>518</v>
      </c>
      <c r="D137" s="1" t="s">
        <v>1437</v>
      </c>
      <c r="E137" s="1" t="s">
        <v>42</v>
      </c>
      <c r="F137" s="1" t="s">
        <v>516</v>
      </c>
      <c r="G137" s="1">
        <v>180072</v>
      </c>
    </row>
    <row r="138" spans="1:7" x14ac:dyDescent="0.25">
      <c r="A138" s="3" t="s">
        <v>519</v>
      </c>
      <c r="B138" s="1" t="s">
        <v>521</v>
      </c>
      <c r="C138" s="1" t="s">
        <v>522</v>
      </c>
      <c r="D138" s="1" t="s">
        <v>1437</v>
      </c>
      <c r="E138" s="1" t="s">
        <v>5</v>
      </c>
      <c r="F138" s="1" t="s">
        <v>520</v>
      </c>
      <c r="G138" s="1">
        <v>600827</v>
      </c>
    </row>
    <row r="139" spans="1:7" x14ac:dyDescent="0.25">
      <c r="A139" s="3" t="s">
        <v>523</v>
      </c>
      <c r="B139" s="1" t="s">
        <v>525</v>
      </c>
      <c r="C139" s="1" t="s">
        <v>526</v>
      </c>
      <c r="D139" s="1" t="s">
        <v>1437</v>
      </c>
      <c r="E139" s="1" t="s">
        <v>5</v>
      </c>
      <c r="F139" s="1" t="s">
        <v>524</v>
      </c>
      <c r="G139" s="1">
        <v>180073</v>
      </c>
    </row>
    <row r="140" spans="1:7" x14ac:dyDescent="0.25">
      <c r="A140" s="3" t="s">
        <v>527</v>
      </c>
      <c r="B140" s="1" t="s">
        <v>528</v>
      </c>
      <c r="C140" s="1" t="s">
        <v>529</v>
      </c>
      <c r="D140" s="1" t="s">
        <v>1437</v>
      </c>
      <c r="E140" s="1" t="s">
        <v>5</v>
      </c>
      <c r="F140" s="1" t="s">
        <v>136</v>
      </c>
      <c r="G140" s="1">
        <v>602136</v>
      </c>
    </row>
    <row r="141" spans="1:7" x14ac:dyDescent="0.25">
      <c r="A141" s="3" t="s">
        <v>530</v>
      </c>
      <c r="B141" s="1" t="s">
        <v>531</v>
      </c>
      <c r="C141" s="1" t="s">
        <v>532</v>
      </c>
      <c r="D141" s="1" t="s">
        <v>1437</v>
      </c>
      <c r="E141" s="1" t="s">
        <v>5</v>
      </c>
      <c r="F141" s="1" t="s">
        <v>136</v>
      </c>
      <c r="G141" s="1">
        <v>170993</v>
      </c>
    </row>
    <row r="142" spans="1:7" x14ac:dyDescent="0.25">
      <c r="A142" s="3" t="s">
        <v>533</v>
      </c>
      <c r="B142" s="1" t="s">
        <v>535</v>
      </c>
      <c r="C142" s="1" t="s">
        <v>536</v>
      </c>
      <c r="D142" s="1" t="s">
        <v>1437</v>
      </c>
      <c r="E142" s="1" t="s">
        <v>5</v>
      </c>
      <c r="F142" s="1" t="s">
        <v>534</v>
      </c>
      <c r="G142" s="1">
        <v>601757</v>
      </c>
    </row>
    <row r="143" spans="1:7" x14ac:dyDescent="0.25">
      <c r="A143" s="3" t="s">
        <v>537</v>
      </c>
      <c r="B143" s="1" t="s">
        <v>538</v>
      </c>
      <c r="C143" s="1" t="s">
        <v>539</v>
      </c>
      <c r="D143" s="1" t="s">
        <v>1437</v>
      </c>
      <c r="E143" s="1" t="s">
        <v>5</v>
      </c>
      <c r="F143" s="1" t="s">
        <v>534</v>
      </c>
      <c r="G143" s="1">
        <v>602026</v>
      </c>
    </row>
    <row r="144" spans="1:7" x14ac:dyDescent="0.25">
      <c r="A144" s="3" t="s">
        <v>540</v>
      </c>
      <c r="B144" s="1" t="s">
        <v>541</v>
      </c>
      <c r="C144" s="1" t="s">
        <v>542</v>
      </c>
      <c r="D144" s="1" t="s">
        <v>1437</v>
      </c>
      <c r="E144" s="1" t="s">
        <v>5</v>
      </c>
      <c r="F144" s="1" t="s">
        <v>144</v>
      </c>
      <c r="G144" s="1">
        <v>601192</v>
      </c>
    </row>
    <row r="145" spans="1:7" x14ac:dyDescent="0.25">
      <c r="A145" s="3" t="s">
        <v>543</v>
      </c>
      <c r="B145" s="1" t="s">
        <v>545</v>
      </c>
      <c r="C145" s="1" t="s">
        <v>546</v>
      </c>
      <c r="D145" s="1" t="s">
        <v>1437</v>
      </c>
      <c r="E145" s="1" t="s">
        <v>5</v>
      </c>
      <c r="F145" s="1" t="s">
        <v>544</v>
      </c>
      <c r="G145" s="1">
        <v>614784</v>
      </c>
    </row>
    <row r="146" spans="1:7" x14ac:dyDescent="0.25">
      <c r="A146" s="3" t="s">
        <v>547</v>
      </c>
      <c r="B146" s="1" t="s">
        <v>549</v>
      </c>
      <c r="C146" s="1" t="s">
        <v>550</v>
      </c>
      <c r="D146" s="1" t="s">
        <v>1437</v>
      </c>
      <c r="E146" s="1" t="s">
        <v>5</v>
      </c>
      <c r="F146" s="1" t="s">
        <v>548</v>
      </c>
      <c r="G146" s="1">
        <v>600722</v>
      </c>
    </row>
    <row r="147" spans="1:7" x14ac:dyDescent="0.25">
      <c r="A147" s="3" t="s">
        <v>551</v>
      </c>
      <c r="B147" s="1" t="s">
        <v>553</v>
      </c>
      <c r="C147" s="1" t="s">
        <v>554</v>
      </c>
      <c r="D147" s="1" t="s">
        <v>1437</v>
      </c>
      <c r="E147" s="1" t="s">
        <v>5</v>
      </c>
      <c r="F147" s="1" t="s">
        <v>552</v>
      </c>
      <c r="G147" s="1">
        <v>610598</v>
      </c>
    </row>
    <row r="148" spans="1:7" x14ac:dyDescent="0.25">
      <c r="A148" s="3" t="s">
        <v>555</v>
      </c>
      <c r="B148" s="1" t="s">
        <v>557</v>
      </c>
      <c r="C148" s="1" t="s">
        <v>558</v>
      </c>
      <c r="D148" s="1" t="s">
        <v>1437</v>
      </c>
      <c r="E148" s="1" t="s">
        <v>42</v>
      </c>
      <c r="F148" s="1" t="s">
        <v>556</v>
      </c>
      <c r="G148" s="1">
        <v>604365</v>
      </c>
    </row>
    <row r="149" spans="1:7" x14ac:dyDescent="0.25">
      <c r="A149" s="3" t="s">
        <v>1426</v>
      </c>
      <c r="B149" s="1" t="s">
        <v>1429</v>
      </c>
      <c r="C149" s="1" t="s">
        <v>1428</v>
      </c>
      <c r="D149" s="1" t="s">
        <v>1436</v>
      </c>
      <c r="E149" s="1" t="s">
        <v>5</v>
      </c>
      <c r="F149" s="1" t="s">
        <v>1427</v>
      </c>
      <c r="G149" s="1">
        <v>176880</v>
      </c>
    </row>
    <row r="150" spans="1:7" x14ac:dyDescent="0.25">
      <c r="A150" s="3" t="s">
        <v>559</v>
      </c>
      <c r="B150" s="1" t="s">
        <v>561</v>
      </c>
      <c r="C150" s="1" t="s">
        <v>562</v>
      </c>
      <c r="D150" s="1" t="s">
        <v>1437</v>
      </c>
      <c r="E150" s="1" t="s">
        <v>107</v>
      </c>
      <c r="F150" s="1" t="s">
        <v>560</v>
      </c>
      <c r="G150" s="1">
        <v>607301</v>
      </c>
    </row>
    <row r="151" spans="1:7" x14ac:dyDescent="0.25">
      <c r="A151" s="3" t="s">
        <v>563</v>
      </c>
      <c r="B151" s="1" t="s">
        <v>565</v>
      </c>
      <c r="C151" s="1" t="s">
        <v>566</v>
      </c>
      <c r="D151" s="1" t="s">
        <v>1437</v>
      </c>
      <c r="E151" s="1" t="s">
        <v>107</v>
      </c>
      <c r="F151" s="1" t="s">
        <v>564</v>
      </c>
      <c r="G151" s="1">
        <v>606419</v>
      </c>
    </row>
    <row r="152" spans="1:7" x14ac:dyDescent="0.25">
      <c r="A152" s="3" t="s">
        <v>567</v>
      </c>
      <c r="B152" s="1" t="s">
        <v>569</v>
      </c>
      <c r="C152" s="1" t="s">
        <v>570</v>
      </c>
      <c r="D152" s="1" t="s">
        <v>1437</v>
      </c>
      <c r="E152" s="1" t="s">
        <v>107</v>
      </c>
      <c r="F152" s="1" t="s">
        <v>568</v>
      </c>
      <c r="G152" s="1">
        <v>607795</v>
      </c>
    </row>
    <row r="153" spans="1:7" x14ac:dyDescent="0.25">
      <c r="A153" s="3" t="s">
        <v>571</v>
      </c>
      <c r="B153" s="1" t="s">
        <v>573</v>
      </c>
      <c r="C153" s="1" t="s">
        <v>574</v>
      </c>
      <c r="D153" s="1" t="s">
        <v>1437</v>
      </c>
      <c r="E153" s="1" t="s">
        <v>107</v>
      </c>
      <c r="F153" s="1" t="s">
        <v>572</v>
      </c>
      <c r="G153" s="1">
        <v>613979</v>
      </c>
    </row>
    <row r="154" spans="1:7" x14ac:dyDescent="0.25">
      <c r="A154" s="3" t="s">
        <v>575</v>
      </c>
      <c r="B154" s="1" t="s">
        <v>577</v>
      </c>
      <c r="C154" s="1" t="s">
        <v>578</v>
      </c>
      <c r="D154" s="1" t="s">
        <v>1437</v>
      </c>
      <c r="E154" s="1" t="s">
        <v>107</v>
      </c>
      <c r="F154" s="1" t="s">
        <v>576</v>
      </c>
      <c r="G154" s="1">
        <v>607300</v>
      </c>
    </row>
    <row r="155" spans="1:7" x14ac:dyDescent="0.25">
      <c r="A155" s="3" t="s">
        <v>579</v>
      </c>
      <c r="B155" s="1" t="s">
        <v>580</v>
      </c>
      <c r="C155" s="1" t="s">
        <v>581</v>
      </c>
      <c r="D155" s="1" t="s">
        <v>1437</v>
      </c>
      <c r="E155" s="1" t="s">
        <v>42</v>
      </c>
      <c r="G155" s="1">
        <v>179605</v>
      </c>
    </row>
    <row r="156" spans="1:7" x14ac:dyDescent="0.25">
      <c r="A156" s="3" t="s">
        <v>582</v>
      </c>
      <c r="B156" s="1" t="s">
        <v>584</v>
      </c>
      <c r="C156" s="1" t="s">
        <v>585</v>
      </c>
      <c r="D156" s="1" t="s">
        <v>1437</v>
      </c>
      <c r="E156" s="1" t="s">
        <v>127</v>
      </c>
      <c r="F156" s="1" t="s">
        <v>583</v>
      </c>
      <c r="G156" s="1">
        <v>311850</v>
      </c>
    </row>
    <row r="157" spans="1:7" x14ac:dyDescent="0.25">
      <c r="A157" s="3" t="s">
        <v>586</v>
      </c>
      <c r="B157" s="1" t="s">
        <v>588</v>
      </c>
      <c r="C157" s="1" t="s">
        <v>589</v>
      </c>
      <c r="D157" s="1" t="s">
        <v>1437</v>
      </c>
      <c r="E157" s="1" t="s">
        <v>5</v>
      </c>
      <c r="F157" s="1" t="s">
        <v>587</v>
      </c>
      <c r="G157" s="1">
        <v>612994</v>
      </c>
    </row>
    <row r="158" spans="1:7" x14ac:dyDescent="0.25">
      <c r="A158" s="3" t="s">
        <v>590</v>
      </c>
      <c r="B158" s="1" t="s">
        <v>592</v>
      </c>
      <c r="C158" s="1" t="s">
        <v>593</v>
      </c>
      <c r="D158" s="1" t="s">
        <v>1437</v>
      </c>
      <c r="E158" s="1" t="s">
        <v>107</v>
      </c>
      <c r="F158" s="1" t="s">
        <v>591</v>
      </c>
      <c r="G158" s="1">
        <v>610362</v>
      </c>
    </row>
    <row r="159" spans="1:7" x14ac:dyDescent="0.25">
      <c r="A159" s="3" t="s">
        <v>594</v>
      </c>
      <c r="B159" s="1" t="s">
        <v>596</v>
      </c>
      <c r="C159" s="1" t="s">
        <v>597</v>
      </c>
      <c r="D159" s="1" t="s">
        <v>1437</v>
      </c>
      <c r="E159" s="1" t="s">
        <v>5</v>
      </c>
      <c r="F159" s="1" t="s">
        <v>595</v>
      </c>
      <c r="G159" s="1">
        <v>180290</v>
      </c>
    </row>
    <row r="160" spans="1:7" x14ac:dyDescent="0.25">
      <c r="A160" s="3" t="s">
        <v>598</v>
      </c>
      <c r="B160" s="1" t="s">
        <v>600</v>
      </c>
      <c r="C160" s="1" t="s">
        <v>601</v>
      </c>
      <c r="D160" s="1" t="s">
        <v>1437</v>
      </c>
      <c r="E160" s="1" t="s">
        <v>42</v>
      </c>
      <c r="F160" s="1" t="s">
        <v>599</v>
      </c>
      <c r="G160" s="1">
        <v>180250</v>
      </c>
    </row>
    <row r="161" spans="1:7" x14ac:dyDescent="0.25">
      <c r="A161" s="3" t="s">
        <v>602</v>
      </c>
      <c r="B161" s="1" t="s">
        <v>604</v>
      </c>
      <c r="C161" s="1" t="s">
        <v>605</v>
      </c>
      <c r="D161" s="1" t="s">
        <v>1437</v>
      </c>
      <c r="E161" s="1" t="s">
        <v>42</v>
      </c>
      <c r="F161" s="1" t="s">
        <v>603</v>
      </c>
      <c r="G161" s="1">
        <v>607867</v>
      </c>
    </row>
    <row r="162" spans="1:7" x14ac:dyDescent="0.25">
      <c r="A162" s="3" t="s">
        <v>606</v>
      </c>
      <c r="B162" s="1" t="s">
        <v>608</v>
      </c>
      <c r="C162" s="1" t="s">
        <v>609</v>
      </c>
      <c r="D162" s="1" t="s">
        <v>1437</v>
      </c>
      <c r="E162" s="1" t="s">
        <v>5</v>
      </c>
      <c r="F162" s="1" t="s">
        <v>607</v>
      </c>
      <c r="G162" s="1">
        <v>180040</v>
      </c>
    </row>
    <row r="163" spans="1:7" x14ac:dyDescent="0.25">
      <c r="A163" s="3" t="s">
        <v>610</v>
      </c>
      <c r="B163" s="1" t="s">
        <v>612</v>
      </c>
      <c r="C163" s="1" t="s">
        <v>613</v>
      </c>
      <c r="D163" s="1" t="s">
        <v>1437</v>
      </c>
      <c r="E163" s="1" t="s">
        <v>42</v>
      </c>
      <c r="F163" s="1" t="s">
        <v>611</v>
      </c>
      <c r="G163" s="1">
        <v>608830</v>
      </c>
    </row>
    <row r="164" spans="1:7" x14ac:dyDescent="0.25">
      <c r="A164" s="3" t="s">
        <v>614</v>
      </c>
      <c r="B164" s="1" t="s">
        <v>616</v>
      </c>
      <c r="C164" s="1" t="s">
        <v>617</v>
      </c>
      <c r="D164" s="1" t="s">
        <v>1437</v>
      </c>
      <c r="E164" s="1" t="s">
        <v>42</v>
      </c>
      <c r="F164" s="1" t="s">
        <v>615</v>
      </c>
      <c r="G164" s="1">
        <v>601617</v>
      </c>
    </row>
    <row r="165" spans="1:7" x14ac:dyDescent="0.25">
      <c r="A165" s="3" t="s">
        <v>618</v>
      </c>
      <c r="B165" s="1" t="s">
        <v>620</v>
      </c>
      <c r="C165" s="1" t="s">
        <v>621</v>
      </c>
      <c r="D165" s="1" t="s">
        <v>1437</v>
      </c>
      <c r="E165" s="1" t="s">
        <v>5</v>
      </c>
      <c r="F165" s="1" t="s">
        <v>619</v>
      </c>
      <c r="G165" s="1">
        <v>609346</v>
      </c>
    </row>
    <row r="166" spans="1:7" x14ac:dyDescent="0.25">
      <c r="A166" s="3" t="s">
        <v>622</v>
      </c>
      <c r="B166" s="1" t="s">
        <v>624</v>
      </c>
      <c r="C166" s="1" t="s">
        <v>625</v>
      </c>
      <c r="D166" s="1" t="s">
        <v>1437</v>
      </c>
      <c r="E166" s="1" t="s">
        <v>5</v>
      </c>
      <c r="F166" s="1" t="s">
        <v>623</v>
      </c>
      <c r="G166" s="1">
        <v>604067</v>
      </c>
    </row>
    <row r="167" spans="1:7" x14ac:dyDescent="0.25">
      <c r="A167" s="3" t="s">
        <v>626</v>
      </c>
      <c r="B167" s="1" t="s">
        <v>628</v>
      </c>
      <c r="C167" s="1" t="s">
        <v>629</v>
      </c>
      <c r="D167" s="1" t="s">
        <v>1437</v>
      </c>
      <c r="E167" s="1" t="s">
        <v>42</v>
      </c>
      <c r="F167" s="1" t="s">
        <v>627</v>
      </c>
      <c r="G167" s="1">
        <v>180380</v>
      </c>
    </row>
    <row r="168" spans="1:7" x14ac:dyDescent="0.25">
      <c r="A168" s="3" t="s">
        <v>630</v>
      </c>
      <c r="B168" s="1" t="s">
        <v>632</v>
      </c>
      <c r="C168" s="1" t="s">
        <v>633</v>
      </c>
      <c r="D168" s="1" t="s">
        <v>1437</v>
      </c>
      <c r="E168" s="1" t="s">
        <v>42</v>
      </c>
      <c r="F168" s="1" t="s">
        <v>631</v>
      </c>
      <c r="G168" s="1">
        <v>180090</v>
      </c>
    </row>
    <row r="169" spans="1:7" x14ac:dyDescent="0.25">
      <c r="A169" s="3" t="s">
        <v>634</v>
      </c>
      <c r="B169" s="1" t="s">
        <v>636</v>
      </c>
      <c r="C169" s="1" t="s">
        <v>637</v>
      </c>
      <c r="D169" s="1" t="s">
        <v>1437</v>
      </c>
      <c r="E169" s="1" t="s">
        <v>42</v>
      </c>
      <c r="F169" s="1" t="s">
        <v>635</v>
      </c>
      <c r="G169" s="1">
        <v>603937</v>
      </c>
    </row>
    <row r="170" spans="1:7" x14ac:dyDescent="0.25">
      <c r="A170" s="3" t="s">
        <v>638</v>
      </c>
      <c r="B170" s="1" t="s">
        <v>640</v>
      </c>
      <c r="C170" s="1" t="s">
        <v>641</v>
      </c>
      <c r="D170" s="1" t="s">
        <v>1437</v>
      </c>
      <c r="E170" s="1" t="s">
        <v>5</v>
      </c>
      <c r="F170" s="1" t="s">
        <v>639</v>
      </c>
      <c r="G170" s="1">
        <v>608581</v>
      </c>
    </row>
    <row r="171" spans="1:7" x14ac:dyDescent="0.25">
      <c r="A171" s="3" t="s">
        <v>642</v>
      </c>
      <c r="B171" s="1" t="s">
        <v>644</v>
      </c>
      <c r="C171" s="1" t="s">
        <v>645</v>
      </c>
      <c r="D171" s="1" t="s">
        <v>1437</v>
      </c>
      <c r="E171" s="1" t="s">
        <v>477</v>
      </c>
      <c r="F171" s="1" t="s">
        <v>643</v>
      </c>
      <c r="G171" s="1">
        <v>300757</v>
      </c>
    </row>
    <row r="172" spans="1:7" x14ac:dyDescent="0.25">
      <c r="A172" s="3" t="s">
        <v>646</v>
      </c>
      <c r="B172" s="1" t="s">
        <v>648</v>
      </c>
      <c r="C172" s="1" t="s">
        <v>649</v>
      </c>
      <c r="D172" s="1" t="s">
        <v>1437</v>
      </c>
      <c r="E172" s="1" t="s">
        <v>107</v>
      </c>
      <c r="F172" s="1" t="s">
        <v>647</v>
      </c>
      <c r="G172" s="1">
        <v>607331</v>
      </c>
    </row>
    <row r="173" spans="1:7" x14ac:dyDescent="0.25">
      <c r="A173" s="3" t="s">
        <v>650</v>
      </c>
      <c r="B173" s="1" t="s">
        <v>652</v>
      </c>
      <c r="C173" s="1" t="s">
        <v>653</v>
      </c>
      <c r="D173" s="1" t="s">
        <v>1437</v>
      </c>
      <c r="E173" s="1" t="s">
        <v>5</v>
      </c>
      <c r="F173" s="1" t="s">
        <v>651</v>
      </c>
      <c r="G173" s="1">
        <v>180069</v>
      </c>
    </row>
    <row r="174" spans="1:7" x14ac:dyDescent="0.25">
      <c r="A174" s="3" t="s">
        <v>654</v>
      </c>
      <c r="B174" s="1" t="s">
        <v>656</v>
      </c>
      <c r="C174" s="1" t="s">
        <v>657</v>
      </c>
      <c r="D174" s="1" t="s">
        <v>1437</v>
      </c>
      <c r="E174" s="1" t="s">
        <v>127</v>
      </c>
      <c r="F174" s="1" t="s">
        <v>655</v>
      </c>
      <c r="G174" s="1">
        <v>312610</v>
      </c>
    </row>
    <row r="175" spans="1:7" x14ac:dyDescent="0.25">
      <c r="A175" s="3" t="s">
        <v>658</v>
      </c>
      <c r="B175" s="1" t="s">
        <v>660</v>
      </c>
      <c r="C175" s="1" t="s">
        <v>661</v>
      </c>
      <c r="D175" s="1" t="s">
        <v>1437</v>
      </c>
      <c r="E175" s="1" t="s">
        <v>5</v>
      </c>
      <c r="F175" s="1" t="s">
        <v>659</v>
      </c>
      <c r="G175" s="1">
        <v>605446</v>
      </c>
    </row>
    <row r="176" spans="1:7" x14ac:dyDescent="0.25">
      <c r="A176" s="3" t="s">
        <v>662</v>
      </c>
      <c r="B176" s="1" t="s">
        <v>664</v>
      </c>
      <c r="C176" s="1" t="s">
        <v>665</v>
      </c>
      <c r="D176" s="1" t="s">
        <v>1437</v>
      </c>
      <c r="E176" s="1" t="s">
        <v>5</v>
      </c>
      <c r="F176" s="1" t="s">
        <v>663</v>
      </c>
      <c r="G176" s="1">
        <v>610937</v>
      </c>
    </row>
    <row r="177" spans="1:7" x14ac:dyDescent="0.25">
      <c r="A177" s="3" t="s">
        <v>666</v>
      </c>
      <c r="B177" s="1" t="s">
        <v>668</v>
      </c>
      <c r="C177" s="1" t="s">
        <v>669</v>
      </c>
      <c r="D177" s="1" t="s">
        <v>1437</v>
      </c>
      <c r="E177" s="1" t="s">
        <v>127</v>
      </c>
      <c r="F177" s="1" t="s">
        <v>667</v>
      </c>
      <c r="G177" s="1">
        <v>300839</v>
      </c>
    </row>
    <row r="178" spans="1:7" x14ac:dyDescent="0.25">
      <c r="A178" s="3" t="s">
        <v>670</v>
      </c>
      <c r="B178" s="1" t="s">
        <v>672</v>
      </c>
      <c r="C178" s="1" t="s">
        <v>673</v>
      </c>
      <c r="D178" s="1" t="s">
        <v>1437</v>
      </c>
      <c r="E178" s="1" t="s">
        <v>5</v>
      </c>
      <c r="F178" s="1" t="s">
        <v>671</v>
      </c>
      <c r="G178" s="1">
        <v>181031</v>
      </c>
    </row>
    <row r="179" spans="1:7" x14ac:dyDescent="0.25">
      <c r="A179" s="3" t="s">
        <v>674</v>
      </c>
      <c r="B179" s="1" t="s">
        <v>676</v>
      </c>
      <c r="C179" s="1" t="s">
        <v>677</v>
      </c>
      <c r="D179" s="1" t="s">
        <v>1437</v>
      </c>
      <c r="E179" s="1" t="s">
        <v>5</v>
      </c>
      <c r="F179" s="1" t="s">
        <v>675</v>
      </c>
      <c r="G179" s="1">
        <v>611611</v>
      </c>
    </row>
    <row r="180" spans="1:7" x14ac:dyDescent="0.25">
      <c r="A180" s="3" t="s">
        <v>678</v>
      </c>
      <c r="B180" s="1" t="s">
        <v>679</v>
      </c>
      <c r="C180" s="1" t="s">
        <v>680</v>
      </c>
      <c r="D180" s="1" t="s">
        <v>1437</v>
      </c>
      <c r="E180" s="1" t="s">
        <v>5</v>
      </c>
      <c r="F180" s="1" t="s">
        <v>144</v>
      </c>
      <c r="G180" s="1">
        <v>613524</v>
      </c>
    </row>
    <row r="181" spans="1:7" x14ac:dyDescent="0.25">
      <c r="A181" s="3" t="s">
        <v>681</v>
      </c>
      <c r="B181" s="1" t="s">
        <v>683</v>
      </c>
      <c r="C181" s="1" t="s">
        <v>684</v>
      </c>
      <c r="D181" s="1" t="s">
        <v>1437</v>
      </c>
      <c r="E181" s="1" t="s">
        <v>5</v>
      </c>
      <c r="F181" s="1" t="s">
        <v>682</v>
      </c>
      <c r="G181" s="1">
        <v>603617</v>
      </c>
    </row>
    <row r="182" spans="1:7" x14ac:dyDescent="0.25">
      <c r="A182" s="3" t="s">
        <v>685</v>
      </c>
      <c r="B182" s="1" t="s">
        <v>687</v>
      </c>
      <c r="C182" s="1" t="s">
        <v>688</v>
      </c>
      <c r="D182" s="1" t="s">
        <v>1437</v>
      </c>
      <c r="E182" s="1" t="s">
        <v>5</v>
      </c>
      <c r="F182" s="1" t="s">
        <v>686</v>
      </c>
      <c r="G182" s="1">
        <v>615585</v>
      </c>
    </row>
    <row r="183" spans="1:7" x14ac:dyDescent="0.25">
      <c r="A183" s="3" t="s">
        <v>689</v>
      </c>
      <c r="B183" s="1" t="s">
        <v>691</v>
      </c>
      <c r="C183" s="1" t="s">
        <v>692</v>
      </c>
      <c r="D183" s="1" t="s">
        <v>1437</v>
      </c>
      <c r="E183" s="1" t="s">
        <v>107</v>
      </c>
      <c r="F183" s="1" t="s">
        <v>690</v>
      </c>
      <c r="G183" s="1">
        <v>601664</v>
      </c>
    </row>
    <row r="184" spans="1:7" x14ac:dyDescent="0.25">
      <c r="A184" s="3" t="s">
        <v>693</v>
      </c>
      <c r="B184" s="1" t="s">
        <v>695</v>
      </c>
      <c r="C184" s="1" t="s">
        <v>696</v>
      </c>
      <c r="D184" s="1" t="s">
        <v>1437</v>
      </c>
      <c r="E184" s="1" t="s">
        <v>5</v>
      </c>
      <c r="F184" s="1" t="s">
        <v>694</v>
      </c>
      <c r="G184" s="1">
        <v>609868</v>
      </c>
    </row>
    <row r="185" spans="1:7" x14ac:dyDescent="0.25">
      <c r="A185" s="3" t="s">
        <v>697</v>
      </c>
      <c r="B185" s="1" t="s">
        <v>699</v>
      </c>
      <c r="C185" s="1" t="s">
        <v>700</v>
      </c>
      <c r="D185" s="1" t="s">
        <v>1437</v>
      </c>
      <c r="E185" s="1" t="s">
        <v>5</v>
      </c>
      <c r="F185" s="1" t="s">
        <v>698</v>
      </c>
      <c r="G185" s="1">
        <v>611715</v>
      </c>
    </row>
    <row r="186" spans="1:7" x14ac:dyDescent="0.25">
      <c r="A186" s="3" t="s">
        <v>701</v>
      </c>
      <c r="B186" s="1" t="s">
        <v>703</v>
      </c>
      <c r="C186" s="1" t="s">
        <v>704</v>
      </c>
      <c r="D186" s="1" t="s">
        <v>1437</v>
      </c>
      <c r="E186" s="1" t="s">
        <v>477</v>
      </c>
      <c r="F186" s="1" t="s">
        <v>702</v>
      </c>
      <c r="G186" s="1">
        <v>300356</v>
      </c>
    </row>
    <row r="187" spans="1:7" x14ac:dyDescent="0.25">
      <c r="A187" s="3" t="s">
        <v>705</v>
      </c>
      <c r="B187" s="1" t="s">
        <v>707</v>
      </c>
      <c r="C187" s="1" t="s">
        <v>708</v>
      </c>
      <c r="D187" s="1" t="s">
        <v>1437</v>
      </c>
      <c r="E187" s="1" t="s">
        <v>107</v>
      </c>
      <c r="F187" s="1" t="s">
        <v>706</v>
      </c>
      <c r="G187" s="1">
        <v>188826</v>
      </c>
    </row>
    <row r="188" spans="1:7" x14ac:dyDescent="0.25">
      <c r="A188" s="3" t="s">
        <v>709</v>
      </c>
      <c r="B188" s="1" t="s">
        <v>710</v>
      </c>
      <c r="C188" s="1" t="s">
        <v>711</v>
      </c>
      <c r="D188" s="1" t="s">
        <v>1437</v>
      </c>
      <c r="E188" s="1" t="s">
        <v>5</v>
      </c>
      <c r="F188" s="1" t="s">
        <v>144</v>
      </c>
      <c r="G188" s="1">
        <v>614423</v>
      </c>
    </row>
    <row r="189" spans="1:7" x14ac:dyDescent="0.25">
      <c r="A189" s="3" t="s">
        <v>712</v>
      </c>
      <c r="B189" s="1" t="s">
        <v>714</v>
      </c>
      <c r="C189" s="1" t="s">
        <v>715</v>
      </c>
      <c r="D189" s="1" t="s">
        <v>1437</v>
      </c>
      <c r="E189" s="1" t="s">
        <v>107</v>
      </c>
      <c r="F189" s="1" t="s">
        <v>713</v>
      </c>
      <c r="G189" s="1">
        <v>609507</v>
      </c>
    </row>
    <row r="190" spans="1:7" x14ac:dyDescent="0.25">
      <c r="A190" s="3" t="s">
        <v>716</v>
      </c>
      <c r="B190" s="1" t="s">
        <v>718</v>
      </c>
      <c r="C190" s="1" t="s">
        <v>719</v>
      </c>
      <c r="D190" s="1" t="s">
        <v>1437</v>
      </c>
      <c r="E190" s="1" t="s">
        <v>5</v>
      </c>
      <c r="F190" s="1" t="s">
        <v>717</v>
      </c>
      <c r="G190" s="1">
        <v>607998</v>
      </c>
    </row>
    <row r="191" spans="1:7" x14ac:dyDescent="0.25">
      <c r="A191" s="3" t="s">
        <v>720</v>
      </c>
      <c r="B191" s="1" t="s">
        <v>722</v>
      </c>
      <c r="C191" s="1" t="s">
        <v>723</v>
      </c>
      <c r="D191" s="1" t="s">
        <v>1437</v>
      </c>
      <c r="E191" s="1" t="s">
        <v>5</v>
      </c>
      <c r="F191" s="1" t="s">
        <v>721</v>
      </c>
      <c r="G191" s="1">
        <v>602290</v>
      </c>
    </row>
    <row r="192" spans="1:7" x14ac:dyDescent="0.25">
      <c r="A192" s="3" t="s">
        <v>724</v>
      </c>
      <c r="B192" s="1" t="s">
        <v>726</v>
      </c>
      <c r="C192" s="1" t="s">
        <v>727</v>
      </c>
      <c r="D192" s="1" t="s">
        <v>1437</v>
      </c>
      <c r="E192" s="1" t="s">
        <v>5</v>
      </c>
      <c r="F192" s="1" t="s">
        <v>725</v>
      </c>
      <c r="G192" s="1">
        <v>603576</v>
      </c>
    </row>
    <row r="193" spans="1:7" x14ac:dyDescent="0.25">
      <c r="A193" s="3" t="s">
        <v>728</v>
      </c>
      <c r="B193" s="1" t="s">
        <v>730</v>
      </c>
      <c r="C193" s="1" t="s">
        <v>731</v>
      </c>
      <c r="D193" s="1" t="s">
        <v>1437</v>
      </c>
      <c r="E193" s="1" t="s">
        <v>42</v>
      </c>
      <c r="F193" s="1" t="s">
        <v>729</v>
      </c>
      <c r="G193" s="1">
        <v>613138</v>
      </c>
    </row>
    <row r="194" spans="1:7" x14ac:dyDescent="0.25">
      <c r="A194" s="3" t="s">
        <v>732</v>
      </c>
      <c r="B194" s="1" t="s">
        <v>734</v>
      </c>
      <c r="C194" s="1" t="s">
        <v>735</v>
      </c>
      <c r="D194" s="1" t="s">
        <v>1437</v>
      </c>
      <c r="E194" s="1" t="s">
        <v>5</v>
      </c>
      <c r="F194" s="1" t="s">
        <v>733</v>
      </c>
      <c r="G194" s="1">
        <v>608132</v>
      </c>
    </row>
    <row r="195" spans="1:7" x14ac:dyDescent="0.25">
      <c r="A195" s="3" t="s">
        <v>736</v>
      </c>
      <c r="B195" s="1" t="s">
        <v>738</v>
      </c>
      <c r="C195" s="1" t="s">
        <v>739</v>
      </c>
      <c r="D195" s="1" t="s">
        <v>1437</v>
      </c>
      <c r="E195" s="1" t="s">
        <v>5</v>
      </c>
      <c r="F195" s="1" t="s">
        <v>737</v>
      </c>
      <c r="G195" s="1">
        <v>612268</v>
      </c>
    </row>
    <row r="196" spans="1:7" x14ac:dyDescent="0.25">
      <c r="A196" s="3" t="s">
        <v>740</v>
      </c>
      <c r="B196" s="1" t="s">
        <v>741</v>
      </c>
      <c r="C196" s="1" t="s">
        <v>742</v>
      </c>
      <c r="D196" s="1" t="s">
        <v>1437</v>
      </c>
      <c r="E196" s="1" t="s">
        <v>5</v>
      </c>
      <c r="F196" s="1" t="s">
        <v>136</v>
      </c>
      <c r="G196" s="1">
        <v>601197</v>
      </c>
    </row>
    <row r="197" spans="1:7" x14ac:dyDescent="0.25">
      <c r="A197" s="3" t="s">
        <v>743</v>
      </c>
      <c r="B197" s="1" t="s">
        <v>745</v>
      </c>
      <c r="C197" s="1" t="s">
        <v>746</v>
      </c>
      <c r="D197" s="1" t="s">
        <v>1437</v>
      </c>
      <c r="E197" s="1" t="s">
        <v>5</v>
      </c>
      <c r="F197" s="1" t="s">
        <v>744</v>
      </c>
      <c r="G197" s="1">
        <v>602280</v>
      </c>
    </row>
    <row r="198" spans="1:7" x14ac:dyDescent="0.25">
      <c r="A198" s="3" t="s">
        <v>747</v>
      </c>
      <c r="B198" s="1" t="s">
        <v>748</v>
      </c>
      <c r="C198" s="1" t="s">
        <v>749</v>
      </c>
      <c r="D198" s="1" t="s">
        <v>1437</v>
      </c>
      <c r="E198" s="1" t="s">
        <v>5</v>
      </c>
      <c r="F198" s="1" t="s">
        <v>144</v>
      </c>
      <c r="G198" s="1">
        <v>605242</v>
      </c>
    </row>
    <row r="199" spans="1:7" x14ac:dyDescent="0.25">
      <c r="A199" s="3" t="s">
        <v>750</v>
      </c>
      <c r="B199" s="1" t="s">
        <v>751</v>
      </c>
      <c r="C199" s="1" t="s">
        <v>752</v>
      </c>
      <c r="D199" s="1" t="s">
        <v>1437</v>
      </c>
      <c r="E199" s="1" t="s">
        <v>5</v>
      </c>
      <c r="F199" s="1" t="s">
        <v>144</v>
      </c>
      <c r="G199" s="1">
        <v>607696</v>
      </c>
    </row>
    <row r="200" spans="1:7" x14ac:dyDescent="0.25">
      <c r="A200" s="3" t="s">
        <v>753</v>
      </c>
      <c r="B200" s="1" t="s">
        <v>755</v>
      </c>
      <c r="C200" s="1" t="s">
        <v>756</v>
      </c>
      <c r="D200" s="1" t="s">
        <v>1437</v>
      </c>
      <c r="E200" s="1" t="s">
        <v>5</v>
      </c>
      <c r="F200" s="1" t="s">
        <v>754</v>
      </c>
      <c r="G200" s="1">
        <v>608400</v>
      </c>
    </row>
    <row r="201" spans="1:7" x14ac:dyDescent="0.25">
      <c r="A201" s="3" t="s">
        <v>757</v>
      </c>
      <c r="B201" s="1" t="s">
        <v>759</v>
      </c>
      <c r="C201" s="1" t="s">
        <v>760</v>
      </c>
      <c r="D201" s="1" t="s">
        <v>1437</v>
      </c>
      <c r="E201" s="1" t="s">
        <v>107</v>
      </c>
      <c r="F201" s="1" t="s">
        <v>758</v>
      </c>
      <c r="G201" s="1">
        <v>118661</v>
      </c>
    </row>
    <row r="202" spans="1:7" x14ac:dyDescent="0.25">
      <c r="A202" s="3" t="s">
        <v>761</v>
      </c>
      <c r="B202" s="1" t="s">
        <v>762</v>
      </c>
      <c r="C202" s="1" t="s">
        <v>763</v>
      </c>
      <c r="D202" s="1" t="s">
        <v>1437</v>
      </c>
      <c r="E202" s="1" t="s">
        <v>5</v>
      </c>
      <c r="F202" s="1" t="s">
        <v>136</v>
      </c>
      <c r="G202" s="1">
        <v>607817</v>
      </c>
    </row>
    <row r="203" spans="1:7" x14ac:dyDescent="0.25">
      <c r="A203" s="3" t="s">
        <v>764</v>
      </c>
      <c r="B203" s="1" t="s">
        <v>766</v>
      </c>
      <c r="C203" s="1" t="s">
        <v>767</v>
      </c>
      <c r="D203" s="1" t="s">
        <v>1437</v>
      </c>
      <c r="E203" s="1" t="s">
        <v>5</v>
      </c>
      <c r="F203" s="1" t="s">
        <v>765</v>
      </c>
      <c r="G203" s="1">
        <v>613580</v>
      </c>
    </row>
    <row r="204" spans="1:7" x14ac:dyDescent="0.25">
      <c r="A204" s="3" t="s">
        <v>768</v>
      </c>
      <c r="B204" s="1" t="s">
        <v>769</v>
      </c>
      <c r="C204" s="1" t="s">
        <v>770</v>
      </c>
      <c r="D204" s="1" t="s">
        <v>1437</v>
      </c>
      <c r="E204" s="1" t="s">
        <v>5</v>
      </c>
      <c r="F204" s="1" t="s">
        <v>136</v>
      </c>
      <c r="G204" s="1">
        <v>608151</v>
      </c>
    </row>
    <row r="205" spans="1:7" x14ac:dyDescent="0.25">
      <c r="A205" s="3" t="s">
        <v>771</v>
      </c>
      <c r="B205" s="1" t="s">
        <v>772</v>
      </c>
      <c r="C205" s="1" t="s">
        <v>773</v>
      </c>
      <c r="D205" s="1" t="s">
        <v>1437</v>
      </c>
      <c r="E205" s="1" t="s">
        <v>5</v>
      </c>
      <c r="F205" s="1" t="s">
        <v>144</v>
      </c>
      <c r="G205" s="1">
        <v>607928</v>
      </c>
    </row>
    <row r="206" spans="1:7" x14ac:dyDescent="0.25">
      <c r="A206" s="3" t="s">
        <v>774</v>
      </c>
      <c r="B206" s="1" t="s">
        <v>776</v>
      </c>
      <c r="C206" s="1" t="s">
        <v>777</v>
      </c>
      <c r="D206" s="1" t="s">
        <v>1437</v>
      </c>
      <c r="E206" s="1" t="s">
        <v>42</v>
      </c>
      <c r="F206" s="1" t="s">
        <v>775</v>
      </c>
      <c r="G206" s="1">
        <v>616454</v>
      </c>
    </row>
    <row r="207" spans="1:7" x14ac:dyDescent="0.25">
      <c r="A207" s="3" t="s">
        <v>778</v>
      </c>
      <c r="B207" s="1" t="s">
        <v>779</v>
      </c>
      <c r="C207" s="1" t="s">
        <v>780</v>
      </c>
      <c r="D207" s="1" t="s">
        <v>1437</v>
      </c>
      <c r="E207" s="1" t="s">
        <v>42</v>
      </c>
      <c r="F207" s="1" t="s">
        <v>144</v>
      </c>
      <c r="G207" s="1">
        <v>604557</v>
      </c>
    </row>
    <row r="208" spans="1:7" x14ac:dyDescent="0.25">
      <c r="A208" s="3" t="s">
        <v>781</v>
      </c>
      <c r="B208" s="1" t="s">
        <v>783</v>
      </c>
      <c r="C208" s="1" t="s">
        <v>784</v>
      </c>
      <c r="D208" s="1" t="s">
        <v>1438</v>
      </c>
      <c r="E208" s="1" t="s">
        <v>5</v>
      </c>
      <c r="F208" s="1" t="s">
        <v>782</v>
      </c>
      <c r="G208" s="1">
        <v>603234</v>
      </c>
    </row>
    <row r="209" spans="1:7" x14ac:dyDescent="0.25">
      <c r="A209" s="3" t="s">
        <v>785</v>
      </c>
      <c r="B209" s="1" t="s">
        <v>787</v>
      </c>
      <c r="C209" s="1" t="s">
        <v>788</v>
      </c>
      <c r="D209" s="1" t="s">
        <v>1438</v>
      </c>
      <c r="E209" s="1" t="s">
        <v>5</v>
      </c>
      <c r="F209" s="1" t="s">
        <v>786</v>
      </c>
      <c r="G209" s="1">
        <v>616618</v>
      </c>
    </row>
    <row r="210" spans="1:7" x14ac:dyDescent="0.25">
      <c r="A210" s="3" t="s">
        <v>789</v>
      </c>
      <c r="B210" s="1" t="s">
        <v>790</v>
      </c>
      <c r="C210" s="1" t="s">
        <v>791</v>
      </c>
      <c r="D210" s="1" t="s">
        <v>1438</v>
      </c>
      <c r="G210" s="1">
        <v>607945</v>
      </c>
    </row>
    <row r="211" spans="1:7" x14ac:dyDescent="0.25">
      <c r="A211" s="3" t="s">
        <v>792</v>
      </c>
      <c r="B211" s="1" t="s">
        <v>794</v>
      </c>
      <c r="C211" s="1" t="s">
        <v>795</v>
      </c>
      <c r="D211" s="1" t="s">
        <v>1438</v>
      </c>
      <c r="E211" s="1" t="s">
        <v>107</v>
      </c>
      <c r="F211" s="1" t="s">
        <v>793</v>
      </c>
      <c r="G211" s="1">
        <v>604581</v>
      </c>
    </row>
    <row r="212" spans="1:7" x14ac:dyDescent="0.25">
      <c r="A212" s="3" t="s">
        <v>796</v>
      </c>
      <c r="B212" s="1" t="s">
        <v>798</v>
      </c>
      <c r="C212" s="1" t="s">
        <v>799</v>
      </c>
      <c r="D212" s="1" t="s">
        <v>1438</v>
      </c>
      <c r="E212" s="1" t="s">
        <v>5</v>
      </c>
      <c r="F212" s="1" t="s">
        <v>797</v>
      </c>
      <c r="G212" s="1">
        <v>600253</v>
      </c>
    </row>
    <row r="213" spans="1:7" x14ac:dyDescent="0.25">
      <c r="A213" s="3" t="s">
        <v>800</v>
      </c>
      <c r="B213" s="1" t="s">
        <v>802</v>
      </c>
      <c r="C213" s="1" t="s">
        <v>803</v>
      </c>
      <c r="D213" s="1" t="s">
        <v>1438</v>
      </c>
      <c r="E213" s="1" t="s">
        <v>226</v>
      </c>
      <c r="F213" s="1" t="s">
        <v>801</v>
      </c>
      <c r="G213" s="1">
        <v>607347</v>
      </c>
    </row>
    <row r="214" spans="1:7" x14ac:dyDescent="0.25">
      <c r="A214" s="3" t="s">
        <v>804</v>
      </c>
      <c r="B214" s="1" t="s">
        <v>806</v>
      </c>
      <c r="C214" s="1" t="s">
        <v>807</v>
      </c>
      <c r="D214" s="1" t="s">
        <v>1438</v>
      </c>
      <c r="E214" s="1" t="s">
        <v>5</v>
      </c>
      <c r="F214" s="1" t="s">
        <v>805</v>
      </c>
      <c r="G214" s="1">
        <v>604489</v>
      </c>
    </row>
    <row r="215" spans="1:7" x14ac:dyDescent="0.25">
      <c r="A215" s="3" t="s">
        <v>808</v>
      </c>
      <c r="B215" s="1" t="s">
        <v>810</v>
      </c>
      <c r="C215" s="1" t="s">
        <v>811</v>
      </c>
      <c r="D215" s="1" t="s">
        <v>1438</v>
      </c>
      <c r="F215" s="1" t="s">
        <v>809</v>
      </c>
      <c r="G215" s="1">
        <v>608922</v>
      </c>
    </row>
    <row r="216" spans="1:7" x14ac:dyDescent="0.25">
      <c r="A216" s="3" t="s">
        <v>812</v>
      </c>
      <c r="B216" s="1" t="s">
        <v>813</v>
      </c>
      <c r="C216" s="1" t="s">
        <v>814</v>
      </c>
      <c r="D216" s="1" t="s">
        <v>1438</v>
      </c>
      <c r="G216" s="1">
        <v>604695</v>
      </c>
    </row>
    <row r="217" spans="1:7" x14ac:dyDescent="0.25">
      <c r="A217" s="3" t="s">
        <v>815</v>
      </c>
      <c r="B217" s="1" t="s">
        <v>816</v>
      </c>
      <c r="C217" s="1" t="s">
        <v>817</v>
      </c>
      <c r="D217" s="1" t="s">
        <v>1438</v>
      </c>
      <c r="G217" s="1">
        <v>610008</v>
      </c>
    </row>
    <row r="218" spans="1:7" x14ac:dyDescent="0.25">
      <c r="A218" s="3" t="s">
        <v>818</v>
      </c>
      <c r="B218" s="1" t="s">
        <v>819</v>
      </c>
      <c r="C218" s="1" t="s">
        <v>820</v>
      </c>
      <c r="D218" s="1" t="s">
        <v>1438</v>
      </c>
      <c r="G218" s="1">
        <v>609212</v>
      </c>
    </row>
    <row r="219" spans="1:7" x14ac:dyDescent="0.25">
      <c r="A219" s="3" t="s">
        <v>821</v>
      </c>
      <c r="B219" s="1" t="s">
        <v>822</v>
      </c>
      <c r="C219" s="1" t="s">
        <v>823</v>
      </c>
      <c r="D219" s="1" t="s">
        <v>1438</v>
      </c>
      <c r="G219" s="1">
        <v>607640</v>
      </c>
    </row>
    <row r="220" spans="1:7" x14ac:dyDescent="0.25">
      <c r="A220" s="3" t="s">
        <v>824</v>
      </c>
      <c r="B220" s="1" t="s">
        <v>825</v>
      </c>
      <c r="C220" s="1" t="s">
        <v>826</v>
      </c>
      <c r="D220" s="1" t="s">
        <v>1438</v>
      </c>
      <c r="G220" s="1">
        <v>613541</v>
      </c>
    </row>
    <row r="221" spans="1:7" x14ac:dyDescent="0.25">
      <c r="A221" s="3" t="s">
        <v>827</v>
      </c>
      <c r="B221" s="1" t="s">
        <v>829</v>
      </c>
      <c r="C221" s="1" t="s">
        <v>830</v>
      </c>
      <c r="D221" s="1" t="s">
        <v>1438</v>
      </c>
      <c r="E221" s="1" t="s">
        <v>107</v>
      </c>
      <c r="F221" s="1" t="s">
        <v>828</v>
      </c>
      <c r="G221" s="1">
        <v>114760</v>
      </c>
    </row>
    <row r="222" spans="1:7" x14ac:dyDescent="0.25">
      <c r="A222" s="3" t="s">
        <v>831</v>
      </c>
      <c r="B222" s="1" t="s">
        <v>832</v>
      </c>
      <c r="C222" s="1" t="s">
        <v>833</v>
      </c>
      <c r="D222" s="1" t="s">
        <v>1438</v>
      </c>
      <c r="G222" s="1">
        <v>605139</v>
      </c>
    </row>
    <row r="223" spans="1:7" x14ac:dyDescent="0.25">
      <c r="A223" s="3" t="s">
        <v>834</v>
      </c>
      <c r="B223" s="1" t="s">
        <v>835</v>
      </c>
      <c r="C223" s="1" t="s">
        <v>836</v>
      </c>
      <c r="D223" s="1" t="s">
        <v>1438</v>
      </c>
      <c r="G223" s="1">
        <v>615586</v>
      </c>
    </row>
    <row r="224" spans="1:7" x14ac:dyDescent="0.25">
      <c r="A224" s="3" t="s">
        <v>837</v>
      </c>
      <c r="B224" s="1" t="s">
        <v>839</v>
      </c>
      <c r="C224" s="1" t="s">
        <v>840</v>
      </c>
      <c r="D224" s="1" t="s">
        <v>1438</v>
      </c>
      <c r="E224" s="1" t="s">
        <v>5</v>
      </c>
      <c r="F224" s="1" t="s">
        <v>838</v>
      </c>
      <c r="G224" s="1">
        <v>609689</v>
      </c>
    </row>
    <row r="225" spans="1:7" x14ac:dyDescent="0.25">
      <c r="A225" s="3" t="s">
        <v>841</v>
      </c>
      <c r="B225" s="1" t="s">
        <v>842</v>
      </c>
      <c r="C225" s="1" t="s">
        <v>843</v>
      </c>
      <c r="D225" s="1" t="s">
        <v>1438</v>
      </c>
      <c r="G225" s="1">
        <v>617539</v>
      </c>
    </row>
    <row r="226" spans="1:7" x14ac:dyDescent="0.25">
      <c r="A226" s="3" t="s">
        <v>844</v>
      </c>
      <c r="B226" s="1" t="s">
        <v>845</v>
      </c>
      <c r="C226" s="1" t="s">
        <v>846</v>
      </c>
      <c r="D226" s="1" t="s">
        <v>1438</v>
      </c>
      <c r="G226" s="1">
        <v>616787</v>
      </c>
    </row>
    <row r="227" spans="1:7" x14ac:dyDescent="0.25">
      <c r="A227" s="3" t="s">
        <v>847</v>
      </c>
      <c r="B227" s="1" t="s">
        <v>849</v>
      </c>
      <c r="C227" s="1" t="s">
        <v>850</v>
      </c>
      <c r="D227" s="1" t="s">
        <v>1438</v>
      </c>
      <c r="E227" s="1" t="s">
        <v>5</v>
      </c>
      <c r="F227" s="1" t="s">
        <v>848</v>
      </c>
      <c r="G227" s="1">
        <v>613129</v>
      </c>
    </row>
    <row r="228" spans="1:7" x14ac:dyDescent="0.25">
      <c r="A228" s="3" t="s">
        <v>851</v>
      </c>
      <c r="B228" s="1" t="s">
        <v>853</v>
      </c>
      <c r="C228" s="1" t="s">
        <v>854</v>
      </c>
      <c r="D228" s="1" t="s">
        <v>1438</v>
      </c>
      <c r="E228" s="1" t="s">
        <v>107</v>
      </c>
      <c r="F228" s="1" t="s">
        <v>852</v>
      </c>
      <c r="G228" s="1">
        <v>116805</v>
      </c>
    </row>
    <row r="229" spans="1:7" x14ac:dyDescent="0.25">
      <c r="A229" s="3" t="s">
        <v>855</v>
      </c>
      <c r="B229" s="1" t="s">
        <v>857</v>
      </c>
      <c r="C229" s="1" t="s">
        <v>858</v>
      </c>
      <c r="D229" s="1" t="s">
        <v>1438</v>
      </c>
      <c r="E229" s="1" t="s">
        <v>5</v>
      </c>
      <c r="F229" s="1" t="s">
        <v>856</v>
      </c>
      <c r="G229" s="1">
        <v>608713</v>
      </c>
    </row>
    <row r="230" spans="1:7" x14ac:dyDescent="0.25">
      <c r="A230" s="3" t="s">
        <v>859</v>
      </c>
      <c r="B230" s="1" t="s">
        <v>861</v>
      </c>
      <c r="C230" s="1" t="s">
        <v>862</v>
      </c>
      <c r="D230" s="1" t="s">
        <v>1438</v>
      </c>
      <c r="E230" s="1" t="s">
        <v>5</v>
      </c>
      <c r="F230" s="1" t="s">
        <v>860</v>
      </c>
      <c r="G230" s="1">
        <v>605584</v>
      </c>
    </row>
    <row r="231" spans="1:7" x14ac:dyDescent="0.25">
      <c r="A231" s="3" t="s">
        <v>863</v>
      </c>
      <c r="B231" s="1" t="s">
        <v>864</v>
      </c>
      <c r="C231" s="1" t="s">
        <v>865</v>
      </c>
      <c r="D231" s="1" t="s">
        <v>1438</v>
      </c>
      <c r="G231" s="1">
        <v>300377</v>
      </c>
    </row>
    <row r="232" spans="1:7" x14ac:dyDescent="0.25">
      <c r="A232" s="3" t="s">
        <v>866</v>
      </c>
      <c r="B232" s="1" t="s">
        <v>868</v>
      </c>
      <c r="C232" s="1" t="s">
        <v>869</v>
      </c>
      <c r="D232" s="1" t="s">
        <v>1438</v>
      </c>
      <c r="E232" s="1" t="s">
        <v>5</v>
      </c>
      <c r="F232" s="1" t="s">
        <v>867</v>
      </c>
      <c r="G232" s="1">
        <v>613360</v>
      </c>
    </row>
    <row r="233" spans="1:7" x14ac:dyDescent="0.25">
      <c r="A233" s="3" t="s">
        <v>870</v>
      </c>
      <c r="B233" s="1" t="s">
        <v>871</v>
      </c>
      <c r="C233" s="1" t="s">
        <v>872</v>
      </c>
      <c r="D233" s="1" t="s">
        <v>1438</v>
      </c>
      <c r="G233" s="1">
        <v>611813</v>
      </c>
    </row>
    <row r="234" spans="1:7" x14ac:dyDescent="0.25">
      <c r="A234" s="3" t="s">
        <v>873</v>
      </c>
      <c r="B234" s="1" t="s">
        <v>874</v>
      </c>
      <c r="C234" s="1" t="s">
        <v>875</v>
      </c>
      <c r="D234" s="1" t="s">
        <v>1438</v>
      </c>
      <c r="G234" s="1">
        <v>606351</v>
      </c>
    </row>
    <row r="235" spans="1:7" x14ac:dyDescent="0.25">
      <c r="A235" s="3" t="s">
        <v>876</v>
      </c>
      <c r="B235" s="1" t="s">
        <v>877</v>
      </c>
      <c r="C235" s="1" t="s">
        <v>878</v>
      </c>
      <c r="D235" s="1" t="s">
        <v>1438</v>
      </c>
      <c r="G235" s="1">
        <v>602238</v>
      </c>
    </row>
    <row r="236" spans="1:7" x14ac:dyDescent="0.25">
      <c r="A236" s="3" t="s">
        <v>879</v>
      </c>
      <c r="B236" s="1" t="s">
        <v>881</v>
      </c>
      <c r="C236" s="1" t="s">
        <v>882</v>
      </c>
      <c r="D236" s="1" t="s">
        <v>1438</v>
      </c>
      <c r="E236" s="1" t="s">
        <v>5</v>
      </c>
      <c r="F236" s="1" t="s">
        <v>880</v>
      </c>
      <c r="G236" s="1">
        <v>615175</v>
      </c>
    </row>
    <row r="237" spans="1:7" x14ac:dyDescent="0.25">
      <c r="A237" s="3" t="s">
        <v>883</v>
      </c>
      <c r="B237" s="1" t="s">
        <v>885</v>
      </c>
      <c r="C237" s="1" t="s">
        <v>886</v>
      </c>
      <c r="D237" s="1" t="s">
        <v>1438</v>
      </c>
      <c r="E237" s="1" t="s">
        <v>42</v>
      </c>
      <c r="F237" s="1" t="s">
        <v>884</v>
      </c>
      <c r="G237" s="1">
        <v>601147</v>
      </c>
    </row>
    <row r="238" spans="1:7" x14ac:dyDescent="0.25">
      <c r="A238" s="3" t="s">
        <v>887</v>
      </c>
      <c r="B238" s="1" t="s">
        <v>889</v>
      </c>
      <c r="C238" s="1" t="s">
        <v>890</v>
      </c>
      <c r="D238" s="1" t="s">
        <v>1438</v>
      </c>
      <c r="E238" s="1" t="s">
        <v>5</v>
      </c>
      <c r="F238" s="1" t="s">
        <v>888</v>
      </c>
      <c r="G238" s="1">
        <v>139130</v>
      </c>
    </row>
    <row r="239" spans="1:7" x14ac:dyDescent="0.25">
      <c r="A239" s="3" t="s">
        <v>891</v>
      </c>
      <c r="B239" s="1" t="s">
        <v>893</v>
      </c>
      <c r="C239" s="1" t="s">
        <v>894</v>
      </c>
      <c r="D239" s="1" t="s">
        <v>1438</v>
      </c>
      <c r="E239" s="1" t="s">
        <v>5</v>
      </c>
      <c r="F239" s="1" t="s">
        <v>892</v>
      </c>
      <c r="G239" s="1">
        <v>138945</v>
      </c>
    </row>
    <row r="240" spans="1:7" x14ac:dyDescent="0.25">
      <c r="A240" s="3" t="s">
        <v>895</v>
      </c>
      <c r="B240" s="1" t="s">
        <v>897</v>
      </c>
      <c r="C240" s="1" t="s">
        <v>898</v>
      </c>
      <c r="D240" s="1" t="s">
        <v>1438</v>
      </c>
      <c r="E240" s="1" t="s">
        <v>226</v>
      </c>
      <c r="F240" s="1" t="s">
        <v>896</v>
      </c>
      <c r="G240" s="1">
        <v>142600</v>
      </c>
    </row>
    <row r="241" spans="1:7" x14ac:dyDescent="0.25">
      <c r="A241" s="3" t="s">
        <v>899</v>
      </c>
      <c r="B241" s="1" t="s">
        <v>901</v>
      </c>
      <c r="C241" s="1" t="s">
        <v>902</v>
      </c>
      <c r="D241" s="1" t="s">
        <v>1438</v>
      </c>
      <c r="E241" s="1" t="s">
        <v>5</v>
      </c>
      <c r="F241" s="1" t="s">
        <v>900</v>
      </c>
      <c r="G241" s="1">
        <v>607386</v>
      </c>
    </row>
    <row r="242" spans="1:7" x14ac:dyDescent="0.25">
      <c r="A242" s="3" t="s">
        <v>903</v>
      </c>
      <c r="B242" s="1" t="s">
        <v>905</v>
      </c>
      <c r="C242" s="1" t="s">
        <v>906</v>
      </c>
      <c r="D242" s="1" t="s">
        <v>1438</v>
      </c>
      <c r="E242" s="1" t="s">
        <v>5</v>
      </c>
      <c r="F242" s="1" t="s">
        <v>904</v>
      </c>
      <c r="G242" s="1">
        <v>615870</v>
      </c>
    </row>
    <row r="243" spans="1:7" x14ac:dyDescent="0.25">
      <c r="A243" s="3" t="s">
        <v>907</v>
      </c>
      <c r="B243" s="1" t="s">
        <v>909</v>
      </c>
      <c r="C243" s="1" t="s">
        <v>910</v>
      </c>
      <c r="D243" s="1" t="s">
        <v>1438</v>
      </c>
      <c r="E243" s="1" t="s">
        <v>5</v>
      </c>
      <c r="F243" s="1" t="s">
        <v>908</v>
      </c>
      <c r="G243" s="1">
        <v>608040</v>
      </c>
    </row>
    <row r="244" spans="1:7" x14ac:dyDescent="0.25">
      <c r="A244" s="3" t="s">
        <v>911</v>
      </c>
      <c r="B244" s="1" t="s">
        <v>913</v>
      </c>
      <c r="C244" s="1" t="s">
        <v>914</v>
      </c>
      <c r="D244" s="1" t="s">
        <v>1438</v>
      </c>
      <c r="E244" s="1" t="s">
        <v>5</v>
      </c>
      <c r="F244" s="1" t="s">
        <v>912</v>
      </c>
      <c r="G244" s="1">
        <v>605489</v>
      </c>
    </row>
    <row r="245" spans="1:7" x14ac:dyDescent="0.25">
      <c r="A245" s="3" t="s">
        <v>915</v>
      </c>
      <c r="B245" s="1" t="s">
        <v>916</v>
      </c>
      <c r="C245" s="1" t="s">
        <v>917</v>
      </c>
      <c r="D245" s="1" t="s">
        <v>1438</v>
      </c>
      <c r="G245" s="1">
        <v>601920</v>
      </c>
    </row>
    <row r="246" spans="1:7" x14ac:dyDescent="0.25">
      <c r="A246" s="3" t="s">
        <v>918</v>
      </c>
      <c r="B246" s="1" t="s">
        <v>920</v>
      </c>
      <c r="C246" s="1" t="s">
        <v>921</v>
      </c>
      <c r="D246" s="1" t="s">
        <v>1438</v>
      </c>
      <c r="E246" s="1" t="s">
        <v>107</v>
      </c>
      <c r="F246" s="1" t="s">
        <v>919</v>
      </c>
      <c r="G246" s="1">
        <v>603754</v>
      </c>
    </row>
    <row r="247" spans="1:7" x14ac:dyDescent="0.25">
      <c r="A247" s="3" t="s">
        <v>922</v>
      </c>
      <c r="B247" s="1" t="s">
        <v>924</v>
      </c>
      <c r="C247" s="1" t="s">
        <v>925</v>
      </c>
      <c r="D247" s="1" t="s">
        <v>1438</v>
      </c>
      <c r="E247" s="1" t="s">
        <v>5</v>
      </c>
      <c r="F247" s="1" t="s">
        <v>923</v>
      </c>
      <c r="G247" s="1">
        <v>150320</v>
      </c>
    </row>
    <row r="248" spans="1:7" x14ac:dyDescent="0.25">
      <c r="A248" s="3" t="s">
        <v>926</v>
      </c>
      <c r="B248" s="1" t="s">
        <v>928</v>
      </c>
      <c r="C248" s="1" t="s">
        <v>929</v>
      </c>
      <c r="D248" s="1" t="s">
        <v>1438</v>
      </c>
      <c r="E248" s="1" t="s">
        <v>5</v>
      </c>
      <c r="F248" s="1" t="s">
        <v>927</v>
      </c>
      <c r="G248" s="1">
        <v>600940</v>
      </c>
    </row>
    <row r="249" spans="1:7" x14ac:dyDescent="0.25">
      <c r="A249" s="3" t="s">
        <v>930</v>
      </c>
      <c r="B249" s="1" t="s">
        <v>931</v>
      </c>
      <c r="C249" s="1" t="s">
        <v>932</v>
      </c>
      <c r="D249" s="1" t="s">
        <v>1438</v>
      </c>
      <c r="G249" s="1">
        <v>602130</v>
      </c>
    </row>
    <row r="250" spans="1:7" x14ac:dyDescent="0.25">
      <c r="A250" s="3" t="s">
        <v>933</v>
      </c>
      <c r="B250" s="1" t="s">
        <v>934</v>
      </c>
      <c r="C250" s="1" t="s">
        <v>935</v>
      </c>
      <c r="D250" s="1" t="s">
        <v>1438</v>
      </c>
      <c r="G250" s="1">
        <v>610942</v>
      </c>
    </row>
    <row r="251" spans="1:7" x14ac:dyDescent="0.25">
      <c r="A251" s="3" t="s">
        <v>936</v>
      </c>
      <c r="B251" s="1" t="s">
        <v>938</v>
      </c>
      <c r="C251" s="1" t="s">
        <v>939</v>
      </c>
      <c r="D251" s="1" t="s">
        <v>1438</v>
      </c>
      <c r="E251" s="1" t="s">
        <v>5</v>
      </c>
      <c r="F251" s="1" t="s">
        <v>937</v>
      </c>
      <c r="G251" s="1">
        <v>609831</v>
      </c>
    </row>
    <row r="252" spans="1:7" x14ac:dyDescent="0.25">
      <c r="A252" s="3" t="s">
        <v>940</v>
      </c>
      <c r="B252" s="1" t="s">
        <v>942</v>
      </c>
      <c r="C252" s="1" t="s">
        <v>943</v>
      </c>
      <c r="D252" s="1" t="s">
        <v>1438</v>
      </c>
      <c r="E252" s="1" t="s">
        <v>5</v>
      </c>
      <c r="F252" s="1" t="s">
        <v>941</v>
      </c>
      <c r="G252" s="1">
        <v>617619</v>
      </c>
    </row>
    <row r="253" spans="1:7" x14ac:dyDescent="0.25">
      <c r="A253" s="3" t="s">
        <v>944</v>
      </c>
      <c r="B253" s="1" t="s">
        <v>946</v>
      </c>
      <c r="C253" s="1" t="s">
        <v>947</v>
      </c>
      <c r="D253" s="1" t="s">
        <v>1438</v>
      </c>
      <c r="E253" s="1" t="s">
        <v>5</v>
      </c>
      <c r="F253" s="1" t="s">
        <v>945</v>
      </c>
      <c r="G253" s="1">
        <v>157147</v>
      </c>
    </row>
    <row r="254" spans="1:7" x14ac:dyDescent="0.25">
      <c r="A254" s="3" t="s">
        <v>948</v>
      </c>
      <c r="B254" s="1" t="s">
        <v>950</v>
      </c>
      <c r="C254" s="1" t="s">
        <v>951</v>
      </c>
      <c r="D254" s="1" t="s">
        <v>1438</v>
      </c>
      <c r="E254" s="1" t="s">
        <v>5</v>
      </c>
      <c r="F254" s="1" t="s">
        <v>949</v>
      </c>
      <c r="G254" s="1">
        <v>251170</v>
      </c>
    </row>
    <row r="255" spans="1:7" x14ac:dyDescent="0.25">
      <c r="A255" s="3" t="s">
        <v>952</v>
      </c>
      <c r="B255" s="1" t="s">
        <v>953</v>
      </c>
      <c r="C255" s="1" t="s">
        <v>954</v>
      </c>
      <c r="D255" s="1" t="s">
        <v>1438</v>
      </c>
      <c r="G255" s="1">
        <v>608025</v>
      </c>
    </row>
    <row r="256" spans="1:7" x14ac:dyDescent="0.25">
      <c r="A256" s="3" t="s">
        <v>955</v>
      </c>
      <c r="B256" s="1" t="s">
        <v>957</v>
      </c>
      <c r="C256" s="1" t="s">
        <v>958</v>
      </c>
      <c r="D256" s="1" t="s">
        <v>1438</v>
      </c>
      <c r="E256" s="1" t="s">
        <v>5</v>
      </c>
      <c r="F256" s="1" t="s">
        <v>956</v>
      </c>
      <c r="G256" s="1">
        <v>601724</v>
      </c>
    </row>
    <row r="257" spans="1:7" x14ac:dyDescent="0.25">
      <c r="A257" s="3" t="s">
        <v>959</v>
      </c>
      <c r="B257" s="1" t="s">
        <v>960</v>
      </c>
      <c r="C257" s="1" t="s">
        <v>961</v>
      </c>
      <c r="D257" s="1" t="s">
        <v>1438</v>
      </c>
      <c r="G257" s="1">
        <v>613522</v>
      </c>
    </row>
    <row r="258" spans="1:7" x14ac:dyDescent="0.25">
      <c r="A258" s="3" t="s">
        <v>962</v>
      </c>
      <c r="B258" s="1" t="s">
        <v>964</v>
      </c>
      <c r="C258" s="1" t="s">
        <v>965</v>
      </c>
      <c r="D258" s="1" t="s">
        <v>1438</v>
      </c>
      <c r="E258" s="1" t="s">
        <v>5</v>
      </c>
      <c r="F258" s="1" t="s">
        <v>963</v>
      </c>
      <c r="G258" s="1">
        <v>610341</v>
      </c>
    </row>
    <row r="259" spans="1:7" x14ac:dyDescent="0.25">
      <c r="A259" s="3" t="s">
        <v>966</v>
      </c>
      <c r="B259" s="1" t="s">
        <v>968</v>
      </c>
      <c r="C259" s="1" t="s">
        <v>969</v>
      </c>
      <c r="D259" s="1" t="s">
        <v>1438</v>
      </c>
      <c r="E259" s="1" t="s">
        <v>107</v>
      </c>
      <c r="F259" s="1" t="s">
        <v>967</v>
      </c>
      <c r="G259" s="1">
        <v>167409</v>
      </c>
    </row>
    <row r="260" spans="1:7" x14ac:dyDescent="0.25">
      <c r="A260" s="3" t="s">
        <v>970</v>
      </c>
      <c r="B260" s="1" t="s">
        <v>972</v>
      </c>
      <c r="C260" s="1" t="s">
        <v>973</v>
      </c>
      <c r="D260" s="1" t="s">
        <v>1438</v>
      </c>
      <c r="E260" s="1" t="s">
        <v>5</v>
      </c>
      <c r="F260" s="1" t="s">
        <v>971</v>
      </c>
      <c r="G260" s="1">
        <v>601190</v>
      </c>
    </row>
    <row r="261" spans="1:7" x14ac:dyDescent="0.25">
      <c r="A261" s="3" t="s">
        <v>974</v>
      </c>
      <c r="B261" s="1" t="s">
        <v>976</v>
      </c>
      <c r="C261" s="1" t="s">
        <v>977</v>
      </c>
      <c r="D261" s="1" t="s">
        <v>1438</v>
      </c>
      <c r="E261" s="1" t="s">
        <v>5</v>
      </c>
      <c r="F261" s="1" t="s">
        <v>975</v>
      </c>
      <c r="G261" s="1">
        <v>601498</v>
      </c>
    </row>
    <row r="262" spans="1:7" x14ac:dyDescent="0.25">
      <c r="A262" s="3" t="s">
        <v>978</v>
      </c>
      <c r="B262" s="1" t="s">
        <v>979</v>
      </c>
      <c r="C262" s="1" t="s">
        <v>980</v>
      </c>
      <c r="D262" s="1" t="s">
        <v>1438</v>
      </c>
      <c r="G262" s="1">
        <v>311800</v>
      </c>
    </row>
    <row r="263" spans="1:7" x14ac:dyDescent="0.25">
      <c r="A263" s="3" t="s">
        <v>981</v>
      </c>
      <c r="B263" s="1" t="s">
        <v>983</v>
      </c>
      <c r="C263" s="1" t="s">
        <v>984</v>
      </c>
      <c r="D263" s="1" t="s">
        <v>1438</v>
      </c>
      <c r="E263" s="1" t="s">
        <v>5</v>
      </c>
      <c r="F263" s="1" t="s">
        <v>982</v>
      </c>
      <c r="G263" s="1">
        <v>605031</v>
      </c>
    </row>
    <row r="264" spans="1:7" x14ac:dyDescent="0.25">
      <c r="A264" s="3" t="s">
        <v>985</v>
      </c>
      <c r="B264" s="1" t="s">
        <v>987</v>
      </c>
      <c r="C264" s="1" t="s">
        <v>988</v>
      </c>
      <c r="D264" s="1" t="s">
        <v>1438</v>
      </c>
      <c r="E264" s="1" t="s">
        <v>5</v>
      </c>
      <c r="F264" s="1" t="s">
        <v>986</v>
      </c>
      <c r="G264" s="1">
        <v>603197</v>
      </c>
    </row>
    <row r="265" spans="1:7" x14ac:dyDescent="0.25">
      <c r="A265" s="3" t="s">
        <v>989</v>
      </c>
      <c r="B265" s="1" t="s">
        <v>990</v>
      </c>
      <c r="C265" s="1" t="s">
        <v>991</v>
      </c>
      <c r="D265" s="1" t="s">
        <v>1438</v>
      </c>
    </row>
    <row r="266" spans="1:7" x14ac:dyDescent="0.25">
      <c r="A266" s="3" t="s">
        <v>992</v>
      </c>
      <c r="B266" s="1" t="s">
        <v>994</v>
      </c>
      <c r="C266" s="1" t="s">
        <v>995</v>
      </c>
      <c r="D266" s="1" t="s">
        <v>1438</v>
      </c>
      <c r="E266" s="1" t="s">
        <v>5</v>
      </c>
      <c r="F266" s="1" t="s">
        <v>993</v>
      </c>
      <c r="G266" s="1">
        <v>606822</v>
      </c>
    </row>
    <row r="267" spans="1:7" x14ac:dyDescent="0.25">
      <c r="A267" s="3" t="s">
        <v>996</v>
      </c>
      <c r="B267" s="1" t="s">
        <v>998</v>
      </c>
      <c r="C267" s="1" t="s">
        <v>999</v>
      </c>
      <c r="D267" s="1" t="s">
        <v>1438</v>
      </c>
      <c r="E267" s="1" t="s">
        <v>107</v>
      </c>
      <c r="F267" s="1" t="s">
        <v>997</v>
      </c>
      <c r="G267" s="1">
        <v>616741</v>
      </c>
    </row>
    <row r="268" spans="1:7" x14ac:dyDescent="0.25">
      <c r="A268" s="3" t="s">
        <v>1000</v>
      </c>
      <c r="B268" s="1" t="s">
        <v>1002</v>
      </c>
      <c r="C268" s="1" t="s">
        <v>1003</v>
      </c>
      <c r="D268" s="1" t="s">
        <v>1438</v>
      </c>
      <c r="E268" s="1" t="s">
        <v>5</v>
      </c>
      <c r="F268" s="1" t="s">
        <v>1001</v>
      </c>
      <c r="G268" s="1">
        <v>607849</v>
      </c>
    </row>
    <row r="269" spans="1:7" x14ac:dyDescent="0.25">
      <c r="A269" s="3" t="s">
        <v>1004</v>
      </c>
      <c r="B269" s="1" t="s">
        <v>1006</v>
      </c>
      <c r="C269" s="1" t="s">
        <v>1007</v>
      </c>
      <c r="D269" s="1" t="s">
        <v>1438</v>
      </c>
      <c r="E269" s="1" t="s">
        <v>42</v>
      </c>
      <c r="F269" s="1" t="s">
        <v>1005</v>
      </c>
      <c r="G269" s="1">
        <v>600342</v>
      </c>
    </row>
    <row r="270" spans="1:7" x14ac:dyDescent="0.25">
      <c r="A270" s="3" t="s">
        <v>1008</v>
      </c>
      <c r="B270" s="1" t="s">
        <v>1010</v>
      </c>
      <c r="C270" s="1" t="s">
        <v>1011</v>
      </c>
      <c r="D270" s="1" t="s">
        <v>1437</v>
      </c>
      <c r="E270" s="1" t="s">
        <v>5</v>
      </c>
      <c r="F270" s="1" t="s">
        <v>1009</v>
      </c>
      <c r="G270" s="1">
        <v>606630</v>
      </c>
    </row>
    <row r="271" spans="1:7" x14ac:dyDescent="0.25">
      <c r="A271" s="3" t="s">
        <v>1012</v>
      </c>
      <c r="B271" s="1" t="s">
        <v>1014</v>
      </c>
      <c r="C271" s="1" t="s">
        <v>1015</v>
      </c>
      <c r="D271" s="1" t="s">
        <v>1438</v>
      </c>
      <c r="E271" s="1" t="s">
        <v>107</v>
      </c>
      <c r="F271" s="1" t="s">
        <v>1013</v>
      </c>
      <c r="G271" s="1">
        <v>180721</v>
      </c>
    </row>
    <row r="272" spans="1:7" x14ac:dyDescent="0.25">
      <c r="A272" s="3" t="s">
        <v>1016</v>
      </c>
      <c r="B272" s="1" t="s">
        <v>1017</v>
      </c>
      <c r="C272" s="1" t="s">
        <v>1018</v>
      </c>
      <c r="D272" s="1" t="s">
        <v>1438</v>
      </c>
      <c r="G272" s="1">
        <v>610502</v>
      </c>
    </row>
    <row r="273" spans="1:7" x14ac:dyDescent="0.25">
      <c r="A273" s="3" t="s">
        <v>1019</v>
      </c>
      <c r="B273" s="1" t="s">
        <v>1020</v>
      </c>
      <c r="C273" s="1" t="s">
        <v>1021</v>
      </c>
      <c r="D273" s="1" t="s">
        <v>1438</v>
      </c>
      <c r="G273" s="1">
        <v>616765</v>
      </c>
    </row>
    <row r="274" spans="1:7" x14ac:dyDescent="0.25">
      <c r="A274" s="3" t="s">
        <v>1022</v>
      </c>
      <c r="B274" s="1" t="s">
        <v>1024</v>
      </c>
      <c r="C274" s="1" t="s">
        <v>1025</v>
      </c>
      <c r="D274" s="1" t="s">
        <v>1438</v>
      </c>
      <c r="E274" s="1" t="s">
        <v>42</v>
      </c>
      <c r="F274" s="1" t="s">
        <v>1023</v>
      </c>
      <c r="G274" s="1">
        <v>607292</v>
      </c>
    </row>
    <row r="275" spans="1:7" x14ac:dyDescent="0.25">
      <c r="A275" s="3" t="s">
        <v>1026</v>
      </c>
      <c r="B275" s="1" t="s">
        <v>1027</v>
      </c>
      <c r="C275" s="1" t="s">
        <v>1028</v>
      </c>
      <c r="D275" s="1" t="s">
        <v>1438</v>
      </c>
      <c r="G275" s="1">
        <v>610826</v>
      </c>
    </row>
    <row r="276" spans="1:7" x14ac:dyDescent="0.25">
      <c r="A276" s="3" t="s">
        <v>1029</v>
      </c>
      <c r="B276" s="1" t="s">
        <v>1031</v>
      </c>
      <c r="C276" s="1" t="s">
        <v>1032</v>
      </c>
      <c r="D276" s="1" t="s">
        <v>1438</v>
      </c>
      <c r="E276" s="1" t="s">
        <v>5</v>
      </c>
      <c r="F276" s="1" t="s">
        <v>1030</v>
      </c>
    </row>
    <row r="277" spans="1:7" x14ac:dyDescent="0.25">
      <c r="A277" s="3" t="s">
        <v>1033</v>
      </c>
      <c r="B277" s="1" t="s">
        <v>1035</v>
      </c>
      <c r="C277" s="1" t="s">
        <v>1036</v>
      </c>
      <c r="D277" s="1" t="s">
        <v>1438</v>
      </c>
      <c r="E277" s="1" t="s">
        <v>5</v>
      </c>
      <c r="F277" s="1" t="s">
        <v>1034</v>
      </c>
      <c r="G277" s="1">
        <v>186854</v>
      </c>
    </row>
    <row r="278" spans="1:7" x14ac:dyDescent="0.25">
      <c r="A278" s="3" t="s">
        <v>1037</v>
      </c>
      <c r="B278" s="1" t="s">
        <v>1038</v>
      </c>
      <c r="C278" s="1" t="s">
        <v>1039</v>
      </c>
      <c r="D278" s="1" t="s">
        <v>1438</v>
      </c>
      <c r="G278" s="1">
        <v>602637</v>
      </c>
    </row>
    <row r="279" spans="1:7" x14ac:dyDescent="0.25">
      <c r="A279" s="3" t="s">
        <v>1040</v>
      </c>
      <c r="B279" s="1" t="s">
        <v>1042</v>
      </c>
      <c r="C279" s="1" t="s">
        <v>1043</v>
      </c>
      <c r="D279" s="1" t="s">
        <v>1438</v>
      </c>
      <c r="E279" s="1" t="s">
        <v>226</v>
      </c>
      <c r="F279" s="1" t="s">
        <v>1041</v>
      </c>
      <c r="G279" s="1">
        <v>600439</v>
      </c>
    </row>
    <row r="280" spans="1:7" x14ac:dyDescent="0.25">
      <c r="A280" s="3" t="s">
        <v>1044</v>
      </c>
      <c r="B280" s="1" t="s">
        <v>1046</v>
      </c>
      <c r="C280" s="1" t="s">
        <v>1047</v>
      </c>
      <c r="D280" s="1" t="s">
        <v>1438</v>
      </c>
      <c r="E280" s="1" t="s">
        <v>107</v>
      </c>
      <c r="F280" s="1" t="s">
        <v>1045</v>
      </c>
      <c r="G280" s="1">
        <v>604319</v>
      </c>
    </row>
    <row r="281" spans="1:7" x14ac:dyDescent="0.25">
      <c r="A281" s="3" t="s">
        <v>1048</v>
      </c>
      <c r="B281" s="1" t="s">
        <v>1050</v>
      </c>
      <c r="C281" s="1" t="s">
        <v>1051</v>
      </c>
      <c r="D281" s="1" t="s">
        <v>1438</v>
      </c>
      <c r="E281" s="1" t="s">
        <v>5</v>
      </c>
      <c r="F281" s="1" t="s">
        <v>1049</v>
      </c>
      <c r="G281" s="1">
        <v>613277</v>
      </c>
    </row>
    <row r="282" spans="1:7" x14ac:dyDescent="0.25">
      <c r="A282" s="3" t="s">
        <v>1052</v>
      </c>
      <c r="B282" s="1" t="s">
        <v>1054</v>
      </c>
      <c r="C282" s="1" t="s">
        <v>1055</v>
      </c>
      <c r="D282" s="1" t="s">
        <v>1438</v>
      </c>
      <c r="E282" s="1" t="s">
        <v>5</v>
      </c>
      <c r="F282" s="1" t="s">
        <v>1053</v>
      </c>
      <c r="G282" s="1">
        <v>614949</v>
      </c>
    </row>
    <row r="283" spans="1:7" x14ac:dyDescent="0.25">
      <c r="A283" s="3" t="s">
        <v>1056</v>
      </c>
      <c r="B283" s="1" t="s">
        <v>1058</v>
      </c>
      <c r="C283" s="1" t="s">
        <v>1059</v>
      </c>
      <c r="D283" s="1" t="s">
        <v>1438</v>
      </c>
      <c r="E283" s="1" t="s">
        <v>5</v>
      </c>
      <c r="F283" s="1" t="s">
        <v>1057</v>
      </c>
      <c r="G283" s="1">
        <v>607380</v>
      </c>
    </row>
    <row r="284" spans="1:7" x14ac:dyDescent="0.25">
      <c r="A284" s="3" t="s">
        <v>1060</v>
      </c>
      <c r="B284" s="1" t="s">
        <v>1062</v>
      </c>
      <c r="C284" s="1" t="s">
        <v>1063</v>
      </c>
      <c r="D284" s="1" t="s">
        <v>1438</v>
      </c>
      <c r="E284" s="1" t="s">
        <v>107</v>
      </c>
      <c r="F284" s="1" t="s">
        <v>1061</v>
      </c>
      <c r="G284" s="1">
        <v>606609</v>
      </c>
    </row>
    <row r="285" spans="1:7" x14ac:dyDescent="0.25">
      <c r="A285" s="3" t="s">
        <v>1064</v>
      </c>
      <c r="B285" s="1" t="s">
        <v>1066</v>
      </c>
      <c r="C285" s="1" t="s">
        <v>1067</v>
      </c>
      <c r="D285" s="1" t="s">
        <v>1438</v>
      </c>
      <c r="E285" s="1" t="s">
        <v>5</v>
      </c>
      <c r="F285" s="1" t="s">
        <v>1065</v>
      </c>
      <c r="G285" s="1">
        <v>612907</v>
      </c>
    </row>
    <row r="286" spans="1:7" x14ac:dyDescent="0.25">
      <c r="A286" s="3" t="s">
        <v>1068</v>
      </c>
      <c r="B286" s="1" t="s">
        <v>1069</v>
      </c>
      <c r="C286" s="1" t="s">
        <v>1070</v>
      </c>
      <c r="D286" s="1" t="s">
        <v>1438</v>
      </c>
      <c r="G286" s="1">
        <v>600415</v>
      </c>
    </row>
    <row r="287" spans="1:7" x14ac:dyDescent="0.25">
      <c r="A287" s="3" t="s">
        <v>1071</v>
      </c>
      <c r="B287" s="1" t="s">
        <v>1073</v>
      </c>
      <c r="C287" s="1" t="s">
        <v>1074</v>
      </c>
      <c r="D287" s="1" t="s">
        <v>1438</v>
      </c>
      <c r="E287" s="1" t="s">
        <v>226</v>
      </c>
      <c r="F287" s="1" t="s">
        <v>1072</v>
      </c>
      <c r="G287" s="1">
        <v>602660</v>
      </c>
    </row>
    <row r="288" spans="1:7" x14ac:dyDescent="0.25">
      <c r="A288" s="3" t="s">
        <v>1075</v>
      </c>
      <c r="B288" s="1" t="s">
        <v>1077</v>
      </c>
      <c r="C288" s="1" t="s">
        <v>1078</v>
      </c>
      <c r="D288" s="1" t="s">
        <v>1438</v>
      </c>
      <c r="E288" s="1" t="s">
        <v>5</v>
      </c>
      <c r="F288" s="1" t="s">
        <v>1076</v>
      </c>
      <c r="G288" s="1">
        <v>609610</v>
      </c>
    </row>
    <row r="289" spans="1:7" x14ac:dyDescent="0.25">
      <c r="A289" s="3" t="s">
        <v>1079</v>
      </c>
      <c r="B289" s="1" t="s">
        <v>1081</v>
      </c>
      <c r="C289" s="1" t="s">
        <v>1082</v>
      </c>
      <c r="D289" s="1" t="s">
        <v>1438</v>
      </c>
      <c r="E289" s="1" t="s">
        <v>5</v>
      </c>
      <c r="F289" s="1" t="s">
        <v>1080</v>
      </c>
      <c r="G289" s="1">
        <v>610053</v>
      </c>
    </row>
    <row r="290" spans="1:7" x14ac:dyDescent="0.25">
      <c r="A290" s="3" t="s">
        <v>1083</v>
      </c>
      <c r="B290" s="1" t="s">
        <v>1085</v>
      </c>
      <c r="C290" s="1" t="s">
        <v>1086</v>
      </c>
      <c r="D290" s="1" t="s">
        <v>1438</v>
      </c>
      <c r="E290" s="1" t="s">
        <v>107</v>
      </c>
      <c r="F290" s="1" t="s">
        <v>1084</v>
      </c>
      <c r="G290" s="1">
        <v>604011</v>
      </c>
    </row>
    <row r="291" spans="1:7" x14ac:dyDescent="0.25">
      <c r="A291" s="3" t="s">
        <v>1087</v>
      </c>
      <c r="B291" s="1" t="s">
        <v>1089</v>
      </c>
      <c r="C291" s="1" t="s">
        <v>1090</v>
      </c>
      <c r="D291" s="1" t="s">
        <v>1438</v>
      </c>
      <c r="E291" s="1" t="s">
        <v>5</v>
      </c>
      <c r="F291" s="1" t="s">
        <v>1088</v>
      </c>
    </row>
    <row r="292" spans="1:7" x14ac:dyDescent="0.25">
      <c r="A292" s="3" t="s">
        <v>1091</v>
      </c>
      <c r="B292" s="1" t="s">
        <v>1093</v>
      </c>
      <c r="C292" s="1" t="s">
        <v>1094</v>
      </c>
      <c r="D292" s="1" t="s">
        <v>1438</v>
      </c>
      <c r="E292" s="1" t="s">
        <v>5</v>
      </c>
      <c r="F292" s="1" t="s">
        <v>1092</v>
      </c>
      <c r="G292" s="1">
        <v>612012</v>
      </c>
    </row>
    <row r="293" spans="1:7" x14ac:dyDescent="0.25">
      <c r="A293" s="3" t="s">
        <v>1095</v>
      </c>
      <c r="B293" s="1" t="s">
        <v>1096</v>
      </c>
      <c r="C293" s="1" t="s">
        <v>1097</v>
      </c>
      <c r="D293" s="1" t="s">
        <v>1435</v>
      </c>
      <c r="F293" s="1" t="s">
        <v>390</v>
      </c>
      <c r="G293" s="1">
        <v>612303</v>
      </c>
    </row>
    <row r="294" spans="1:7" x14ac:dyDescent="0.25">
      <c r="A294" s="3" t="s">
        <v>1098</v>
      </c>
      <c r="B294" s="1" t="s">
        <v>1099</v>
      </c>
      <c r="C294" s="1" t="s">
        <v>1100</v>
      </c>
      <c r="D294" s="1" t="s">
        <v>1435</v>
      </c>
      <c r="E294" s="1" t="s">
        <v>5</v>
      </c>
      <c r="G294" s="1">
        <v>605799</v>
      </c>
    </row>
    <row r="295" spans="1:7" x14ac:dyDescent="0.25">
      <c r="A295" s="3" t="s">
        <v>1101</v>
      </c>
      <c r="B295" s="1" t="s">
        <v>1103</v>
      </c>
      <c r="C295" s="1" t="s">
        <v>1104</v>
      </c>
      <c r="D295" s="1" t="s">
        <v>1435</v>
      </c>
      <c r="E295" s="1" t="s">
        <v>5</v>
      </c>
      <c r="F295" s="1" t="s">
        <v>1102</v>
      </c>
      <c r="G295" s="1">
        <v>602166</v>
      </c>
    </row>
    <row r="296" spans="1:7" x14ac:dyDescent="0.25">
      <c r="A296" s="3" t="s">
        <v>1105</v>
      </c>
      <c r="B296" s="1" t="s">
        <v>1107</v>
      </c>
      <c r="C296" s="1" t="s">
        <v>1108</v>
      </c>
      <c r="D296" s="1" t="s">
        <v>1435</v>
      </c>
      <c r="E296" s="1" t="s">
        <v>107</v>
      </c>
      <c r="F296" s="1" t="s">
        <v>1106</v>
      </c>
      <c r="G296" s="1">
        <v>611313</v>
      </c>
    </row>
    <row r="297" spans="1:7" x14ac:dyDescent="0.25">
      <c r="A297" s="3" t="s">
        <v>1109</v>
      </c>
      <c r="B297" s="1" t="s">
        <v>1110</v>
      </c>
      <c r="C297" s="1" t="s">
        <v>1111</v>
      </c>
      <c r="D297" s="1" t="s">
        <v>1435</v>
      </c>
      <c r="F297" s="1" t="s">
        <v>144</v>
      </c>
      <c r="G297" s="1">
        <v>610513</v>
      </c>
    </row>
    <row r="298" spans="1:7" x14ac:dyDescent="0.25">
      <c r="A298" s="3" t="s">
        <v>1112</v>
      </c>
      <c r="B298" s="1" t="s">
        <v>1113</v>
      </c>
      <c r="C298" s="1" t="s">
        <v>1114</v>
      </c>
      <c r="D298" s="1" t="s">
        <v>1435</v>
      </c>
      <c r="F298" s="1" t="s">
        <v>144</v>
      </c>
      <c r="G298" s="1">
        <v>610308</v>
      </c>
    </row>
    <row r="299" spans="1:7" x14ac:dyDescent="0.25">
      <c r="A299" s="3" t="s">
        <v>1115</v>
      </c>
      <c r="B299" s="1" t="s">
        <v>1116</v>
      </c>
      <c r="C299" s="1" t="s">
        <v>1117</v>
      </c>
      <c r="D299" s="1" t="s">
        <v>1435</v>
      </c>
      <c r="F299" s="1" t="s">
        <v>136</v>
      </c>
      <c r="G299" s="1">
        <v>613605</v>
      </c>
    </row>
    <row r="300" spans="1:7" x14ac:dyDescent="0.25">
      <c r="A300" s="3" t="s">
        <v>1118</v>
      </c>
      <c r="B300" s="1" t="s">
        <v>1119</v>
      </c>
      <c r="C300" s="1" t="s">
        <v>1120</v>
      </c>
      <c r="D300" s="1" t="s">
        <v>1435</v>
      </c>
      <c r="F300" s="1" t="s">
        <v>144</v>
      </c>
      <c r="G300" s="1">
        <v>300485</v>
      </c>
    </row>
    <row r="301" spans="1:7" x14ac:dyDescent="0.25">
      <c r="A301" s="3" t="s">
        <v>1121</v>
      </c>
      <c r="B301" s="1" t="s">
        <v>1122</v>
      </c>
      <c r="C301" s="1" t="s">
        <v>1123</v>
      </c>
      <c r="D301" s="1" t="s">
        <v>1435</v>
      </c>
      <c r="F301" s="1" t="s">
        <v>144</v>
      </c>
      <c r="G301" s="1">
        <v>112262</v>
      </c>
    </row>
    <row r="302" spans="1:7" x14ac:dyDescent="0.25">
      <c r="A302" s="3" t="s">
        <v>1124</v>
      </c>
      <c r="B302" s="1" t="s">
        <v>1125</v>
      </c>
      <c r="C302" s="1" t="s">
        <v>1126</v>
      </c>
      <c r="D302" s="1" t="s">
        <v>1435</v>
      </c>
      <c r="E302" s="1" t="s">
        <v>107</v>
      </c>
      <c r="F302" s="1" t="s">
        <v>1106</v>
      </c>
      <c r="G302" s="1">
        <v>613927</v>
      </c>
    </row>
    <row r="303" spans="1:7" x14ac:dyDescent="0.25">
      <c r="A303" s="3" t="s">
        <v>1127</v>
      </c>
      <c r="B303" s="1" t="s">
        <v>1128</v>
      </c>
      <c r="C303" s="1" t="s">
        <v>1129</v>
      </c>
      <c r="D303" s="1" t="s">
        <v>1435</v>
      </c>
      <c r="E303" s="1" t="s">
        <v>107</v>
      </c>
      <c r="F303" s="1" t="s">
        <v>1106</v>
      </c>
      <c r="G303" s="1">
        <v>120700</v>
      </c>
    </row>
    <row r="304" spans="1:7" x14ac:dyDescent="0.25">
      <c r="A304" s="3" t="s">
        <v>1130</v>
      </c>
      <c r="B304" s="1" t="s">
        <v>1131</v>
      </c>
      <c r="C304" s="1" t="s">
        <v>1132</v>
      </c>
      <c r="D304" s="1" t="s">
        <v>1435</v>
      </c>
      <c r="F304" s="1" t="s">
        <v>144</v>
      </c>
      <c r="G304" s="1">
        <v>614571</v>
      </c>
    </row>
    <row r="305" spans="1:7" x14ac:dyDescent="0.25">
      <c r="A305" s="3" t="s">
        <v>1133</v>
      </c>
      <c r="B305" s="1" t="s">
        <v>1135</v>
      </c>
      <c r="C305" s="1" t="s">
        <v>1136</v>
      </c>
      <c r="D305" s="1" t="s">
        <v>1435</v>
      </c>
      <c r="F305" s="1" t="s">
        <v>1134</v>
      </c>
    </row>
    <row r="306" spans="1:7" x14ac:dyDescent="0.25">
      <c r="A306" s="3" t="s">
        <v>1137</v>
      </c>
      <c r="B306" s="1" t="s">
        <v>1138</v>
      </c>
      <c r="C306" s="1" t="s">
        <v>1139</v>
      </c>
      <c r="D306" s="1" t="s">
        <v>1435</v>
      </c>
      <c r="F306" s="1" t="s">
        <v>144</v>
      </c>
      <c r="G306" s="1">
        <v>610523</v>
      </c>
    </row>
    <row r="307" spans="1:7" x14ac:dyDescent="0.25">
      <c r="A307" s="3" t="s">
        <v>1140</v>
      </c>
      <c r="B307" s="1" t="s">
        <v>1141</v>
      </c>
      <c r="C307" s="1" t="s">
        <v>1142</v>
      </c>
      <c r="D307" s="1" t="s">
        <v>1435</v>
      </c>
      <c r="E307" s="1" t="s">
        <v>107</v>
      </c>
      <c r="F307" s="1" t="s">
        <v>1106</v>
      </c>
      <c r="G307" s="1">
        <v>138470</v>
      </c>
    </row>
    <row r="308" spans="1:7" x14ac:dyDescent="0.25">
      <c r="A308" s="3" t="s">
        <v>1143</v>
      </c>
      <c r="B308" s="1" t="s">
        <v>1144</v>
      </c>
      <c r="C308" s="1" t="s">
        <v>1145</v>
      </c>
      <c r="D308" s="1" t="s">
        <v>1435</v>
      </c>
      <c r="F308" s="1" t="s">
        <v>144</v>
      </c>
      <c r="G308" s="1">
        <v>120280</v>
      </c>
    </row>
    <row r="309" spans="1:7" x14ac:dyDescent="0.25">
      <c r="A309" s="3" t="s">
        <v>1146</v>
      </c>
      <c r="B309" s="1" t="s">
        <v>1147</v>
      </c>
      <c r="C309" s="1" t="s">
        <v>1148</v>
      </c>
      <c r="D309" s="1" t="s">
        <v>1435</v>
      </c>
      <c r="F309" s="1" t="s">
        <v>144</v>
      </c>
      <c r="G309" s="1">
        <v>120290</v>
      </c>
    </row>
    <row r="310" spans="1:7" x14ac:dyDescent="0.25">
      <c r="A310" s="3" t="s">
        <v>1149</v>
      </c>
      <c r="B310" s="1" t="s">
        <v>1150</v>
      </c>
      <c r="C310" s="1" t="s">
        <v>1151</v>
      </c>
      <c r="D310" s="1" t="s">
        <v>1435</v>
      </c>
      <c r="F310" s="1" t="s">
        <v>144</v>
      </c>
      <c r="G310" s="1">
        <v>120140</v>
      </c>
    </row>
    <row r="311" spans="1:7" x14ac:dyDescent="0.25">
      <c r="A311" s="3" t="s">
        <v>1152</v>
      </c>
      <c r="B311" s="1" t="s">
        <v>1153</v>
      </c>
      <c r="C311" s="1" t="s">
        <v>1154</v>
      </c>
      <c r="D311" s="1" t="s">
        <v>1435</v>
      </c>
      <c r="F311" s="1" t="s">
        <v>144</v>
      </c>
      <c r="G311" s="1">
        <v>120210</v>
      </c>
    </row>
    <row r="312" spans="1:7" x14ac:dyDescent="0.25">
      <c r="A312" s="3" t="s">
        <v>1155</v>
      </c>
      <c r="B312" s="1" t="s">
        <v>1156</v>
      </c>
      <c r="C312" s="1" t="s">
        <v>1157</v>
      </c>
      <c r="D312" s="1" t="s">
        <v>1435</v>
      </c>
      <c r="F312" s="1" t="s">
        <v>144</v>
      </c>
      <c r="G312" s="1">
        <v>120260</v>
      </c>
    </row>
    <row r="313" spans="1:7" x14ac:dyDescent="0.25">
      <c r="A313" s="3" t="s">
        <v>1158</v>
      </c>
      <c r="B313" s="1" t="s">
        <v>1159</v>
      </c>
      <c r="C313" s="1" t="s">
        <v>1160</v>
      </c>
      <c r="D313" s="1" t="s">
        <v>1435</v>
      </c>
      <c r="F313" s="1" t="s">
        <v>1134</v>
      </c>
      <c r="G313" s="1">
        <v>615776</v>
      </c>
    </row>
    <row r="314" spans="1:7" x14ac:dyDescent="0.25">
      <c r="A314" s="3" t="s">
        <v>1161</v>
      </c>
      <c r="B314" s="1" t="s">
        <v>1163</v>
      </c>
      <c r="C314" s="1" t="s">
        <v>1164</v>
      </c>
      <c r="D314" s="1" t="s">
        <v>1435</v>
      </c>
      <c r="E314" s="1" t="s">
        <v>5</v>
      </c>
      <c r="F314" s="1" t="s">
        <v>1162</v>
      </c>
      <c r="G314" s="1">
        <v>603539</v>
      </c>
    </row>
    <row r="315" spans="1:7" x14ac:dyDescent="0.25">
      <c r="A315" s="3" t="s">
        <v>1165</v>
      </c>
      <c r="B315" s="1" t="s">
        <v>1167</v>
      </c>
      <c r="C315" s="1" t="s">
        <v>1168</v>
      </c>
      <c r="D315" s="1" t="s">
        <v>1435</v>
      </c>
      <c r="E315" s="1" t="s">
        <v>5</v>
      </c>
      <c r="F315" s="1" t="s">
        <v>1166</v>
      </c>
      <c r="G315" s="1">
        <v>602997</v>
      </c>
    </row>
    <row r="316" spans="1:7" x14ac:dyDescent="0.25">
      <c r="A316" s="3" t="s">
        <v>1169</v>
      </c>
      <c r="B316" s="1" t="s">
        <v>1170</v>
      </c>
      <c r="C316" s="1" t="s">
        <v>1171</v>
      </c>
      <c r="D316" s="1" t="s">
        <v>1435</v>
      </c>
      <c r="F316" s="1" t="s">
        <v>144</v>
      </c>
      <c r="G316" s="1">
        <v>601771</v>
      </c>
    </row>
    <row r="317" spans="1:7" x14ac:dyDescent="0.25">
      <c r="A317" s="3" t="s">
        <v>1172</v>
      </c>
      <c r="B317" s="1" t="s">
        <v>1173</v>
      </c>
      <c r="C317" s="1" t="s">
        <v>1174</v>
      </c>
      <c r="D317" s="1" t="s">
        <v>1435</v>
      </c>
      <c r="F317" s="1" t="s">
        <v>144</v>
      </c>
      <c r="G317" s="1">
        <v>606530</v>
      </c>
    </row>
    <row r="318" spans="1:7" x14ac:dyDescent="0.25">
      <c r="A318" s="3" t="s">
        <v>1175</v>
      </c>
      <c r="B318" s="1" t="s">
        <v>1177</v>
      </c>
      <c r="C318" s="1" t="s">
        <v>1178</v>
      </c>
      <c r="D318" s="1" t="s">
        <v>1435</v>
      </c>
      <c r="F318" s="1" t="s">
        <v>1176</v>
      </c>
      <c r="G318" s="1">
        <v>616979</v>
      </c>
    </row>
    <row r="319" spans="1:7" x14ac:dyDescent="0.25">
      <c r="A319" s="3" t="s">
        <v>1179</v>
      </c>
      <c r="B319" s="1" t="s">
        <v>1180</v>
      </c>
      <c r="C319" s="1" t="s">
        <v>1181</v>
      </c>
      <c r="D319" s="1" t="s">
        <v>1435</v>
      </c>
      <c r="E319" s="1" t="s">
        <v>5</v>
      </c>
      <c r="G319" s="1">
        <v>603297</v>
      </c>
    </row>
    <row r="320" spans="1:7" x14ac:dyDescent="0.25">
      <c r="A320" s="3" t="s">
        <v>1182</v>
      </c>
      <c r="B320" s="1" t="s">
        <v>1183</v>
      </c>
      <c r="C320" s="1" t="s">
        <v>1184</v>
      </c>
      <c r="D320" s="1" t="s">
        <v>1435</v>
      </c>
      <c r="F320" s="1" t="s">
        <v>1176</v>
      </c>
      <c r="G320" s="1">
        <v>616846</v>
      </c>
    </row>
    <row r="321" spans="1:7" x14ac:dyDescent="0.25">
      <c r="A321" s="3" t="s">
        <v>1185</v>
      </c>
      <c r="B321" s="1" t="s">
        <v>1186</v>
      </c>
      <c r="C321" s="1" t="s">
        <v>1187</v>
      </c>
      <c r="D321" s="1" t="s">
        <v>1435</v>
      </c>
      <c r="F321" s="1" t="s">
        <v>1134</v>
      </c>
    </row>
    <row r="322" spans="1:7" x14ac:dyDescent="0.25">
      <c r="A322" s="3" t="s">
        <v>1188</v>
      </c>
      <c r="B322" s="1" t="s">
        <v>1189</v>
      </c>
      <c r="C322" s="1" t="s">
        <v>1190</v>
      </c>
      <c r="D322" s="1" t="s">
        <v>1435</v>
      </c>
      <c r="E322" s="1" t="s">
        <v>107</v>
      </c>
      <c r="F322" s="1" t="s">
        <v>1106</v>
      </c>
      <c r="G322" s="1">
        <v>604580</v>
      </c>
    </row>
    <row r="323" spans="1:7" x14ac:dyDescent="0.25">
      <c r="A323" s="3" t="s">
        <v>1191</v>
      </c>
      <c r="B323" s="1" t="s">
        <v>1192</v>
      </c>
      <c r="C323" s="1" t="s">
        <v>1193</v>
      </c>
      <c r="D323" s="1" t="s">
        <v>1435</v>
      </c>
      <c r="F323" s="1" t="s">
        <v>144</v>
      </c>
      <c r="G323" s="1">
        <v>601090</v>
      </c>
    </row>
    <row r="324" spans="1:7" x14ac:dyDescent="0.25">
      <c r="A324" s="3" t="s">
        <v>1194</v>
      </c>
      <c r="B324" s="1" t="s">
        <v>1195</v>
      </c>
      <c r="C324" s="1" t="s">
        <v>1196</v>
      </c>
      <c r="D324" s="1" t="s">
        <v>1435</v>
      </c>
      <c r="F324" s="1" t="s">
        <v>144</v>
      </c>
      <c r="G324" s="1">
        <v>601094</v>
      </c>
    </row>
    <row r="325" spans="1:7" x14ac:dyDescent="0.25">
      <c r="A325" s="3" t="s">
        <v>1197</v>
      </c>
      <c r="B325" s="1" t="s">
        <v>1198</v>
      </c>
      <c r="C325" s="1" t="s">
        <v>1199</v>
      </c>
      <c r="D325" s="1" t="s">
        <v>1435</v>
      </c>
      <c r="F325" s="1" t="s">
        <v>1134</v>
      </c>
      <c r="G325" s="1">
        <v>617202</v>
      </c>
    </row>
    <row r="326" spans="1:7" x14ac:dyDescent="0.25">
      <c r="A326" s="3" t="s">
        <v>1200</v>
      </c>
      <c r="B326" s="1" t="s">
        <v>1201</v>
      </c>
      <c r="C326" s="1" t="s">
        <v>1202</v>
      </c>
      <c r="D326" s="1" t="s">
        <v>1435</v>
      </c>
      <c r="F326" s="1" t="s">
        <v>144</v>
      </c>
      <c r="G326" s="1">
        <v>607830</v>
      </c>
    </row>
    <row r="327" spans="1:7" x14ac:dyDescent="0.25">
      <c r="A327" s="3" t="s">
        <v>1203</v>
      </c>
      <c r="B327" s="1" t="s">
        <v>1204</v>
      </c>
      <c r="C327" s="1" t="s">
        <v>1205</v>
      </c>
      <c r="D327" s="1" t="s">
        <v>1435</v>
      </c>
      <c r="F327" s="1" t="s">
        <v>144</v>
      </c>
      <c r="G327" s="1">
        <v>608944</v>
      </c>
    </row>
    <row r="328" spans="1:7" x14ac:dyDescent="0.25">
      <c r="A328" s="3" t="s">
        <v>1206</v>
      </c>
      <c r="B328" s="1" t="s">
        <v>1207</v>
      </c>
      <c r="C328" s="1" t="s">
        <v>1208</v>
      </c>
      <c r="D328" s="1" t="s">
        <v>1435</v>
      </c>
      <c r="F328" s="1" t="s">
        <v>144</v>
      </c>
      <c r="G328" s="1">
        <v>608945</v>
      </c>
    </row>
    <row r="329" spans="1:7" x14ac:dyDescent="0.25">
      <c r="A329" s="3" t="s">
        <v>1209</v>
      </c>
      <c r="B329" s="1" t="s">
        <v>1211</v>
      </c>
      <c r="C329" s="1" t="s">
        <v>1212</v>
      </c>
      <c r="D329" s="1" t="s">
        <v>1435</v>
      </c>
      <c r="E329" s="1" t="s">
        <v>107</v>
      </c>
      <c r="F329" s="1" t="s">
        <v>1210</v>
      </c>
      <c r="G329" s="1">
        <v>607643</v>
      </c>
    </row>
    <row r="330" spans="1:7" x14ac:dyDescent="0.25">
      <c r="A330" s="3" t="s">
        <v>1213</v>
      </c>
      <c r="B330" s="1" t="s">
        <v>1215</v>
      </c>
      <c r="C330" s="1" t="s">
        <v>1216</v>
      </c>
      <c r="D330" s="1" t="s">
        <v>1435</v>
      </c>
      <c r="F330" s="1" t="s">
        <v>1214</v>
      </c>
      <c r="G330" s="1">
        <v>136835</v>
      </c>
    </row>
    <row r="331" spans="1:7" x14ac:dyDescent="0.25">
      <c r="A331" s="3" t="s">
        <v>1217</v>
      </c>
      <c r="B331" s="1" t="s">
        <v>1219</v>
      </c>
      <c r="C331" s="1" t="s">
        <v>1220</v>
      </c>
      <c r="D331" s="1" t="s">
        <v>1435</v>
      </c>
      <c r="F331" s="1" t="s">
        <v>1218</v>
      </c>
      <c r="G331" s="1">
        <v>606672</v>
      </c>
    </row>
    <row r="332" spans="1:7" x14ac:dyDescent="0.25">
      <c r="A332" s="3" t="s">
        <v>1221</v>
      </c>
      <c r="B332" s="1" t="s">
        <v>1222</v>
      </c>
      <c r="C332" s="1" t="s">
        <v>1223</v>
      </c>
      <c r="D332" s="1" t="s">
        <v>1435</v>
      </c>
      <c r="F332" s="1" t="s">
        <v>144</v>
      </c>
      <c r="G332" s="1">
        <v>604597</v>
      </c>
    </row>
    <row r="333" spans="1:7" x14ac:dyDescent="0.25">
      <c r="A333" s="3" t="s">
        <v>1224</v>
      </c>
      <c r="B333" s="1" t="s">
        <v>1225</v>
      </c>
      <c r="C333" s="1" t="s">
        <v>1226</v>
      </c>
      <c r="D333" s="1" t="s">
        <v>1435</v>
      </c>
      <c r="E333" s="1" t="s">
        <v>107</v>
      </c>
      <c r="F333" s="1" t="s">
        <v>1106</v>
      </c>
      <c r="G333" s="1">
        <v>608548</v>
      </c>
    </row>
    <row r="334" spans="1:7" x14ac:dyDescent="0.25">
      <c r="A334" s="3" t="s">
        <v>1227</v>
      </c>
      <c r="B334" s="1" t="s">
        <v>1228</v>
      </c>
      <c r="C334" s="1" t="s">
        <v>1229</v>
      </c>
      <c r="D334" s="1" t="s">
        <v>1435</v>
      </c>
      <c r="E334" s="1" t="s">
        <v>107</v>
      </c>
      <c r="F334" s="1" t="s">
        <v>1106</v>
      </c>
      <c r="G334" s="1">
        <v>602194</v>
      </c>
    </row>
    <row r="335" spans="1:7" x14ac:dyDescent="0.25">
      <c r="A335" s="3" t="s">
        <v>1230</v>
      </c>
      <c r="B335" s="1" t="s">
        <v>1232</v>
      </c>
      <c r="C335" s="1" t="s">
        <v>1233</v>
      </c>
      <c r="D335" s="1" t="s">
        <v>1435</v>
      </c>
      <c r="E335" s="1" t="s">
        <v>5</v>
      </c>
      <c r="F335" s="1" t="s">
        <v>1231</v>
      </c>
      <c r="G335" s="1">
        <v>243305</v>
      </c>
    </row>
    <row r="336" spans="1:7" x14ac:dyDescent="0.25">
      <c r="A336" s="3" t="s">
        <v>1234</v>
      </c>
      <c r="B336" s="1" t="s">
        <v>1236</v>
      </c>
      <c r="C336" s="1" t="s">
        <v>1237</v>
      </c>
      <c r="D336" s="1" t="s">
        <v>1435</v>
      </c>
      <c r="E336" s="1" t="s">
        <v>107</v>
      </c>
      <c r="F336" s="1" t="s">
        <v>1235</v>
      </c>
      <c r="G336" s="1">
        <v>606195</v>
      </c>
    </row>
    <row r="337" spans="1:7" x14ac:dyDescent="0.25">
      <c r="A337" s="3" t="s">
        <v>1238</v>
      </c>
      <c r="B337" s="1" t="s">
        <v>1240</v>
      </c>
      <c r="C337" s="1" t="s">
        <v>1241</v>
      </c>
      <c r="D337" s="1" t="s">
        <v>1435</v>
      </c>
      <c r="E337" s="1" t="s">
        <v>107</v>
      </c>
      <c r="F337" s="1" t="s">
        <v>1239</v>
      </c>
      <c r="G337" s="1">
        <v>606196</v>
      </c>
    </row>
    <row r="338" spans="1:7" x14ac:dyDescent="0.25">
      <c r="A338" s="3" t="s">
        <v>1242</v>
      </c>
      <c r="B338" s="1" t="s">
        <v>1244</v>
      </c>
      <c r="C338" s="1" t="s">
        <v>1245</v>
      </c>
      <c r="D338" s="1" t="s">
        <v>1435</v>
      </c>
      <c r="F338" s="1" t="s">
        <v>1243</v>
      </c>
      <c r="G338" s="1">
        <v>146640</v>
      </c>
    </row>
    <row r="339" spans="1:7" x14ac:dyDescent="0.25">
      <c r="A339" s="3" t="s">
        <v>1246</v>
      </c>
      <c r="B339" s="1" t="s">
        <v>1248</v>
      </c>
      <c r="C339" s="1" t="s">
        <v>1249</v>
      </c>
      <c r="D339" s="1" t="s">
        <v>1435</v>
      </c>
      <c r="E339" s="1" t="s">
        <v>107</v>
      </c>
      <c r="F339" s="1" t="s">
        <v>1247</v>
      </c>
      <c r="G339" s="1">
        <v>603904</v>
      </c>
    </row>
    <row r="340" spans="1:7" x14ac:dyDescent="0.25">
      <c r="A340" s="3" t="s">
        <v>1250</v>
      </c>
      <c r="B340" s="1" t="s">
        <v>1251</v>
      </c>
      <c r="C340" s="1" t="s">
        <v>1252</v>
      </c>
      <c r="D340" s="1" t="s">
        <v>1435</v>
      </c>
      <c r="F340" s="1" t="s">
        <v>144</v>
      </c>
      <c r="G340" s="1">
        <v>611725</v>
      </c>
    </row>
    <row r="341" spans="1:7" x14ac:dyDescent="0.25">
      <c r="A341" s="3" t="s">
        <v>1253</v>
      </c>
      <c r="B341" s="1" t="s">
        <v>1254</v>
      </c>
      <c r="C341" s="1" t="s">
        <v>1255</v>
      </c>
      <c r="D341" s="1" t="s">
        <v>1435</v>
      </c>
      <c r="F341" s="1" t="s">
        <v>144</v>
      </c>
      <c r="G341" s="1">
        <v>611254</v>
      </c>
    </row>
    <row r="342" spans="1:7" x14ac:dyDescent="0.25">
      <c r="A342" s="3" t="s">
        <v>1256</v>
      </c>
      <c r="B342" s="1" t="s">
        <v>1257</v>
      </c>
      <c r="C342" s="1" t="s">
        <v>1258</v>
      </c>
      <c r="D342" s="1" t="s">
        <v>1435</v>
      </c>
      <c r="F342" s="1" t="s">
        <v>144</v>
      </c>
      <c r="G342" s="1">
        <v>614537</v>
      </c>
    </row>
    <row r="343" spans="1:7" x14ac:dyDescent="0.25">
      <c r="A343" s="3" t="s">
        <v>1259</v>
      </c>
      <c r="B343" s="1" t="s">
        <v>1261</v>
      </c>
      <c r="C343" s="1" t="s">
        <v>1262</v>
      </c>
      <c r="D343" s="1" t="s">
        <v>1435</v>
      </c>
      <c r="F343" s="1" t="s">
        <v>1260</v>
      </c>
      <c r="G343" s="1">
        <v>608507</v>
      </c>
    </row>
    <row r="344" spans="1:7" x14ac:dyDescent="0.25">
      <c r="A344" s="3" t="s">
        <v>1263</v>
      </c>
      <c r="B344" s="1" t="s">
        <v>1264</v>
      </c>
      <c r="C344" s="1" t="s">
        <v>1265</v>
      </c>
      <c r="D344" s="1" t="s">
        <v>1435</v>
      </c>
      <c r="F344" s="1" t="s">
        <v>144</v>
      </c>
      <c r="G344" s="1">
        <v>601652</v>
      </c>
    </row>
    <row r="345" spans="1:7" x14ac:dyDescent="0.25">
      <c r="A345" s="3" t="s">
        <v>1266</v>
      </c>
      <c r="B345" s="1" t="s">
        <v>1267</v>
      </c>
      <c r="C345" s="1" t="s">
        <v>1268</v>
      </c>
      <c r="D345" s="1" t="s">
        <v>1435</v>
      </c>
      <c r="F345" s="1" t="s">
        <v>1134</v>
      </c>
      <c r="G345" s="1">
        <v>602640</v>
      </c>
    </row>
    <row r="346" spans="1:7" x14ac:dyDescent="0.25">
      <c r="A346" s="3" t="s">
        <v>1269</v>
      </c>
      <c r="B346" s="1" t="s">
        <v>1271</v>
      </c>
      <c r="C346" s="1" t="s">
        <v>1272</v>
      </c>
      <c r="D346" s="1" t="s">
        <v>1435</v>
      </c>
      <c r="E346" s="1" t="s">
        <v>5</v>
      </c>
      <c r="F346" s="1" t="s">
        <v>1270</v>
      </c>
      <c r="G346" s="1">
        <v>604043</v>
      </c>
    </row>
    <row r="347" spans="1:7" x14ac:dyDescent="0.25">
      <c r="A347" s="3" t="s">
        <v>1273</v>
      </c>
      <c r="B347" s="1" t="s">
        <v>1275</v>
      </c>
      <c r="C347" s="1" t="s">
        <v>1276</v>
      </c>
      <c r="D347" s="1" t="s">
        <v>1435</v>
      </c>
      <c r="F347" s="1" t="s">
        <v>1274</v>
      </c>
      <c r="G347" s="1">
        <v>132890</v>
      </c>
    </row>
    <row r="348" spans="1:7" x14ac:dyDescent="0.25">
      <c r="A348" s="3" t="s">
        <v>1277</v>
      </c>
      <c r="B348" s="1" t="s">
        <v>1279</v>
      </c>
      <c r="C348" s="1" t="s">
        <v>1280</v>
      </c>
      <c r="D348" s="1" t="s">
        <v>1435</v>
      </c>
      <c r="F348" s="1" t="s">
        <v>1278</v>
      </c>
      <c r="G348" s="1">
        <v>603728</v>
      </c>
    </row>
    <row r="349" spans="1:7" x14ac:dyDescent="0.25">
      <c r="A349" s="3" t="s">
        <v>1281</v>
      </c>
      <c r="B349" s="1" t="s">
        <v>1282</v>
      </c>
      <c r="C349" s="1" t="s">
        <v>1283</v>
      </c>
      <c r="D349" s="1" t="s">
        <v>1435</v>
      </c>
      <c r="F349" s="1" t="s">
        <v>144</v>
      </c>
      <c r="G349" s="1">
        <v>611409</v>
      </c>
    </row>
    <row r="350" spans="1:7" x14ac:dyDescent="0.25">
      <c r="A350" s="3" t="s">
        <v>1284</v>
      </c>
      <c r="B350" s="1" t="s">
        <v>1285</v>
      </c>
      <c r="C350" s="1" t="s">
        <v>1286</v>
      </c>
      <c r="D350" s="1" t="s">
        <v>1435</v>
      </c>
      <c r="E350" s="1" t="s">
        <v>107</v>
      </c>
      <c r="F350" s="1" t="s">
        <v>144</v>
      </c>
      <c r="G350" s="1">
        <v>605290</v>
      </c>
    </row>
    <row r="351" spans="1:7" x14ac:dyDescent="0.25">
      <c r="A351" s="3" t="s">
        <v>1287</v>
      </c>
      <c r="B351" s="1" t="s">
        <v>1289</v>
      </c>
      <c r="C351" s="1" t="s">
        <v>1290</v>
      </c>
      <c r="D351" s="1" t="s">
        <v>1435</v>
      </c>
      <c r="E351" s="1" t="s">
        <v>107</v>
      </c>
      <c r="F351" s="1" t="s">
        <v>1288</v>
      </c>
      <c r="G351" s="1">
        <v>606580</v>
      </c>
    </row>
    <row r="352" spans="1:7" x14ac:dyDescent="0.25">
      <c r="A352" s="3" t="s">
        <v>1291</v>
      </c>
      <c r="B352" s="1" t="s">
        <v>1293</v>
      </c>
      <c r="C352" s="1" t="s">
        <v>1294</v>
      </c>
      <c r="D352" s="1" t="s">
        <v>1435</v>
      </c>
      <c r="F352" s="1" t="s">
        <v>1292</v>
      </c>
    </row>
    <row r="353" spans="1:7" x14ac:dyDescent="0.25">
      <c r="A353" s="3" t="s">
        <v>1295</v>
      </c>
      <c r="B353" s="1" t="s">
        <v>1297</v>
      </c>
      <c r="C353" s="1" t="s">
        <v>1298</v>
      </c>
      <c r="D353" s="1" t="s">
        <v>1435</v>
      </c>
      <c r="E353" s="1" t="s">
        <v>107</v>
      </c>
      <c r="F353" s="1" t="s">
        <v>1296</v>
      </c>
      <c r="G353" s="1">
        <v>607108</v>
      </c>
    </row>
    <row r="354" spans="1:7" x14ac:dyDescent="0.25">
      <c r="A354" s="3" t="s">
        <v>1299</v>
      </c>
      <c r="B354" s="1" t="s">
        <v>1301</v>
      </c>
      <c r="C354" s="1" t="s">
        <v>1302</v>
      </c>
      <c r="D354" s="1" t="s">
        <v>1435</v>
      </c>
      <c r="F354" s="1" t="s">
        <v>1300</v>
      </c>
      <c r="G354" s="1">
        <v>607075</v>
      </c>
    </row>
    <row r="355" spans="1:7" x14ac:dyDescent="0.25">
      <c r="A355" s="3" t="s">
        <v>1303</v>
      </c>
      <c r="B355" s="1" t="s">
        <v>1304</v>
      </c>
      <c r="C355" s="1" t="s">
        <v>1305</v>
      </c>
      <c r="D355" s="1" t="s">
        <v>1435</v>
      </c>
      <c r="F355" s="1" t="s">
        <v>144</v>
      </c>
      <c r="G355" s="1">
        <v>612971</v>
      </c>
    </row>
    <row r="356" spans="1:7" x14ac:dyDescent="0.25">
      <c r="A356" s="3" t="s">
        <v>1306</v>
      </c>
      <c r="B356" s="1" t="s">
        <v>1308</v>
      </c>
      <c r="C356" s="1" t="s">
        <v>1309</v>
      </c>
      <c r="D356" s="1" t="s">
        <v>1435</v>
      </c>
      <c r="E356" s="1" t="s">
        <v>107</v>
      </c>
      <c r="F356" s="1" t="s">
        <v>1307</v>
      </c>
      <c r="G356" s="1">
        <v>608921</v>
      </c>
    </row>
    <row r="357" spans="1:7" x14ac:dyDescent="0.25">
      <c r="A357" s="3" t="s">
        <v>1310</v>
      </c>
      <c r="B357" s="1" t="s">
        <v>1311</v>
      </c>
      <c r="C357" s="1" t="s">
        <v>1312</v>
      </c>
      <c r="D357" s="1" t="s">
        <v>1435</v>
      </c>
      <c r="F357" s="1" t="s">
        <v>144</v>
      </c>
      <c r="G357" s="1">
        <v>601542</v>
      </c>
    </row>
    <row r="358" spans="1:7" x14ac:dyDescent="0.25">
      <c r="A358" s="3" t="s">
        <v>1313</v>
      </c>
      <c r="B358" s="1" t="s">
        <v>1314</v>
      </c>
      <c r="C358" s="1" t="s">
        <v>1315</v>
      </c>
      <c r="D358" s="1" t="s">
        <v>1435</v>
      </c>
      <c r="F358" s="1" t="s">
        <v>144</v>
      </c>
      <c r="G358" s="1">
        <v>602669</v>
      </c>
    </row>
    <row r="359" spans="1:7" x14ac:dyDescent="0.25">
      <c r="A359" s="3" t="s">
        <v>1316</v>
      </c>
      <c r="B359" s="1" t="s">
        <v>1318</v>
      </c>
      <c r="C359" s="1" t="s">
        <v>1319</v>
      </c>
      <c r="D359" s="1" t="s">
        <v>1435</v>
      </c>
      <c r="F359" s="1" t="s">
        <v>1317</v>
      </c>
    </row>
    <row r="360" spans="1:7" x14ac:dyDescent="0.25">
      <c r="A360" s="3" t="s">
        <v>1320</v>
      </c>
      <c r="B360" s="1" t="s">
        <v>1321</v>
      </c>
      <c r="C360" s="1" t="s">
        <v>1322</v>
      </c>
      <c r="D360" s="1" t="s">
        <v>1435</v>
      </c>
      <c r="F360" s="1" t="s">
        <v>1214</v>
      </c>
    </row>
    <row r="361" spans="1:7" x14ac:dyDescent="0.25">
      <c r="A361" s="3" t="s">
        <v>1323</v>
      </c>
      <c r="B361" s="1" t="s">
        <v>1325</v>
      </c>
      <c r="C361" s="1" t="s">
        <v>1326</v>
      </c>
      <c r="D361" s="1" t="s">
        <v>1435</v>
      </c>
      <c r="F361" s="1" t="s">
        <v>1324</v>
      </c>
      <c r="G361" s="1">
        <v>600587</v>
      </c>
    </row>
    <row r="362" spans="1:7" x14ac:dyDescent="0.25">
      <c r="A362" s="3" t="s">
        <v>1327</v>
      </c>
      <c r="B362" s="1" t="s">
        <v>1328</v>
      </c>
      <c r="C362" s="1" t="s">
        <v>1329</v>
      </c>
      <c r="D362" s="1" t="s">
        <v>1435</v>
      </c>
      <c r="F362" s="1" t="s">
        <v>1134</v>
      </c>
      <c r="G362" s="1">
        <v>610751</v>
      </c>
    </row>
    <row r="363" spans="1:7" x14ac:dyDescent="0.25">
      <c r="A363" s="3" t="s">
        <v>1330</v>
      </c>
      <c r="B363" s="1" t="s">
        <v>1332</v>
      </c>
      <c r="C363" s="1" t="s">
        <v>1333</v>
      </c>
      <c r="D363" s="1" t="s">
        <v>1435</v>
      </c>
      <c r="F363" s="1" t="s">
        <v>1331</v>
      </c>
      <c r="G363" s="1">
        <v>614041</v>
      </c>
    </row>
    <row r="364" spans="1:7" x14ac:dyDescent="0.25">
      <c r="A364" s="3" t="s">
        <v>1334</v>
      </c>
      <c r="B364" s="1" t="s">
        <v>1335</v>
      </c>
      <c r="C364" s="1" t="s">
        <v>1336</v>
      </c>
      <c r="D364" s="1" t="s">
        <v>1435</v>
      </c>
      <c r="F364" s="1" t="s">
        <v>623</v>
      </c>
      <c r="G364" s="1">
        <v>607814</v>
      </c>
    </row>
    <row r="365" spans="1:7" x14ac:dyDescent="0.25">
      <c r="A365" s="3" t="s">
        <v>1337</v>
      </c>
      <c r="B365" s="1" t="s">
        <v>1339</v>
      </c>
      <c r="C365" s="1" t="s">
        <v>1340</v>
      </c>
      <c r="D365" s="1" t="s">
        <v>1435</v>
      </c>
      <c r="E365" s="1" t="s">
        <v>107</v>
      </c>
      <c r="F365" s="1" t="s">
        <v>1338</v>
      </c>
      <c r="G365" s="1">
        <v>606629</v>
      </c>
    </row>
    <row r="366" spans="1:7" x14ac:dyDescent="0.25">
      <c r="A366" s="3" t="s">
        <v>1341</v>
      </c>
      <c r="B366" s="1" t="s">
        <v>1342</v>
      </c>
      <c r="C366" s="1" t="s">
        <v>1343</v>
      </c>
      <c r="D366" s="1" t="s">
        <v>1435</v>
      </c>
      <c r="F366" s="1" t="s">
        <v>144</v>
      </c>
      <c r="G366" s="1">
        <v>609802</v>
      </c>
    </row>
    <row r="367" spans="1:7" x14ac:dyDescent="0.25">
      <c r="A367" s="3" t="s">
        <v>1344</v>
      </c>
      <c r="B367" s="1" t="s">
        <v>1345</v>
      </c>
      <c r="C367" s="1" t="s">
        <v>1346</v>
      </c>
      <c r="D367" s="1" t="s">
        <v>1435</v>
      </c>
      <c r="F367" s="1" t="s">
        <v>144</v>
      </c>
      <c r="G367" s="1">
        <v>606202</v>
      </c>
    </row>
    <row r="368" spans="1:7" x14ac:dyDescent="0.25">
      <c r="A368" s="3" t="s">
        <v>1347</v>
      </c>
      <c r="B368" s="1" t="s">
        <v>1349</v>
      </c>
      <c r="C368" s="1" t="s">
        <v>1350</v>
      </c>
      <c r="D368" s="1" t="s">
        <v>1435</v>
      </c>
      <c r="F368" s="1" t="s">
        <v>1348</v>
      </c>
      <c r="G368" s="1">
        <v>615720</v>
      </c>
    </row>
    <row r="369" spans="1:7" x14ac:dyDescent="0.25">
      <c r="A369" s="3" t="s">
        <v>1351</v>
      </c>
      <c r="B369" s="1" t="s">
        <v>1352</v>
      </c>
      <c r="C369" s="1" t="s">
        <v>1353</v>
      </c>
      <c r="D369" s="1" t="s">
        <v>1435</v>
      </c>
      <c r="F369" s="1" t="s">
        <v>144</v>
      </c>
      <c r="G369" s="1">
        <v>608488</v>
      </c>
    </row>
    <row r="370" spans="1:7" x14ac:dyDescent="0.25">
      <c r="A370" s="3" t="s">
        <v>1354</v>
      </c>
      <c r="B370" s="1" t="s">
        <v>1356</v>
      </c>
      <c r="C370" s="1" t="s">
        <v>1357</v>
      </c>
      <c r="D370" s="1" t="s">
        <v>1435</v>
      </c>
      <c r="F370" s="1" t="s">
        <v>1355</v>
      </c>
      <c r="G370" s="1">
        <v>184429</v>
      </c>
    </row>
    <row r="371" spans="1:7" x14ac:dyDescent="0.25">
      <c r="A371" s="3" t="s">
        <v>1358</v>
      </c>
      <c r="B371" s="1" t="s">
        <v>1359</v>
      </c>
      <c r="C371" s="1" t="s">
        <v>1360</v>
      </c>
      <c r="D371" s="1" t="s">
        <v>1435</v>
      </c>
      <c r="G371" s="1">
        <v>602783</v>
      </c>
    </row>
    <row r="372" spans="1:7" x14ac:dyDescent="0.25">
      <c r="A372" s="3" t="s">
        <v>1361</v>
      </c>
      <c r="B372" s="1" t="s">
        <v>1362</v>
      </c>
      <c r="C372" s="1" t="s">
        <v>1363</v>
      </c>
      <c r="D372" s="1" t="s">
        <v>1435</v>
      </c>
      <c r="F372" s="1" t="s">
        <v>144</v>
      </c>
      <c r="G372" s="1">
        <v>610745</v>
      </c>
    </row>
    <row r="373" spans="1:7" x14ac:dyDescent="0.25">
      <c r="A373" s="3" t="s">
        <v>1364</v>
      </c>
      <c r="B373" s="1" t="s">
        <v>1365</v>
      </c>
      <c r="C373" s="1" t="s">
        <v>1366</v>
      </c>
      <c r="D373" s="1" t="s">
        <v>1435</v>
      </c>
      <c r="F373" s="1" t="s">
        <v>144</v>
      </c>
      <c r="G373" s="1">
        <v>609863</v>
      </c>
    </row>
    <row r="374" spans="1:7" x14ac:dyDescent="0.25">
      <c r="A374" s="3" t="s">
        <v>1367</v>
      </c>
      <c r="B374" s="1" t="s">
        <v>1368</v>
      </c>
      <c r="C374" s="1" t="s">
        <v>1369</v>
      </c>
      <c r="D374" s="1" t="s">
        <v>1435</v>
      </c>
      <c r="F374" s="1" t="s">
        <v>144</v>
      </c>
      <c r="G374" s="1">
        <v>613846</v>
      </c>
    </row>
    <row r="375" spans="1:7" x14ac:dyDescent="0.25">
      <c r="A375" s="3" t="s">
        <v>1370</v>
      </c>
      <c r="B375" s="1" t="s">
        <v>1371</v>
      </c>
      <c r="C375" s="1" t="s">
        <v>1372</v>
      </c>
      <c r="D375" s="1" t="s">
        <v>1435</v>
      </c>
      <c r="F375" s="1" t="s">
        <v>144</v>
      </c>
      <c r="G375" s="1">
        <v>613847</v>
      </c>
    </row>
    <row r="376" spans="1:7" x14ac:dyDescent="0.25">
      <c r="A376" s="3" t="s">
        <v>1373</v>
      </c>
      <c r="B376" s="1" t="s">
        <v>1374</v>
      </c>
      <c r="C376" s="1" t="s">
        <v>1375</v>
      </c>
      <c r="D376" s="1" t="s">
        <v>1435</v>
      </c>
      <c r="E376" s="1" t="s">
        <v>107</v>
      </c>
      <c r="G376" s="1">
        <v>189967</v>
      </c>
    </row>
    <row r="377" spans="1:7" x14ac:dyDescent="0.25">
      <c r="A377" s="3" t="s">
        <v>1376</v>
      </c>
      <c r="B377" s="1" t="s">
        <v>1377</v>
      </c>
      <c r="C377" s="1" t="s">
        <v>1378</v>
      </c>
      <c r="D377" s="1" t="s">
        <v>1435</v>
      </c>
      <c r="F377" s="1" t="s">
        <v>390</v>
      </c>
      <c r="G377" s="1">
        <v>300092</v>
      </c>
    </row>
    <row r="378" spans="1:7" x14ac:dyDescent="0.25">
      <c r="A378" s="3" t="s">
        <v>1379</v>
      </c>
      <c r="B378" s="1" t="s">
        <v>1381</v>
      </c>
      <c r="C378" s="1" t="s">
        <v>1382</v>
      </c>
      <c r="D378" s="1" t="s">
        <v>1435</v>
      </c>
      <c r="E378" s="1" t="s">
        <v>5</v>
      </c>
      <c r="F378" s="1" t="s">
        <v>1380</v>
      </c>
      <c r="G378" s="1">
        <v>612988</v>
      </c>
    </row>
    <row r="379" spans="1:7" x14ac:dyDescent="0.25">
      <c r="A379" s="3" t="s">
        <v>1383</v>
      </c>
      <c r="B379" s="1" t="s">
        <v>1384</v>
      </c>
      <c r="C379" s="1" t="s">
        <v>1385</v>
      </c>
      <c r="D379" s="1" t="s">
        <v>1435</v>
      </c>
      <c r="F379" s="1" t="s">
        <v>144</v>
      </c>
      <c r="G379" s="1">
        <v>609884</v>
      </c>
    </row>
    <row r="380" spans="1:7" x14ac:dyDescent="0.25">
      <c r="A380" s="3" t="s">
        <v>1386</v>
      </c>
      <c r="B380" s="1" t="s">
        <v>1387</v>
      </c>
      <c r="C380" s="1" t="s">
        <v>1388</v>
      </c>
      <c r="D380" s="1" t="s">
        <v>1435</v>
      </c>
      <c r="F380" s="1" t="s">
        <v>144</v>
      </c>
      <c r="G380" s="1">
        <v>612014</v>
      </c>
    </row>
    <row r="381" spans="1:7" x14ac:dyDescent="0.25">
      <c r="A381" s="3" t="s">
        <v>1389</v>
      </c>
      <c r="B381" s="1" t="s">
        <v>1390</v>
      </c>
      <c r="C381" s="1" t="s">
        <v>1391</v>
      </c>
      <c r="D381" s="1" t="s">
        <v>1435</v>
      </c>
      <c r="F381" s="1" t="s">
        <v>144</v>
      </c>
      <c r="G381" s="1">
        <v>606933</v>
      </c>
    </row>
    <row r="382" spans="1:7" x14ac:dyDescent="0.25">
      <c r="A382" s="3" t="s">
        <v>1392</v>
      </c>
      <c r="B382" s="1" t="s">
        <v>1393</v>
      </c>
      <c r="C382" s="1" t="s">
        <v>1394</v>
      </c>
      <c r="D382" s="1" t="s">
        <v>1435</v>
      </c>
      <c r="F382" s="1" t="s">
        <v>144</v>
      </c>
      <c r="G382" s="1">
        <v>115501</v>
      </c>
    </row>
    <row r="383" spans="1:7" x14ac:dyDescent="0.25">
      <c r="A383" s="3" t="s">
        <v>1395</v>
      </c>
      <c r="B383" s="1" t="s">
        <v>1396</v>
      </c>
      <c r="C383" s="1" t="s">
        <v>1397</v>
      </c>
      <c r="D383" s="1" t="s">
        <v>1435</v>
      </c>
      <c r="F383" s="1" t="s">
        <v>1134</v>
      </c>
    </row>
    <row r="384" spans="1:7" x14ac:dyDescent="0.25">
      <c r="A384" s="3" t="s">
        <v>1398</v>
      </c>
      <c r="B384" s="1" t="s">
        <v>1399</v>
      </c>
      <c r="C384" s="1" t="s">
        <v>1400</v>
      </c>
      <c r="D384" s="1" t="s">
        <v>1435</v>
      </c>
      <c r="F384" s="1" t="s">
        <v>144</v>
      </c>
      <c r="G384" s="1">
        <v>604294</v>
      </c>
    </row>
    <row r="385" spans="1:7" x14ac:dyDescent="0.25">
      <c r="A385" s="3" t="s">
        <v>1401</v>
      </c>
      <c r="B385" s="1" t="s">
        <v>1402</v>
      </c>
      <c r="C385" s="1" t="s">
        <v>1403</v>
      </c>
      <c r="D385" s="1" t="s">
        <v>1435</v>
      </c>
      <c r="F385" s="1" t="s">
        <v>144</v>
      </c>
      <c r="G385" s="1">
        <v>142993</v>
      </c>
    </row>
    <row r="386" spans="1:7" x14ac:dyDescent="0.25">
      <c r="A386" s="3" t="s">
        <v>1404</v>
      </c>
      <c r="B386" s="1" t="s">
        <v>1405</v>
      </c>
      <c r="C386" s="1" t="s">
        <v>1406</v>
      </c>
      <c r="D386" s="1" t="s">
        <v>1435</v>
      </c>
      <c r="F386" s="1" t="s">
        <v>1278</v>
      </c>
      <c r="G386" s="1">
        <v>605068</v>
      </c>
    </row>
    <row r="387" spans="1:7" x14ac:dyDescent="0.25">
      <c r="A387" s="3" t="s">
        <v>1407</v>
      </c>
      <c r="B387" s="1" t="s">
        <v>1408</v>
      </c>
      <c r="C387" s="1" t="s">
        <v>1409</v>
      </c>
      <c r="D387" s="1" t="s">
        <v>1435</v>
      </c>
      <c r="F387" s="1" t="s">
        <v>144</v>
      </c>
      <c r="G387" s="1">
        <v>606201</v>
      </c>
    </row>
    <row r="388" spans="1:7" x14ac:dyDescent="0.25">
      <c r="A388" s="3" t="s">
        <v>1410</v>
      </c>
      <c r="B388" s="1" t="s">
        <v>1411</v>
      </c>
      <c r="C388" s="1" t="s">
        <v>1412</v>
      </c>
      <c r="D388" s="1" t="s">
        <v>1435</v>
      </c>
      <c r="F388" s="1" t="s">
        <v>144</v>
      </c>
      <c r="G388" s="1">
        <v>607102</v>
      </c>
    </row>
    <row r="389" spans="1:7" x14ac:dyDescent="0.25">
      <c r="A389" s="3" t="s">
        <v>1413</v>
      </c>
      <c r="B389" s="1" t="s">
        <v>1415</v>
      </c>
      <c r="C389" s="1" t="s">
        <v>1416</v>
      </c>
      <c r="D389" s="1" t="s">
        <v>1435</v>
      </c>
      <c r="E389" s="1" t="s">
        <v>5</v>
      </c>
      <c r="F389" s="1" t="s">
        <v>1414</v>
      </c>
      <c r="G389" s="1">
        <v>613598</v>
      </c>
    </row>
    <row r="390" spans="1:7" x14ac:dyDescent="0.25">
      <c r="A390" s="3" t="s">
        <v>1417</v>
      </c>
      <c r="B390" s="1" t="s">
        <v>1419</v>
      </c>
      <c r="C390" s="1" t="s">
        <v>1420</v>
      </c>
      <c r="D390" s="1" t="s">
        <v>1435</v>
      </c>
      <c r="E390" s="1" t="s">
        <v>5</v>
      </c>
      <c r="F390" s="1" t="s">
        <v>1418</v>
      </c>
      <c r="G390" s="1">
        <v>603901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6" sqref="A6"/>
    </sheetView>
  </sheetViews>
  <sheetFormatPr defaultRowHeight="15" x14ac:dyDescent="0.25"/>
  <cols>
    <col min="1" max="1" width="22.7109375" bestFit="1" customWidth="1"/>
    <col min="2" max="2" width="132.5703125" bestFit="1" customWidth="1"/>
    <col min="3" max="3" width="21.42578125" bestFit="1" customWidth="1"/>
    <col min="4" max="4" width="43.28515625" bestFit="1" customWidth="1"/>
  </cols>
  <sheetData>
    <row r="1" spans="1:4" s="1" customFormat="1" x14ac:dyDescent="0.25">
      <c r="A1" s="11" t="s">
        <v>9068</v>
      </c>
    </row>
    <row r="3" spans="1:4" x14ac:dyDescent="0.25">
      <c r="A3" s="5" t="s">
        <v>1905</v>
      </c>
      <c r="B3" s="2" t="s">
        <v>1906</v>
      </c>
      <c r="C3" s="2" t="s">
        <v>1907</v>
      </c>
      <c r="D3" s="2" t="s">
        <v>1908</v>
      </c>
    </row>
    <row r="4" spans="1:4" x14ac:dyDescent="0.25">
      <c r="A4" s="4" t="s">
        <v>1909</v>
      </c>
      <c r="B4" s="4" t="s">
        <v>1914</v>
      </c>
      <c r="C4" s="4" t="s">
        <v>1918</v>
      </c>
      <c r="D4" s="4" t="s">
        <v>1922</v>
      </c>
    </row>
    <row r="5" spans="1:4" x14ac:dyDescent="0.25">
      <c r="A5" s="4" t="s">
        <v>1910</v>
      </c>
      <c r="B5" s="4" t="s">
        <v>9087</v>
      </c>
      <c r="C5" s="4" t="s">
        <v>1919</v>
      </c>
      <c r="D5" s="4" t="s">
        <v>1923</v>
      </c>
    </row>
    <row r="6" spans="1:4" x14ac:dyDescent="0.25">
      <c r="A6" s="4" t="s">
        <v>1911</v>
      </c>
      <c r="B6" s="4" t="s">
        <v>1915</v>
      </c>
      <c r="C6" s="4" t="s">
        <v>1920</v>
      </c>
      <c r="D6" s="4" t="s">
        <v>1924</v>
      </c>
    </row>
    <row r="7" spans="1:4" x14ac:dyDescent="0.25">
      <c r="A7" s="4" t="s">
        <v>1912</v>
      </c>
      <c r="B7" s="4" t="s">
        <v>1916</v>
      </c>
      <c r="C7" s="4" t="s">
        <v>1918</v>
      </c>
      <c r="D7" s="4" t="s">
        <v>1922</v>
      </c>
    </row>
    <row r="8" spans="1:4" x14ac:dyDescent="0.25">
      <c r="A8" s="4" t="s">
        <v>1913</v>
      </c>
      <c r="B8" s="4" t="s">
        <v>1917</v>
      </c>
      <c r="C8" s="4" t="s">
        <v>1921</v>
      </c>
      <c r="D8" s="4" t="s">
        <v>1925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activeCell="A12" sqref="A12"/>
    </sheetView>
  </sheetViews>
  <sheetFormatPr defaultColWidth="41.85546875" defaultRowHeight="15" x14ac:dyDescent="0.25"/>
  <cols>
    <col min="1" max="1" width="126" bestFit="1" customWidth="1"/>
  </cols>
  <sheetData>
    <row r="1" spans="1:4" x14ac:dyDescent="0.25">
      <c r="A1" s="11" t="s">
        <v>9069</v>
      </c>
    </row>
    <row r="3" spans="1:4" x14ac:dyDescent="0.25">
      <c r="A3" s="2" t="s">
        <v>1929</v>
      </c>
      <c r="B3" s="2" t="s">
        <v>8023</v>
      </c>
      <c r="C3" s="6"/>
      <c r="D3" s="6"/>
    </row>
    <row r="4" spans="1:4" x14ac:dyDescent="0.25">
      <c r="A4" s="1" t="s">
        <v>1930</v>
      </c>
      <c r="B4" s="1">
        <v>1156</v>
      </c>
      <c r="C4" s="7"/>
      <c r="D4" s="7"/>
    </row>
    <row r="5" spans="1:4" x14ac:dyDescent="0.25">
      <c r="A5" s="1" t="s">
        <v>1931</v>
      </c>
      <c r="B5" s="1">
        <v>1241</v>
      </c>
      <c r="C5" s="7"/>
      <c r="D5" s="7"/>
    </row>
    <row r="6" spans="1:4" x14ac:dyDescent="0.25">
      <c r="C6" s="7"/>
      <c r="D6" s="7"/>
    </row>
    <row r="7" spans="1:4" x14ac:dyDescent="0.25">
      <c r="A7" s="2" t="s">
        <v>1932</v>
      </c>
      <c r="B7" s="2" t="s">
        <v>8023</v>
      </c>
      <c r="C7" s="7"/>
      <c r="D7" s="7"/>
    </row>
    <row r="8" spans="1:4" x14ac:dyDescent="0.25">
      <c r="A8" s="1" t="s">
        <v>1933</v>
      </c>
      <c r="B8" s="1">
        <v>2100</v>
      </c>
      <c r="C8" s="7"/>
      <c r="D8" s="7"/>
    </row>
    <row r="9" spans="1:4" x14ac:dyDescent="0.25">
      <c r="A9" s="1" t="s">
        <v>1934</v>
      </c>
      <c r="B9" s="1">
        <v>297</v>
      </c>
      <c r="C9" s="7"/>
      <c r="D9" s="7"/>
    </row>
    <row r="10" spans="1:4" x14ac:dyDescent="0.25">
      <c r="C10" s="7"/>
      <c r="D10" s="7"/>
    </row>
    <row r="11" spans="1:4" x14ac:dyDescent="0.25">
      <c r="A11" s="2" t="s">
        <v>1935</v>
      </c>
      <c r="B11" s="2" t="s">
        <v>8023</v>
      </c>
      <c r="C11" s="7"/>
      <c r="D11" s="7"/>
    </row>
    <row r="12" spans="1:4" x14ac:dyDescent="0.25">
      <c r="A12" s="1" t="s">
        <v>1936</v>
      </c>
      <c r="B12" s="1">
        <v>793</v>
      </c>
    </row>
    <row r="13" spans="1:4" x14ac:dyDescent="0.25">
      <c r="A13" s="1" t="s">
        <v>1937</v>
      </c>
      <c r="B13" s="1">
        <v>1433</v>
      </c>
    </row>
    <row r="14" spans="1:4" x14ac:dyDescent="0.25">
      <c r="A14" s="1" t="s">
        <v>1938</v>
      </c>
      <c r="B14" s="1">
        <v>27</v>
      </c>
    </row>
    <row r="15" spans="1:4" x14ac:dyDescent="0.25">
      <c r="A15" s="1" t="s">
        <v>1939</v>
      </c>
      <c r="B15" s="1">
        <v>34</v>
      </c>
    </row>
    <row r="16" spans="1:4" x14ac:dyDescent="0.25">
      <c r="A16" s="1" t="s">
        <v>1940</v>
      </c>
      <c r="B16" s="1">
        <v>110</v>
      </c>
    </row>
    <row r="18" spans="1:2" x14ac:dyDescent="0.25">
      <c r="A18" s="2" t="s">
        <v>1941</v>
      </c>
      <c r="B18" s="2" t="s">
        <v>8023</v>
      </c>
    </row>
    <row r="19" spans="1:2" x14ac:dyDescent="0.25">
      <c r="A19" s="1" t="s">
        <v>1942</v>
      </c>
      <c r="B19" s="1">
        <v>1</v>
      </c>
    </row>
    <row r="20" spans="1:2" x14ac:dyDescent="0.25">
      <c r="A20" s="1" t="s">
        <v>1943</v>
      </c>
      <c r="B20" s="1">
        <v>1</v>
      </c>
    </row>
    <row r="21" spans="1:2" x14ac:dyDescent="0.25">
      <c r="A21" s="1" t="s">
        <v>1944</v>
      </c>
      <c r="B21" s="1">
        <v>1</v>
      </c>
    </row>
    <row r="22" spans="1:2" x14ac:dyDescent="0.25">
      <c r="A22" s="1" t="s">
        <v>1945</v>
      </c>
      <c r="B22" s="1">
        <v>1</v>
      </c>
    </row>
    <row r="23" spans="1:2" x14ac:dyDescent="0.25">
      <c r="A23" s="1" t="s">
        <v>1946</v>
      </c>
      <c r="B23" s="1">
        <v>62</v>
      </c>
    </row>
    <row r="24" spans="1:2" x14ac:dyDescent="0.25">
      <c r="A24" s="1" t="s">
        <v>1947</v>
      </c>
      <c r="B24" s="1">
        <v>1</v>
      </c>
    </row>
    <row r="25" spans="1:2" x14ac:dyDescent="0.25">
      <c r="A25" s="1" t="s">
        <v>1948</v>
      </c>
      <c r="B25" s="1">
        <v>1</v>
      </c>
    </row>
    <row r="26" spans="1:2" x14ac:dyDescent="0.25">
      <c r="A26" s="1" t="s">
        <v>1949</v>
      </c>
      <c r="B26" s="1">
        <v>3</v>
      </c>
    </row>
    <row r="27" spans="1:2" x14ac:dyDescent="0.25">
      <c r="A27" s="1" t="s">
        <v>1950</v>
      </c>
      <c r="B27" s="1">
        <v>1</v>
      </c>
    </row>
    <row r="28" spans="1:2" x14ac:dyDescent="0.25">
      <c r="A28" s="1" t="s">
        <v>1951</v>
      </c>
      <c r="B28" s="1">
        <v>1</v>
      </c>
    </row>
    <row r="29" spans="1:2" x14ac:dyDescent="0.25">
      <c r="A29" s="1" t="s">
        <v>1952</v>
      </c>
      <c r="B29" s="1">
        <v>1</v>
      </c>
    </row>
    <row r="30" spans="1:2" x14ac:dyDescent="0.25">
      <c r="A30" s="1" t="s">
        <v>1953</v>
      </c>
      <c r="B30" s="1">
        <v>6</v>
      </c>
    </row>
    <row r="31" spans="1:2" x14ac:dyDescent="0.25">
      <c r="A31" s="1" t="s">
        <v>1954</v>
      </c>
      <c r="B31" s="1">
        <v>1</v>
      </c>
    </row>
    <row r="32" spans="1:2" x14ac:dyDescent="0.25">
      <c r="A32" s="1" t="s">
        <v>1955</v>
      </c>
      <c r="B32" s="1">
        <v>1</v>
      </c>
    </row>
    <row r="33" spans="1:2" x14ac:dyDescent="0.25">
      <c r="A33" s="1" t="s">
        <v>1956</v>
      </c>
      <c r="B33" s="1">
        <v>208</v>
      </c>
    </row>
    <row r="34" spans="1:2" x14ac:dyDescent="0.25">
      <c r="A34" s="1" t="s">
        <v>1957</v>
      </c>
      <c r="B34" s="1">
        <v>1</v>
      </c>
    </row>
    <row r="35" spans="1:2" x14ac:dyDescent="0.25">
      <c r="A35" s="1" t="s">
        <v>1958</v>
      </c>
      <c r="B35" s="1">
        <v>1</v>
      </c>
    </row>
    <row r="36" spans="1:2" x14ac:dyDescent="0.25">
      <c r="A36" s="1" t="s">
        <v>1959</v>
      </c>
      <c r="B36" s="1">
        <v>1</v>
      </c>
    </row>
    <row r="37" spans="1:2" x14ac:dyDescent="0.25">
      <c r="A37" s="1" t="s">
        <v>1928</v>
      </c>
      <c r="B37" s="1">
        <v>64</v>
      </c>
    </row>
    <row r="38" spans="1:2" x14ac:dyDescent="0.25">
      <c r="A38" s="1" t="s">
        <v>1960</v>
      </c>
      <c r="B38" s="1">
        <v>1</v>
      </c>
    </row>
    <row r="39" spans="1:2" x14ac:dyDescent="0.25">
      <c r="A39" s="1" t="s">
        <v>1961</v>
      </c>
      <c r="B39" s="1">
        <v>1</v>
      </c>
    </row>
    <row r="40" spans="1:2" x14ac:dyDescent="0.25">
      <c r="A40" s="1" t="s">
        <v>1962</v>
      </c>
      <c r="B40" s="1">
        <v>1</v>
      </c>
    </row>
    <row r="41" spans="1:2" x14ac:dyDescent="0.25">
      <c r="A41" s="1" t="s">
        <v>1926</v>
      </c>
      <c r="B41" s="1">
        <v>587</v>
      </c>
    </row>
    <row r="42" spans="1:2" x14ac:dyDescent="0.25">
      <c r="A42" s="1" t="s">
        <v>1963</v>
      </c>
      <c r="B42" s="1">
        <v>1</v>
      </c>
    </row>
    <row r="43" spans="1:2" x14ac:dyDescent="0.25">
      <c r="A43" s="1" t="s">
        <v>1964</v>
      </c>
      <c r="B43" s="1">
        <v>2</v>
      </c>
    </row>
    <row r="44" spans="1:2" x14ac:dyDescent="0.25">
      <c r="A44" s="1" t="s">
        <v>1965</v>
      </c>
      <c r="B44" s="1">
        <v>2</v>
      </c>
    </row>
    <row r="45" spans="1:2" x14ac:dyDescent="0.25">
      <c r="A45" s="1" t="s">
        <v>1966</v>
      </c>
      <c r="B45" s="1">
        <v>148</v>
      </c>
    </row>
    <row r="46" spans="1:2" x14ac:dyDescent="0.25">
      <c r="A46" s="1" t="s">
        <v>1967</v>
      </c>
      <c r="B46" s="1">
        <v>1</v>
      </c>
    </row>
    <row r="47" spans="1:2" x14ac:dyDescent="0.25">
      <c r="A47" s="1" t="s">
        <v>1968</v>
      </c>
      <c r="B47" s="1">
        <v>1</v>
      </c>
    </row>
    <row r="48" spans="1:2" x14ac:dyDescent="0.25">
      <c r="A48" s="1" t="s">
        <v>1969</v>
      </c>
      <c r="B48" s="1">
        <v>1</v>
      </c>
    </row>
    <row r="49" spans="1:2" x14ac:dyDescent="0.25">
      <c r="A49" s="1" t="s">
        <v>1970</v>
      </c>
      <c r="B49" s="1">
        <v>1</v>
      </c>
    </row>
    <row r="50" spans="1:2" x14ac:dyDescent="0.25">
      <c r="A50" s="1" t="s">
        <v>1971</v>
      </c>
      <c r="B50" s="1">
        <v>1</v>
      </c>
    </row>
    <row r="51" spans="1:2" x14ac:dyDescent="0.25">
      <c r="A51" s="1" t="s">
        <v>1972</v>
      </c>
      <c r="B51" s="1">
        <v>1</v>
      </c>
    </row>
    <row r="52" spans="1:2" x14ac:dyDescent="0.25">
      <c r="A52" s="1" t="s">
        <v>1973</v>
      </c>
      <c r="B52" s="1">
        <v>2</v>
      </c>
    </row>
    <row r="53" spans="1:2" x14ac:dyDescent="0.25">
      <c r="A53" s="1" t="s">
        <v>1974</v>
      </c>
      <c r="B53" s="1">
        <v>111</v>
      </c>
    </row>
    <row r="54" spans="1:2" x14ac:dyDescent="0.25">
      <c r="A54" s="1" t="s">
        <v>1975</v>
      </c>
      <c r="B54" s="1">
        <v>7</v>
      </c>
    </row>
    <row r="55" spans="1:2" x14ac:dyDescent="0.25">
      <c r="A55" s="1" t="s">
        <v>1927</v>
      </c>
      <c r="B55" s="1">
        <v>1102</v>
      </c>
    </row>
    <row r="56" spans="1:2" x14ac:dyDescent="0.25">
      <c r="A56" s="1" t="s">
        <v>1976</v>
      </c>
      <c r="B56" s="1">
        <v>66</v>
      </c>
    </row>
    <row r="57" spans="1:2" x14ac:dyDescent="0.25">
      <c r="A57" s="1" t="s">
        <v>1977</v>
      </c>
      <c r="B57" s="1">
        <v>1</v>
      </c>
    </row>
    <row r="58" spans="1:2" x14ac:dyDescent="0.25">
      <c r="A58" s="1" t="s">
        <v>1978</v>
      </c>
      <c r="B58" s="1">
        <v>1</v>
      </c>
    </row>
    <row r="59" spans="1:2" x14ac:dyDescent="0.25">
      <c r="A59" s="1" t="s">
        <v>1979</v>
      </c>
      <c r="B59" s="1">
        <v>1</v>
      </c>
    </row>
    <row r="60" spans="1:2" x14ac:dyDescent="0.25">
      <c r="A60" s="8" t="s">
        <v>1980</v>
      </c>
      <c r="B60" s="2">
        <f>SUM(B19:B59)</f>
        <v>2397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/>
  </sheetViews>
  <sheetFormatPr defaultRowHeight="15" x14ac:dyDescent="0.25"/>
  <cols>
    <col min="1" max="1" width="14.42578125" style="1" customWidth="1"/>
    <col min="2" max="2" width="49.140625" style="1" bestFit="1" customWidth="1"/>
  </cols>
  <sheetData>
    <row r="1" spans="1:5" x14ac:dyDescent="0.25">
      <c r="A1" s="11" t="s">
        <v>9070</v>
      </c>
      <c r="B1" s="11"/>
      <c r="C1" s="11"/>
      <c r="D1" s="11"/>
      <c r="E1" s="11"/>
    </row>
    <row r="3" spans="1:5" x14ac:dyDescent="0.25">
      <c r="A3" s="2" t="s">
        <v>1981</v>
      </c>
      <c r="B3" s="2" t="s">
        <v>1982</v>
      </c>
    </row>
    <row r="4" spans="1:5" x14ac:dyDescent="0.25">
      <c r="A4" s="12" t="s">
        <v>2086</v>
      </c>
      <c r="B4" s="12"/>
    </row>
    <row r="5" spans="1:5" x14ac:dyDescent="0.25">
      <c r="A5" s="1" t="s">
        <v>1985</v>
      </c>
      <c r="B5" s="1" t="s">
        <v>1983</v>
      </c>
    </row>
    <row r="6" spans="1:5" x14ac:dyDescent="0.25">
      <c r="A6" s="1" t="s">
        <v>1986</v>
      </c>
      <c r="B6" s="1" t="s">
        <v>1984</v>
      </c>
    </row>
    <row r="8" spans="1:5" x14ac:dyDescent="0.25">
      <c r="A8" s="12" t="s">
        <v>2082</v>
      </c>
      <c r="B8" s="12"/>
    </row>
    <row r="9" spans="1:5" x14ac:dyDescent="0.25">
      <c r="A9" s="1" t="s">
        <v>1987</v>
      </c>
      <c r="B9" s="1" t="s">
        <v>1989</v>
      </c>
    </row>
    <row r="10" spans="1:5" x14ac:dyDescent="0.25">
      <c r="A10" s="1" t="s">
        <v>1988</v>
      </c>
      <c r="B10" s="1" t="s">
        <v>1990</v>
      </c>
    </row>
    <row r="11" spans="1:5" x14ac:dyDescent="0.25">
      <c r="A11" s="1" t="s">
        <v>1991</v>
      </c>
      <c r="B11" s="1" t="s">
        <v>1993</v>
      </c>
    </row>
    <row r="12" spans="1:5" x14ac:dyDescent="0.25">
      <c r="A12" s="1" t="s">
        <v>1992</v>
      </c>
      <c r="B12" s="1" t="s">
        <v>1994</v>
      </c>
    </row>
    <row r="13" spans="1:5" x14ac:dyDescent="0.25">
      <c r="A13" s="1" t="s">
        <v>1995</v>
      </c>
      <c r="B13" s="1" t="s">
        <v>1997</v>
      </c>
    </row>
    <row r="14" spans="1:5" x14ac:dyDescent="0.25">
      <c r="A14" s="1" t="s">
        <v>1996</v>
      </c>
      <c r="B14" s="1" t="s">
        <v>1998</v>
      </c>
    </row>
    <row r="15" spans="1:5" x14ac:dyDescent="0.25">
      <c r="A15" s="1" t="s">
        <v>2001</v>
      </c>
      <c r="B15" s="1" t="s">
        <v>1999</v>
      </c>
    </row>
    <row r="16" spans="1:5" x14ac:dyDescent="0.25">
      <c r="A16" s="1" t="s">
        <v>2002</v>
      </c>
      <c r="B16" s="1" t="s">
        <v>2000</v>
      </c>
    </row>
    <row r="17" spans="1:2" x14ac:dyDescent="0.25">
      <c r="A17" s="1" t="s">
        <v>2003</v>
      </c>
      <c r="B17" s="1" t="s">
        <v>2005</v>
      </c>
    </row>
    <row r="18" spans="1:2" x14ac:dyDescent="0.25">
      <c r="A18" s="1" t="s">
        <v>2008</v>
      </c>
      <c r="B18" s="1" t="s">
        <v>2006</v>
      </c>
    </row>
    <row r="19" spans="1:2" x14ac:dyDescent="0.25">
      <c r="A19" s="1" t="s">
        <v>2004</v>
      </c>
      <c r="B19" s="1" t="s">
        <v>2009</v>
      </c>
    </row>
    <row r="20" spans="1:2" x14ac:dyDescent="0.25">
      <c r="A20" s="1" t="s">
        <v>2007</v>
      </c>
      <c r="B20" s="1" t="s">
        <v>2010</v>
      </c>
    </row>
    <row r="21" spans="1:2" x14ac:dyDescent="0.25">
      <c r="A21" s="1" t="s">
        <v>2015</v>
      </c>
      <c r="B21" s="1" t="s">
        <v>2029</v>
      </c>
    </row>
    <row r="22" spans="1:2" x14ac:dyDescent="0.25">
      <c r="A22" s="1" t="s">
        <v>2016</v>
      </c>
      <c r="B22" s="1" t="s">
        <v>2030</v>
      </c>
    </row>
    <row r="23" spans="1:2" x14ac:dyDescent="0.25">
      <c r="A23" s="1" t="s">
        <v>2017</v>
      </c>
      <c r="B23" s="1" t="s">
        <v>2031</v>
      </c>
    </row>
    <row r="24" spans="1:2" x14ac:dyDescent="0.25">
      <c r="A24" s="1" t="s">
        <v>2018</v>
      </c>
      <c r="B24" s="1" t="s">
        <v>2032</v>
      </c>
    </row>
    <row r="25" spans="1:2" x14ac:dyDescent="0.25">
      <c r="A25" s="1" t="s">
        <v>2019</v>
      </c>
      <c r="B25" s="1" t="s">
        <v>2033</v>
      </c>
    </row>
    <row r="26" spans="1:2" x14ac:dyDescent="0.25">
      <c r="A26" s="1" t="s">
        <v>2020</v>
      </c>
      <c r="B26" s="1" t="s">
        <v>2034</v>
      </c>
    </row>
    <row r="28" spans="1:2" x14ac:dyDescent="0.25">
      <c r="A28" s="12" t="s">
        <v>2083</v>
      </c>
      <c r="B28" s="12"/>
    </row>
    <row r="29" spans="1:2" x14ac:dyDescent="0.25">
      <c r="A29" s="1" t="s">
        <v>2011</v>
      </c>
      <c r="B29" s="10" t="s">
        <v>2012</v>
      </c>
    </row>
    <row r="30" spans="1:2" x14ac:dyDescent="0.25">
      <c r="A30" s="1" t="s">
        <v>2013</v>
      </c>
      <c r="B30" s="1" t="s">
        <v>2014</v>
      </c>
    </row>
    <row r="31" spans="1:2" x14ac:dyDescent="0.25">
      <c r="A31" s="1" t="s">
        <v>2049</v>
      </c>
      <c r="B31" s="1" t="s">
        <v>2050</v>
      </c>
    </row>
    <row r="32" spans="1:2" x14ac:dyDescent="0.25">
      <c r="A32" s="1" t="s">
        <v>2051</v>
      </c>
      <c r="B32" s="1" t="s">
        <v>2052</v>
      </c>
    </row>
    <row r="33" spans="1:2" x14ac:dyDescent="0.25">
      <c r="A33" s="1" t="s">
        <v>2053</v>
      </c>
      <c r="B33" s="1" t="s">
        <v>2054</v>
      </c>
    </row>
    <row r="34" spans="1:2" x14ac:dyDescent="0.25">
      <c r="A34" s="1" t="s">
        <v>2055</v>
      </c>
      <c r="B34" s="1" t="s">
        <v>2056</v>
      </c>
    </row>
    <row r="36" spans="1:2" x14ac:dyDescent="0.25">
      <c r="A36" s="27" t="s">
        <v>2084</v>
      </c>
      <c r="B36" s="27"/>
    </row>
    <row r="37" spans="1:2" x14ac:dyDescent="0.25">
      <c r="A37" s="1" t="s">
        <v>2027</v>
      </c>
      <c r="B37" s="1" t="s">
        <v>2065</v>
      </c>
    </row>
    <row r="38" spans="1:2" x14ac:dyDescent="0.25">
      <c r="A38" s="1" t="s">
        <v>2028</v>
      </c>
      <c r="B38" s="1" t="s">
        <v>2066</v>
      </c>
    </row>
    <row r="39" spans="1:2" x14ac:dyDescent="0.25">
      <c r="A39" s="1" t="s">
        <v>2039</v>
      </c>
      <c r="B39" s="1" t="s">
        <v>2035</v>
      </c>
    </row>
    <row r="40" spans="1:2" x14ac:dyDescent="0.25">
      <c r="A40" s="1" t="s">
        <v>2040</v>
      </c>
      <c r="B40" s="1" t="s">
        <v>2036</v>
      </c>
    </row>
    <row r="41" spans="1:2" x14ac:dyDescent="0.25">
      <c r="A41" s="1" t="s">
        <v>2041</v>
      </c>
      <c r="B41" s="1" t="s">
        <v>2037</v>
      </c>
    </row>
    <row r="42" spans="1:2" x14ac:dyDescent="0.25">
      <c r="A42" s="1" t="s">
        <v>2042</v>
      </c>
      <c r="B42" s="1" t="s">
        <v>2038</v>
      </c>
    </row>
    <row r="43" spans="1:2" x14ac:dyDescent="0.25">
      <c r="A43" s="1" t="s">
        <v>2023</v>
      </c>
      <c r="B43" s="1" t="s">
        <v>2067</v>
      </c>
    </row>
    <row r="44" spans="1:2" x14ac:dyDescent="0.25">
      <c r="A44" s="1" t="s">
        <v>2022</v>
      </c>
      <c r="B44" s="1" t="s">
        <v>2068</v>
      </c>
    </row>
    <row r="45" spans="1:2" x14ac:dyDescent="0.25">
      <c r="A45" s="1" t="s">
        <v>2071</v>
      </c>
      <c r="B45" s="1" t="s">
        <v>2079</v>
      </c>
    </row>
    <row r="46" spans="1:2" x14ac:dyDescent="0.25">
      <c r="A46" s="1" t="s">
        <v>2072</v>
      </c>
      <c r="B46" s="1" t="s">
        <v>2080</v>
      </c>
    </row>
    <row r="47" spans="1:2" x14ac:dyDescent="0.25">
      <c r="A47" s="1" t="s">
        <v>2073</v>
      </c>
      <c r="B47" s="1" t="s">
        <v>2075</v>
      </c>
    </row>
    <row r="48" spans="1:2" x14ac:dyDescent="0.25">
      <c r="A48" s="1" t="s">
        <v>2074</v>
      </c>
      <c r="B48" s="1" t="s">
        <v>2076</v>
      </c>
    </row>
    <row r="49" spans="1:2" x14ac:dyDescent="0.25">
      <c r="A49" s="1" t="s">
        <v>2021</v>
      </c>
      <c r="B49" s="1" t="s">
        <v>2077</v>
      </c>
    </row>
    <row r="50" spans="1:2" x14ac:dyDescent="0.25">
      <c r="A50" s="1" t="s">
        <v>2026</v>
      </c>
      <c r="B50" s="1" t="s">
        <v>2078</v>
      </c>
    </row>
    <row r="51" spans="1:2" x14ac:dyDescent="0.25">
      <c r="A51" s="1" t="s">
        <v>2025</v>
      </c>
      <c r="B51" s="1" t="s">
        <v>2069</v>
      </c>
    </row>
    <row r="52" spans="1:2" x14ac:dyDescent="0.25">
      <c r="A52" s="1" t="s">
        <v>2024</v>
      </c>
      <c r="B52" s="1" t="s">
        <v>2070</v>
      </c>
    </row>
    <row r="54" spans="1:2" x14ac:dyDescent="0.25">
      <c r="A54" s="27" t="s">
        <v>2085</v>
      </c>
      <c r="B54" s="27"/>
    </row>
    <row r="55" spans="1:2" x14ac:dyDescent="0.25">
      <c r="A55" s="1" t="s">
        <v>2047</v>
      </c>
      <c r="B55" s="1" t="s">
        <v>2063</v>
      </c>
    </row>
    <row r="56" spans="1:2" x14ac:dyDescent="0.25">
      <c r="A56" s="1" t="s">
        <v>2047</v>
      </c>
      <c r="B56" s="1" t="s">
        <v>2064</v>
      </c>
    </row>
    <row r="57" spans="1:2" x14ac:dyDescent="0.25">
      <c r="A57" s="1" t="s">
        <v>2048</v>
      </c>
      <c r="B57" s="1" t="s">
        <v>2061</v>
      </c>
    </row>
    <row r="58" spans="1:2" x14ac:dyDescent="0.25">
      <c r="A58" s="1" t="s">
        <v>2048</v>
      </c>
      <c r="B58" s="1" t="s">
        <v>2062</v>
      </c>
    </row>
    <row r="59" spans="1:2" x14ac:dyDescent="0.25">
      <c r="A59" s="1" t="s">
        <v>2043</v>
      </c>
      <c r="B59" s="1" t="s">
        <v>2045</v>
      </c>
    </row>
    <row r="60" spans="1:2" x14ac:dyDescent="0.25">
      <c r="A60" s="1" t="s">
        <v>2044</v>
      </c>
      <c r="B60" s="1" t="s">
        <v>2046</v>
      </c>
    </row>
    <row r="61" spans="1:2" x14ac:dyDescent="0.25">
      <c r="A61" s="1" t="s">
        <v>2057</v>
      </c>
      <c r="B61" s="1" t="s">
        <v>2059</v>
      </c>
    </row>
    <row r="62" spans="1:2" x14ac:dyDescent="0.25">
      <c r="A62" s="1" t="s">
        <v>2058</v>
      </c>
      <c r="B62" s="4" t="s">
        <v>2060</v>
      </c>
    </row>
  </sheetData>
  <mergeCells count="2">
    <mergeCell ref="A36:B36"/>
    <mergeCell ref="A54:B5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0"/>
  <sheetViews>
    <sheetView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1" width="23.85546875" style="1" bestFit="1" customWidth="1"/>
    <col min="2" max="2" width="27.85546875" style="1" bestFit="1" customWidth="1"/>
    <col min="3" max="3" width="18.42578125" style="1" bestFit="1" customWidth="1"/>
    <col min="4" max="5" width="41.42578125" style="1" bestFit="1" customWidth="1"/>
    <col min="6" max="6" width="18.7109375" style="1" bestFit="1" customWidth="1"/>
    <col min="7" max="7" width="18.7109375" style="1" customWidth="1"/>
    <col min="8" max="8" width="24.5703125" style="1" bestFit="1" customWidth="1"/>
    <col min="9" max="9" width="9.140625" style="1" bestFit="1" customWidth="1"/>
    <col min="10" max="10" width="24.5703125" style="1" bestFit="1" customWidth="1"/>
    <col min="11" max="11" width="17" style="1" bestFit="1" customWidth="1"/>
    <col min="12" max="12" width="17.7109375" style="1" bestFit="1" customWidth="1"/>
    <col min="13" max="13" width="26.140625" style="1" bestFit="1" customWidth="1"/>
    <col min="14" max="14" width="28.5703125" style="1" bestFit="1" customWidth="1"/>
    <col min="15" max="15" width="22.42578125" style="1" bestFit="1" customWidth="1"/>
    <col min="16" max="17" width="46.7109375" style="1" bestFit="1" customWidth="1"/>
    <col min="18" max="16384" width="9.140625" style="1"/>
  </cols>
  <sheetData>
    <row r="1" spans="1:16" x14ac:dyDescent="0.25">
      <c r="A1" s="11" t="s">
        <v>9071</v>
      </c>
    </row>
    <row r="2" spans="1:16" x14ac:dyDescent="0.25">
      <c r="A2" s="11"/>
    </row>
    <row r="3" spans="1:16" x14ac:dyDescent="0.25">
      <c r="A3" s="2" t="s">
        <v>8016</v>
      </c>
      <c r="B3" s="2" t="s">
        <v>8018</v>
      </c>
      <c r="C3" s="2" t="s">
        <v>8017</v>
      </c>
      <c r="D3" s="2" t="s">
        <v>8022</v>
      </c>
      <c r="E3" s="2" t="s">
        <v>8021</v>
      </c>
      <c r="F3" s="2" t="s">
        <v>8015</v>
      </c>
      <c r="G3" s="13" t="s">
        <v>9020</v>
      </c>
      <c r="H3" s="2" t="s">
        <v>8020</v>
      </c>
      <c r="I3" s="2" t="s">
        <v>8019</v>
      </c>
      <c r="J3" s="2" t="s">
        <v>9086</v>
      </c>
      <c r="K3" s="2" t="s">
        <v>9016</v>
      </c>
      <c r="L3" s="2" t="s">
        <v>9017</v>
      </c>
      <c r="M3" s="2" t="s">
        <v>9018</v>
      </c>
      <c r="N3" s="2" t="s">
        <v>9019</v>
      </c>
      <c r="O3" s="13" t="s">
        <v>9021</v>
      </c>
      <c r="P3" s="2" t="s">
        <v>8411</v>
      </c>
    </row>
    <row r="4" spans="1:16" x14ac:dyDescent="0.25">
      <c r="A4" s="3" t="s">
        <v>4</v>
      </c>
      <c r="B4" s="1" t="s">
        <v>1440</v>
      </c>
      <c r="C4" s="1" t="s">
        <v>1933</v>
      </c>
      <c r="E4" s="1" t="s">
        <v>8026</v>
      </c>
      <c r="F4" s="1" t="s">
        <v>7</v>
      </c>
      <c r="G4" s="1" t="s">
        <v>2124</v>
      </c>
      <c r="H4" s="1">
        <v>463.99</v>
      </c>
      <c r="I4" s="1">
        <v>102.86</v>
      </c>
      <c r="J4" s="1" t="s">
        <v>1933</v>
      </c>
      <c r="K4" s="1" t="s">
        <v>8436</v>
      </c>
      <c r="L4" s="1" t="s">
        <v>2124</v>
      </c>
      <c r="M4" s="1">
        <v>244.96</v>
      </c>
      <c r="N4" s="1">
        <v>425</v>
      </c>
      <c r="O4" s="9" t="s">
        <v>1933</v>
      </c>
      <c r="P4" s="1" t="s">
        <v>1437</v>
      </c>
    </row>
    <row r="5" spans="1:16" x14ac:dyDescent="0.25">
      <c r="A5" s="3" t="s">
        <v>781</v>
      </c>
      <c r="B5" s="1" t="s">
        <v>1442</v>
      </c>
      <c r="C5" s="1" t="s">
        <v>1933</v>
      </c>
      <c r="E5" s="1" t="s">
        <v>8027</v>
      </c>
      <c r="F5" s="1" t="s">
        <v>783</v>
      </c>
      <c r="G5" s="1" t="s">
        <v>2124</v>
      </c>
      <c r="H5" s="1">
        <v>0.01</v>
      </c>
      <c r="I5" s="1">
        <v>0.05</v>
      </c>
      <c r="J5" s="1" t="s">
        <v>1934</v>
      </c>
      <c r="O5" s="9" t="s">
        <v>1934</v>
      </c>
      <c r="P5" s="1" t="s">
        <v>1438</v>
      </c>
    </row>
    <row r="6" spans="1:16" x14ac:dyDescent="0.25">
      <c r="A6" s="3" t="s">
        <v>781</v>
      </c>
      <c r="B6" s="1" t="s">
        <v>1441</v>
      </c>
      <c r="C6" s="1" t="s">
        <v>1934</v>
      </c>
      <c r="F6" s="1" t="s">
        <v>783</v>
      </c>
      <c r="G6" s="1" t="s">
        <v>2124</v>
      </c>
      <c r="H6" s="1">
        <v>0.41</v>
      </c>
      <c r="I6" s="1">
        <v>0.32</v>
      </c>
      <c r="J6" s="1" t="s">
        <v>1933</v>
      </c>
      <c r="O6" s="9" t="s">
        <v>1934</v>
      </c>
      <c r="P6" s="1" t="s">
        <v>1438</v>
      </c>
    </row>
    <row r="7" spans="1:16" x14ac:dyDescent="0.25">
      <c r="A7" s="3" t="s">
        <v>9</v>
      </c>
      <c r="B7" s="1" t="s">
        <v>1443</v>
      </c>
      <c r="C7" s="1" t="s">
        <v>1933</v>
      </c>
      <c r="E7" s="1" t="s">
        <v>8028</v>
      </c>
      <c r="F7" s="1" t="s">
        <v>11</v>
      </c>
      <c r="G7" s="1" t="s">
        <v>2124</v>
      </c>
      <c r="H7" s="1">
        <v>5.52</v>
      </c>
      <c r="I7" s="1">
        <v>4.32</v>
      </c>
      <c r="J7" s="1" t="s">
        <v>1934</v>
      </c>
      <c r="K7" s="1" t="s">
        <v>8437</v>
      </c>
      <c r="L7" s="1" t="s">
        <v>2124</v>
      </c>
      <c r="M7" s="1">
        <v>39.32</v>
      </c>
      <c r="N7" s="1">
        <v>35.24</v>
      </c>
      <c r="O7" s="9" t="s">
        <v>1933</v>
      </c>
      <c r="P7" s="1" t="s">
        <v>1437</v>
      </c>
    </row>
    <row r="8" spans="1:16" x14ac:dyDescent="0.25">
      <c r="A8" s="3" t="s">
        <v>9</v>
      </c>
      <c r="B8" s="1" t="s">
        <v>1444</v>
      </c>
      <c r="C8" s="1" t="s">
        <v>1934</v>
      </c>
      <c r="F8" s="1" t="s">
        <v>11</v>
      </c>
      <c r="G8" s="1" t="s">
        <v>2124</v>
      </c>
      <c r="H8" s="1">
        <v>10.23</v>
      </c>
      <c r="I8" s="1">
        <v>7.02</v>
      </c>
      <c r="J8" s="1" t="s">
        <v>1933</v>
      </c>
      <c r="O8" s="9" t="s">
        <v>1934</v>
      </c>
      <c r="P8" s="1" t="s">
        <v>1437</v>
      </c>
    </row>
    <row r="9" spans="1:16" x14ac:dyDescent="0.25">
      <c r="A9" s="3" t="s">
        <v>785</v>
      </c>
      <c r="B9" s="1" t="s">
        <v>1446</v>
      </c>
      <c r="C9" s="1" t="s">
        <v>1933</v>
      </c>
      <c r="E9" s="1" t="s">
        <v>8029</v>
      </c>
      <c r="F9" s="1" t="s">
        <v>787</v>
      </c>
      <c r="G9" s="1" t="s">
        <v>2124</v>
      </c>
      <c r="H9" s="1">
        <v>2.98</v>
      </c>
      <c r="I9" s="1">
        <v>3.07</v>
      </c>
      <c r="J9" s="1" t="s">
        <v>1934</v>
      </c>
      <c r="K9" s="1" t="s">
        <v>8438</v>
      </c>
      <c r="L9" s="1" t="s">
        <v>2124</v>
      </c>
      <c r="M9" s="1">
        <v>9.27</v>
      </c>
      <c r="N9" s="1">
        <v>7.22</v>
      </c>
      <c r="O9" s="9" t="s">
        <v>1933</v>
      </c>
      <c r="P9" s="1" t="s">
        <v>1438</v>
      </c>
    </row>
    <row r="10" spans="1:16" x14ac:dyDescent="0.25">
      <c r="A10" s="3" t="s">
        <v>785</v>
      </c>
      <c r="B10" s="1" t="s">
        <v>1445</v>
      </c>
      <c r="C10" s="1" t="s">
        <v>1934</v>
      </c>
      <c r="F10" s="1" t="s">
        <v>787</v>
      </c>
      <c r="G10" s="1" t="s">
        <v>2124</v>
      </c>
      <c r="H10" s="1">
        <v>22.64</v>
      </c>
      <c r="I10" s="1">
        <v>9.81</v>
      </c>
      <c r="J10" s="1" t="s">
        <v>1933</v>
      </c>
      <c r="O10" s="9" t="s">
        <v>1934</v>
      </c>
      <c r="P10" s="1" t="s">
        <v>1438</v>
      </c>
    </row>
    <row r="11" spans="1:16" x14ac:dyDescent="0.25">
      <c r="A11" s="3" t="s">
        <v>13</v>
      </c>
      <c r="B11" s="1" t="s">
        <v>1447</v>
      </c>
      <c r="C11" s="1" t="s">
        <v>1933</v>
      </c>
      <c r="E11" s="1" t="s">
        <v>8030</v>
      </c>
      <c r="F11" s="1" t="s">
        <v>15</v>
      </c>
      <c r="G11" s="1" t="s">
        <v>8439</v>
      </c>
      <c r="H11" s="1">
        <v>54.98</v>
      </c>
      <c r="I11" s="1">
        <v>23.66</v>
      </c>
      <c r="J11" s="1" t="s">
        <v>1933</v>
      </c>
      <c r="K11" s="1" t="s">
        <v>8440</v>
      </c>
      <c r="L11" s="1" t="s">
        <v>8439</v>
      </c>
      <c r="M11" s="1">
        <v>96.04</v>
      </c>
      <c r="N11" s="1">
        <v>88.99</v>
      </c>
      <c r="O11" s="9" t="s">
        <v>1933</v>
      </c>
      <c r="P11" s="1" t="s">
        <v>1437</v>
      </c>
    </row>
    <row r="12" spans="1:16" x14ac:dyDescent="0.25">
      <c r="A12" s="3" t="s">
        <v>17</v>
      </c>
      <c r="B12" s="1" t="s">
        <v>1448</v>
      </c>
      <c r="C12" s="1" t="s">
        <v>1933</v>
      </c>
      <c r="E12" s="1" t="s">
        <v>8031</v>
      </c>
      <c r="F12" s="1" t="s">
        <v>19</v>
      </c>
      <c r="G12" s="1" t="s">
        <v>8439</v>
      </c>
      <c r="H12" s="1">
        <v>23.86</v>
      </c>
      <c r="I12" s="1">
        <v>5.95</v>
      </c>
      <c r="J12" s="1" t="s">
        <v>1933</v>
      </c>
      <c r="K12" s="1" t="s">
        <v>8441</v>
      </c>
      <c r="L12" s="1" t="s">
        <v>8439</v>
      </c>
      <c r="M12" s="1">
        <v>38.42</v>
      </c>
      <c r="N12" s="1">
        <v>34.520000000000003</v>
      </c>
      <c r="O12" s="9" t="s">
        <v>1933</v>
      </c>
      <c r="P12" s="1" t="s">
        <v>1437</v>
      </c>
    </row>
    <row r="13" spans="1:16" x14ac:dyDescent="0.25">
      <c r="A13" s="3" t="s">
        <v>21</v>
      </c>
      <c r="B13" s="1" t="s">
        <v>1449</v>
      </c>
      <c r="C13" s="1" t="s">
        <v>1933</v>
      </c>
      <c r="E13" s="1" t="s">
        <v>8032</v>
      </c>
      <c r="F13" s="1" t="s">
        <v>23</v>
      </c>
      <c r="G13" s="1" t="s">
        <v>2124</v>
      </c>
      <c r="H13" s="1">
        <v>2.31</v>
      </c>
      <c r="I13" s="1">
        <v>1.07</v>
      </c>
      <c r="J13" s="1" t="s">
        <v>1933</v>
      </c>
      <c r="K13" s="1" t="s">
        <v>8442</v>
      </c>
      <c r="L13" s="1" t="s">
        <v>2124</v>
      </c>
      <c r="M13" s="1">
        <v>3.16</v>
      </c>
      <c r="N13" s="1">
        <v>0.64</v>
      </c>
      <c r="O13" s="9" t="s">
        <v>1933</v>
      </c>
      <c r="P13" s="1" t="s">
        <v>1437</v>
      </c>
    </row>
    <row r="14" spans="1:16" x14ac:dyDescent="0.25">
      <c r="A14" s="3" t="s">
        <v>1095</v>
      </c>
      <c r="B14" s="1" t="s">
        <v>1450</v>
      </c>
      <c r="C14" s="1" t="s">
        <v>1933</v>
      </c>
      <c r="E14" s="1" t="s">
        <v>8033</v>
      </c>
      <c r="F14" s="1" t="s">
        <v>1096</v>
      </c>
      <c r="G14" s="1" t="s">
        <v>2124</v>
      </c>
      <c r="H14" s="1">
        <v>7.5</v>
      </c>
      <c r="I14" s="1">
        <v>2.2999999999999998</v>
      </c>
      <c r="J14" s="1" t="s">
        <v>1933</v>
      </c>
      <c r="K14" s="1" t="s">
        <v>8443</v>
      </c>
      <c r="L14" s="1" t="s">
        <v>2124</v>
      </c>
      <c r="M14" s="1">
        <v>9.27</v>
      </c>
      <c r="N14" s="1">
        <v>10.29</v>
      </c>
      <c r="O14" s="9" t="s">
        <v>1933</v>
      </c>
      <c r="P14" s="1" t="s">
        <v>1435</v>
      </c>
    </row>
    <row r="15" spans="1:16" x14ac:dyDescent="0.25">
      <c r="A15" s="3" t="s">
        <v>25</v>
      </c>
      <c r="B15" s="1" t="s">
        <v>1451</v>
      </c>
      <c r="C15" s="1" t="s">
        <v>1933</v>
      </c>
      <c r="E15" s="1" t="s">
        <v>8034</v>
      </c>
      <c r="F15" s="1" t="s">
        <v>27</v>
      </c>
      <c r="G15" s="1" t="s">
        <v>8439</v>
      </c>
      <c r="H15" s="1">
        <v>6.97</v>
      </c>
      <c r="I15" s="1">
        <v>2.78</v>
      </c>
      <c r="J15" s="1" t="s">
        <v>1933</v>
      </c>
      <c r="K15" s="1" t="s">
        <v>8444</v>
      </c>
      <c r="L15" s="1" t="s">
        <v>8439</v>
      </c>
      <c r="M15" s="1">
        <v>2.2599999999999998</v>
      </c>
      <c r="N15" s="1">
        <v>2</v>
      </c>
      <c r="O15" s="9" t="s">
        <v>1933</v>
      </c>
      <c r="P15" s="1" t="s">
        <v>1437</v>
      </c>
    </row>
    <row r="16" spans="1:16" x14ac:dyDescent="0.25">
      <c r="A16" s="3" t="s">
        <v>25</v>
      </c>
      <c r="B16" s="1" t="s">
        <v>1451</v>
      </c>
      <c r="C16" s="1" t="s">
        <v>1933</v>
      </c>
      <c r="E16" s="1" t="s">
        <v>8034</v>
      </c>
      <c r="F16" s="1" t="s">
        <v>27</v>
      </c>
      <c r="G16" s="1" t="s">
        <v>8439</v>
      </c>
      <c r="H16" s="1">
        <v>6.97</v>
      </c>
      <c r="I16" s="1">
        <v>2.78</v>
      </c>
      <c r="J16" s="1" t="s">
        <v>1933</v>
      </c>
      <c r="K16" s="1" t="s">
        <v>8445</v>
      </c>
      <c r="L16" s="1" t="s">
        <v>8439</v>
      </c>
      <c r="M16" s="1">
        <v>22.6</v>
      </c>
      <c r="N16" s="1">
        <v>12.01</v>
      </c>
      <c r="O16" s="9" t="s">
        <v>1933</v>
      </c>
      <c r="P16" s="1" t="s">
        <v>1437</v>
      </c>
    </row>
    <row r="17" spans="1:16" x14ac:dyDescent="0.25">
      <c r="A17" s="3" t="s">
        <v>25</v>
      </c>
      <c r="B17" s="1" t="s">
        <v>1451</v>
      </c>
      <c r="C17" s="1" t="s">
        <v>1933</v>
      </c>
      <c r="E17" s="1" t="s">
        <v>8034</v>
      </c>
      <c r="F17" s="1" t="s">
        <v>27</v>
      </c>
      <c r="G17" s="1" t="s">
        <v>8439</v>
      </c>
      <c r="H17" s="1">
        <v>6.97</v>
      </c>
      <c r="I17" s="1">
        <v>2.78</v>
      </c>
      <c r="J17" s="1" t="s">
        <v>1933</v>
      </c>
      <c r="K17" s="1" t="s">
        <v>8446</v>
      </c>
      <c r="L17" s="1" t="s">
        <v>8439</v>
      </c>
      <c r="M17" s="1">
        <v>3.84</v>
      </c>
      <c r="N17" s="1">
        <v>1.64</v>
      </c>
      <c r="O17" s="9" t="s">
        <v>1933</v>
      </c>
      <c r="P17" s="1" t="s">
        <v>1437</v>
      </c>
    </row>
    <row r="18" spans="1:16" x14ac:dyDescent="0.25">
      <c r="A18" s="3" t="s">
        <v>789</v>
      </c>
      <c r="B18" s="1" t="s">
        <v>1452</v>
      </c>
      <c r="C18" s="1" t="s">
        <v>1933</v>
      </c>
      <c r="E18" s="1" t="s">
        <v>8035</v>
      </c>
      <c r="F18" s="1" t="s">
        <v>790</v>
      </c>
      <c r="G18" s="1" t="s">
        <v>2124</v>
      </c>
      <c r="H18" s="1">
        <v>175.68</v>
      </c>
      <c r="I18" s="1">
        <v>23.61</v>
      </c>
      <c r="J18" s="1" t="s">
        <v>1933</v>
      </c>
      <c r="K18" s="1" t="s">
        <v>8447</v>
      </c>
      <c r="L18" s="1" t="s">
        <v>2124</v>
      </c>
      <c r="M18" s="1">
        <v>1.58</v>
      </c>
      <c r="N18" s="1">
        <v>1.36</v>
      </c>
      <c r="O18" s="9" t="s">
        <v>1933</v>
      </c>
      <c r="P18" s="1" t="s">
        <v>1438</v>
      </c>
    </row>
    <row r="19" spans="1:16" x14ac:dyDescent="0.25">
      <c r="A19" s="3" t="s">
        <v>789</v>
      </c>
      <c r="B19" s="1" t="s">
        <v>1452</v>
      </c>
      <c r="C19" s="1" t="s">
        <v>1933</v>
      </c>
      <c r="E19" s="1" t="s">
        <v>8035</v>
      </c>
      <c r="F19" s="1" t="s">
        <v>790</v>
      </c>
      <c r="G19" s="1" t="s">
        <v>2124</v>
      </c>
      <c r="H19" s="1">
        <v>175.68</v>
      </c>
      <c r="I19" s="1">
        <v>23.61</v>
      </c>
      <c r="J19" s="1" t="s">
        <v>1933</v>
      </c>
      <c r="K19" s="1" t="s">
        <v>8448</v>
      </c>
      <c r="L19" s="1" t="s">
        <v>2124</v>
      </c>
      <c r="M19" s="1">
        <v>4.75</v>
      </c>
      <c r="N19" s="1">
        <v>6.22</v>
      </c>
      <c r="O19" s="9" t="s">
        <v>1933</v>
      </c>
      <c r="P19" s="1" t="s">
        <v>1438</v>
      </c>
    </row>
    <row r="20" spans="1:16" x14ac:dyDescent="0.25">
      <c r="A20" s="3" t="s">
        <v>789</v>
      </c>
      <c r="B20" s="1" t="s">
        <v>1452</v>
      </c>
      <c r="C20" s="1" t="s">
        <v>1933</v>
      </c>
      <c r="E20" s="1" t="s">
        <v>8035</v>
      </c>
      <c r="F20" s="1" t="s">
        <v>790</v>
      </c>
      <c r="G20" s="1" t="s">
        <v>2124</v>
      </c>
      <c r="H20" s="1">
        <v>175.68</v>
      </c>
      <c r="I20" s="1">
        <v>23.61</v>
      </c>
      <c r="J20" s="1" t="s">
        <v>1933</v>
      </c>
      <c r="K20" s="1" t="s">
        <v>8449</v>
      </c>
      <c r="L20" s="1" t="s">
        <v>2124</v>
      </c>
      <c r="M20" s="1">
        <v>73.900000000000006</v>
      </c>
      <c r="N20" s="1">
        <v>78.55</v>
      </c>
      <c r="O20" s="9" t="s">
        <v>1933</v>
      </c>
      <c r="P20" s="1" t="s">
        <v>1438</v>
      </c>
    </row>
    <row r="21" spans="1:16" x14ac:dyDescent="0.25">
      <c r="A21" s="3" t="s">
        <v>792</v>
      </c>
      <c r="B21" s="1" t="s">
        <v>1453</v>
      </c>
      <c r="C21" s="1" t="s">
        <v>1933</v>
      </c>
      <c r="E21" s="1" t="s">
        <v>8036</v>
      </c>
      <c r="F21" s="1" t="s">
        <v>794</v>
      </c>
      <c r="G21" s="1" t="s">
        <v>2124</v>
      </c>
      <c r="H21" s="1">
        <v>10.28</v>
      </c>
      <c r="I21" s="1">
        <v>4.3</v>
      </c>
      <c r="J21" s="1" t="s">
        <v>1933</v>
      </c>
      <c r="K21" s="1" t="s">
        <v>8450</v>
      </c>
      <c r="L21" s="1" t="s">
        <v>2124</v>
      </c>
      <c r="M21" s="1">
        <v>1.1299999999999999</v>
      </c>
      <c r="N21" s="1">
        <v>0.64</v>
      </c>
      <c r="O21" s="9" t="s">
        <v>1933</v>
      </c>
      <c r="P21" s="1" t="s">
        <v>1438</v>
      </c>
    </row>
    <row r="22" spans="1:16" x14ac:dyDescent="0.25">
      <c r="A22" s="3" t="s">
        <v>792</v>
      </c>
      <c r="B22" s="1" t="s">
        <v>1453</v>
      </c>
      <c r="C22" s="1" t="s">
        <v>1933</v>
      </c>
      <c r="E22" s="1" t="s">
        <v>8036</v>
      </c>
      <c r="F22" s="1" t="s">
        <v>794</v>
      </c>
      <c r="G22" s="1" t="s">
        <v>2124</v>
      </c>
      <c r="H22" s="1">
        <v>10.28</v>
      </c>
      <c r="I22" s="1">
        <v>4.3</v>
      </c>
      <c r="J22" s="1" t="s">
        <v>1933</v>
      </c>
      <c r="K22" s="1" t="s">
        <v>8451</v>
      </c>
      <c r="L22" s="1" t="s">
        <v>2124</v>
      </c>
      <c r="M22" s="1">
        <v>38.19</v>
      </c>
      <c r="N22" s="1">
        <v>36.81</v>
      </c>
      <c r="O22" s="9" t="s">
        <v>1933</v>
      </c>
      <c r="P22" s="1" t="s">
        <v>1438</v>
      </c>
    </row>
    <row r="23" spans="1:16" x14ac:dyDescent="0.25">
      <c r="A23" s="3" t="s">
        <v>29</v>
      </c>
      <c r="B23" s="1" t="s">
        <v>1454</v>
      </c>
      <c r="C23" s="1" t="s">
        <v>1934</v>
      </c>
      <c r="F23" s="1" t="s">
        <v>31</v>
      </c>
      <c r="G23" s="1" t="s">
        <v>8439</v>
      </c>
      <c r="H23" s="1">
        <v>8.24</v>
      </c>
      <c r="I23" s="1">
        <v>3.69</v>
      </c>
      <c r="J23" s="1" t="s">
        <v>1933</v>
      </c>
      <c r="K23" s="1" t="s">
        <v>8452</v>
      </c>
      <c r="L23" s="1" t="s">
        <v>8439</v>
      </c>
      <c r="M23" s="1">
        <v>15.82</v>
      </c>
      <c r="N23" s="1">
        <v>16.149999999999999</v>
      </c>
      <c r="O23" s="9" t="s">
        <v>1933</v>
      </c>
      <c r="P23" s="1" t="s">
        <v>1437</v>
      </c>
    </row>
    <row r="24" spans="1:16" x14ac:dyDescent="0.25">
      <c r="A24" s="3" t="s">
        <v>29</v>
      </c>
      <c r="B24" s="1" t="s">
        <v>1455</v>
      </c>
      <c r="C24" s="1" t="s">
        <v>1933</v>
      </c>
      <c r="E24" s="1" t="s">
        <v>8037</v>
      </c>
      <c r="F24" s="1" t="s">
        <v>31</v>
      </c>
      <c r="G24" s="1" t="s">
        <v>8439</v>
      </c>
      <c r="H24" s="1">
        <v>6.82</v>
      </c>
      <c r="I24" s="1">
        <v>2.0699999999999998</v>
      </c>
      <c r="J24" s="1" t="s">
        <v>1934</v>
      </c>
      <c r="K24" s="1" t="s">
        <v>8452</v>
      </c>
      <c r="L24" s="1" t="s">
        <v>8439</v>
      </c>
      <c r="M24" s="1">
        <v>15.82</v>
      </c>
      <c r="N24" s="1">
        <v>16.149999999999999</v>
      </c>
      <c r="O24" s="9" t="s">
        <v>1933</v>
      </c>
      <c r="P24" s="1" t="s">
        <v>1437</v>
      </c>
    </row>
    <row r="25" spans="1:16" x14ac:dyDescent="0.25">
      <c r="A25" s="3" t="s">
        <v>33</v>
      </c>
      <c r="B25" s="1" t="s">
        <v>1456</v>
      </c>
      <c r="C25" s="1" t="s">
        <v>1933</v>
      </c>
      <c r="E25" s="1" t="s">
        <v>8038</v>
      </c>
      <c r="F25" s="1" t="s">
        <v>35</v>
      </c>
      <c r="G25" s="1" t="s">
        <v>2124</v>
      </c>
      <c r="H25" s="1">
        <v>0.15</v>
      </c>
      <c r="I25" s="1">
        <v>0.28999999999999998</v>
      </c>
      <c r="J25" s="1" t="s">
        <v>1933</v>
      </c>
      <c r="K25" s="1" t="s">
        <v>8453</v>
      </c>
      <c r="L25" s="1" t="s">
        <v>2124</v>
      </c>
      <c r="M25" s="1">
        <v>45.65</v>
      </c>
      <c r="N25" s="1">
        <v>40.67</v>
      </c>
      <c r="O25" s="9" t="s">
        <v>1933</v>
      </c>
      <c r="P25" s="1" t="s">
        <v>1437</v>
      </c>
    </row>
    <row r="26" spans="1:16" x14ac:dyDescent="0.25">
      <c r="A26" s="3" t="s">
        <v>796</v>
      </c>
      <c r="B26" s="1" t="s">
        <v>1457</v>
      </c>
      <c r="C26" s="1" t="s">
        <v>1933</v>
      </c>
      <c r="E26" s="1" t="s">
        <v>8039</v>
      </c>
      <c r="F26" s="1" t="s">
        <v>798</v>
      </c>
      <c r="G26" s="1" t="s">
        <v>8439</v>
      </c>
      <c r="H26" s="1">
        <v>5.18</v>
      </c>
      <c r="I26" s="1">
        <v>3.19</v>
      </c>
      <c r="J26" s="1" t="s">
        <v>1933</v>
      </c>
      <c r="K26" s="1" t="s">
        <v>8454</v>
      </c>
      <c r="L26" s="1" t="s">
        <v>8439</v>
      </c>
      <c r="M26" s="1">
        <v>8.81</v>
      </c>
      <c r="N26" s="1">
        <v>9.2899999999999991</v>
      </c>
      <c r="O26" s="9" t="s">
        <v>1933</v>
      </c>
      <c r="P26" s="1" t="s">
        <v>1438</v>
      </c>
    </row>
    <row r="27" spans="1:16" x14ac:dyDescent="0.25">
      <c r="A27" s="3" t="s">
        <v>796</v>
      </c>
      <c r="B27" s="1" t="s">
        <v>1457</v>
      </c>
      <c r="C27" s="1" t="s">
        <v>1933</v>
      </c>
      <c r="E27" s="1" t="s">
        <v>8039</v>
      </c>
      <c r="F27" s="1" t="s">
        <v>798</v>
      </c>
      <c r="G27" s="1" t="s">
        <v>8439</v>
      </c>
      <c r="H27" s="1">
        <v>5.18</v>
      </c>
      <c r="I27" s="1">
        <v>3.19</v>
      </c>
      <c r="J27" s="1" t="s">
        <v>1933</v>
      </c>
      <c r="K27" s="1" t="s">
        <v>8455</v>
      </c>
      <c r="L27" s="1" t="s">
        <v>8439</v>
      </c>
      <c r="M27" s="1">
        <v>16.04</v>
      </c>
      <c r="N27" s="1">
        <v>19.37</v>
      </c>
      <c r="O27" s="9" t="s">
        <v>1933</v>
      </c>
      <c r="P27" s="1" t="s">
        <v>1438</v>
      </c>
    </row>
    <row r="28" spans="1:16" x14ac:dyDescent="0.25">
      <c r="A28" s="3" t="s">
        <v>796</v>
      </c>
      <c r="B28" s="1" t="s">
        <v>1457</v>
      </c>
      <c r="C28" s="1" t="s">
        <v>1933</v>
      </c>
      <c r="E28" s="1" t="s">
        <v>8039</v>
      </c>
      <c r="F28" s="1" t="s">
        <v>798</v>
      </c>
      <c r="G28" s="1" t="s">
        <v>8439</v>
      </c>
      <c r="H28" s="1">
        <v>5.18</v>
      </c>
      <c r="I28" s="1">
        <v>3.19</v>
      </c>
      <c r="J28" s="1" t="s">
        <v>1933</v>
      </c>
      <c r="K28" s="1" t="s">
        <v>8456</v>
      </c>
      <c r="L28" s="1" t="s">
        <v>8439</v>
      </c>
      <c r="M28" s="1">
        <v>1.36</v>
      </c>
      <c r="N28" s="1">
        <v>2.0699999999999998</v>
      </c>
      <c r="O28" s="9" t="s">
        <v>1933</v>
      </c>
      <c r="P28" s="1" t="s">
        <v>1438</v>
      </c>
    </row>
    <row r="29" spans="1:16" x14ac:dyDescent="0.25">
      <c r="A29" s="3" t="s">
        <v>37</v>
      </c>
      <c r="B29" s="1" t="s">
        <v>1458</v>
      </c>
      <c r="C29" s="1" t="s">
        <v>1933</v>
      </c>
      <c r="E29" s="1" t="s">
        <v>8040</v>
      </c>
      <c r="F29" s="1" t="s">
        <v>39</v>
      </c>
      <c r="G29" s="1" t="s">
        <v>2124</v>
      </c>
      <c r="H29" s="1">
        <v>604.54</v>
      </c>
      <c r="I29" s="1">
        <v>253.57</v>
      </c>
      <c r="J29" s="1" t="s">
        <v>1933</v>
      </c>
      <c r="K29" s="1" t="s">
        <v>8457</v>
      </c>
      <c r="L29" s="1" t="s">
        <v>2124</v>
      </c>
      <c r="M29" s="1">
        <v>42.48</v>
      </c>
      <c r="N29" s="1">
        <v>30.59</v>
      </c>
      <c r="O29" s="9" t="s">
        <v>1933</v>
      </c>
      <c r="P29" s="1" t="s">
        <v>1437</v>
      </c>
    </row>
    <row r="30" spans="1:16" x14ac:dyDescent="0.25">
      <c r="A30" s="3" t="s">
        <v>37</v>
      </c>
      <c r="B30" s="1" t="s">
        <v>1458</v>
      </c>
      <c r="C30" s="1" t="s">
        <v>1933</v>
      </c>
      <c r="E30" s="1" t="s">
        <v>8040</v>
      </c>
      <c r="F30" s="1" t="s">
        <v>39</v>
      </c>
      <c r="G30" s="1" t="s">
        <v>2124</v>
      </c>
      <c r="H30" s="1">
        <v>604.54</v>
      </c>
      <c r="I30" s="1">
        <v>253.57</v>
      </c>
      <c r="J30" s="1" t="s">
        <v>1933</v>
      </c>
      <c r="K30" s="1" t="s">
        <v>8458</v>
      </c>
      <c r="L30" s="1" t="s">
        <v>2124</v>
      </c>
      <c r="M30" s="1">
        <v>563.82000000000005</v>
      </c>
      <c r="N30" s="1">
        <v>301.7</v>
      </c>
      <c r="O30" s="9" t="s">
        <v>1933</v>
      </c>
      <c r="P30" s="1" t="s">
        <v>1437</v>
      </c>
    </row>
    <row r="31" spans="1:16" x14ac:dyDescent="0.25">
      <c r="A31" s="3" t="s">
        <v>41</v>
      </c>
      <c r="B31" s="1" t="s">
        <v>1459</v>
      </c>
      <c r="C31" s="1" t="s">
        <v>1933</v>
      </c>
      <c r="E31" s="1" t="s">
        <v>8041</v>
      </c>
      <c r="F31" s="1" t="s">
        <v>44</v>
      </c>
      <c r="G31" s="1" t="s">
        <v>8439</v>
      </c>
      <c r="H31" s="1">
        <v>0.34</v>
      </c>
      <c r="I31" s="1">
        <v>0.21</v>
      </c>
      <c r="J31" s="1" t="s">
        <v>1933</v>
      </c>
      <c r="O31" s="9" t="s">
        <v>1934</v>
      </c>
      <c r="P31" s="1" t="s">
        <v>1437</v>
      </c>
    </row>
    <row r="32" spans="1:16" x14ac:dyDescent="0.25">
      <c r="A32" s="3" t="s">
        <v>46</v>
      </c>
      <c r="B32" s="1" t="s">
        <v>1460</v>
      </c>
      <c r="C32" s="1" t="s">
        <v>1933</v>
      </c>
      <c r="E32" s="1" t="s">
        <v>8042</v>
      </c>
      <c r="F32" s="1" t="s">
        <v>48</v>
      </c>
      <c r="G32" s="1" t="s">
        <v>8439</v>
      </c>
      <c r="H32" s="1">
        <v>0.34</v>
      </c>
      <c r="I32" s="1">
        <v>0.55000000000000004</v>
      </c>
      <c r="J32" s="1" t="s">
        <v>1933</v>
      </c>
      <c r="K32" s="1" t="s">
        <v>8459</v>
      </c>
      <c r="L32" s="1" t="s">
        <v>8439</v>
      </c>
      <c r="M32" s="1">
        <v>6.78</v>
      </c>
      <c r="N32" s="1">
        <v>17.579999999999998</v>
      </c>
      <c r="O32" s="9" t="s">
        <v>1933</v>
      </c>
      <c r="P32" s="1" t="s">
        <v>1437</v>
      </c>
    </row>
    <row r="33" spans="1:16" x14ac:dyDescent="0.25">
      <c r="A33" s="3" t="s">
        <v>800</v>
      </c>
      <c r="B33" s="1" t="s">
        <v>1461</v>
      </c>
      <c r="C33" s="1" t="s">
        <v>1934</v>
      </c>
      <c r="F33" s="1" t="s">
        <v>802</v>
      </c>
      <c r="G33" s="1" t="s">
        <v>8439</v>
      </c>
      <c r="H33" s="1">
        <v>2.19</v>
      </c>
      <c r="I33" s="1">
        <v>0.96</v>
      </c>
      <c r="J33" s="1" t="s">
        <v>1933</v>
      </c>
      <c r="K33" s="1" t="s">
        <v>8460</v>
      </c>
      <c r="L33" s="1" t="s">
        <v>8439</v>
      </c>
      <c r="M33" s="1">
        <v>6.55</v>
      </c>
      <c r="N33" s="1">
        <v>16.579999999999998</v>
      </c>
      <c r="O33" s="9" t="s">
        <v>1933</v>
      </c>
      <c r="P33" s="1" t="s">
        <v>1438</v>
      </c>
    </row>
    <row r="34" spans="1:16" x14ac:dyDescent="0.25">
      <c r="A34" s="3" t="s">
        <v>800</v>
      </c>
      <c r="B34" s="1" t="s">
        <v>1462</v>
      </c>
      <c r="C34" s="1" t="s">
        <v>1933</v>
      </c>
      <c r="E34" s="1" t="s">
        <v>8043</v>
      </c>
      <c r="F34" s="1" t="s">
        <v>802</v>
      </c>
      <c r="G34" s="1" t="s">
        <v>8439</v>
      </c>
      <c r="H34" s="1">
        <v>0.59</v>
      </c>
      <c r="I34" s="1">
        <v>0.7</v>
      </c>
      <c r="J34" s="1" t="s">
        <v>1934</v>
      </c>
      <c r="K34" s="1" t="s">
        <v>8460</v>
      </c>
      <c r="L34" s="1" t="s">
        <v>8439</v>
      </c>
      <c r="M34" s="1">
        <v>6.55</v>
      </c>
      <c r="N34" s="1">
        <v>16.579999999999998</v>
      </c>
      <c r="O34" s="9" t="s">
        <v>1933</v>
      </c>
      <c r="P34" s="1" t="s">
        <v>1438</v>
      </c>
    </row>
    <row r="35" spans="1:16" x14ac:dyDescent="0.25">
      <c r="A35" s="3" t="s">
        <v>804</v>
      </c>
      <c r="B35" s="1" t="s">
        <v>1463</v>
      </c>
      <c r="C35" s="1" t="s">
        <v>1933</v>
      </c>
      <c r="E35" s="1" t="s">
        <v>8044</v>
      </c>
      <c r="F35" s="1" t="s">
        <v>806</v>
      </c>
      <c r="G35" s="1" t="s">
        <v>2124</v>
      </c>
      <c r="H35" s="1">
        <v>3.47</v>
      </c>
      <c r="I35" s="1">
        <v>1.19</v>
      </c>
      <c r="J35" s="1" t="s">
        <v>1934</v>
      </c>
      <c r="K35" s="1" t="s">
        <v>8461</v>
      </c>
      <c r="L35" s="1" t="s">
        <v>2124</v>
      </c>
      <c r="M35" s="1">
        <v>7.46</v>
      </c>
      <c r="N35" s="1">
        <v>7.72</v>
      </c>
      <c r="O35" s="9" t="s">
        <v>1933</v>
      </c>
      <c r="P35" s="1" t="s">
        <v>1438</v>
      </c>
    </row>
    <row r="36" spans="1:16" x14ac:dyDescent="0.25">
      <c r="A36" s="3" t="s">
        <v>804</v>
      </c>
      <c r="B36" s="1" t="s">
        <v>1463</v>
      </c>
      <c r="C36" s="1" t="s">
        <v>1933</v>
      </c>
      <c r="E36" s="1" t="s">
        <v>8044</v>
      </c>
      <c r="F36" s="1" t="s">
        <v>806</v>
      </c>
      <c r="G36" s="1" t="s">
        <v>2124</v>
      </c>
      <c r="H36" s="1">
        <v>3.47</v>
      </c>
      <c r="I36" s="1">
        <v>1.19</v>
      </c>
      <c r="J36" s="1" t="s">
        <v>1934</v>
      </c>
      <c r="K36" s="1" t="s">
        <v>8462</v>
      </c>
      <c r="L36" s="1" t="s">
        <v>2124</v>
      </c>
      <c r="M36" s="1">
        <v>0.9</v>
      </c>
      <c r="N36" s="1">
        <v>3</v>
      </c>
      <c r="O36" s="9" t="s">
        <v>1933</v>
      </c>
      <c r="P36" s="1" t="s">
        <v>1438</v>
      </c>
    </row>
    <row r="37" spans="1:16" x14ac:dyDescent="0.25">
      <c r="A37" s="3" t="s">
        <v>804</v>
      </c>
      <c r="B37" s="1" t="s">
        <v>1464</v>
      </c>
      <c r="C37" s="1" t="s">
        <v>1934</v>
      </c>
      <c r="F37" s="1" t="s">
        <v>806</v>
      </c>
      <c r="G37" s="1" t="s">
        <v>2124</v>
      </c>
      <c r="H37" s="1">
        <v>7.78</v>
      </c>
      <c r="I37" s="1">
        <v>3.49</v>
      </c>
      <c r="J37" s="1" t="s">
        <v>1933</v>
      </c>
      <c r="K37" s="1" t="s">
        <v>8461</v>
      </c>
      <c r="L37" s="1" t="s">
        <v>2124</v>
      </c>
      <c r="M37" s="1">
        <v>7.46</v>
      </c>
      <c r="N37" s="1">
        <v>7.72</v>
      </c>
      <c r="O37" s="9" t="s">
        <v>1933</v>
      </c>
      <c r="P37" s="1" t="s">
        <v>1438</v>
      </c>
    </row>
    <row r="38" spans="1:16" x14ac:dyDescent="0.25">
      <c r="A38" s="3" t="s">
        <v>804</v>
      </c>
      <c r="B38" s="1" t="s">
        <v>1464</v>
      </c>
      <c r="C38" s="1" t="s">
        <v>1934</v>
      </c>
      <c r="F38" s="1" t="s">
        <v>806</v>
      </c>
      <c r="G38" s="1" t="s">
        <v>2124</v>
      </c>
      <c r="H38" s="1">
        <v>7.78</v>
      </c>
      <c r="I38" s="1">
        <v>3.49</v>
      </c>
      <c r="J38" s="1" t="s">
        <v>1933</v>
      </c>
      <c r="K38" s="1" t="s">
        <v>8462</v>
      </c>
      <c r="L38" s="1" t="s">
        <v>2124</v>
      </c>
      <c r="M38" s="1">
        <v>0.9</v>
      </c>
      <c r="N38" s="1">
        <v>3</v>
      </c>
      <c r="O38" s="9" t="s">
        <v>1933</v>
      </c>
      <c r="P38" s="1" t="s">
        <v>1438</v>
      </c>
    </row>
    <row r="39" spans="1:16" x14ac:dyDescent="0.25">
      <c r="A39" s="3" t="s">
        <v>1098</v>
      </c>
      <c r="B39" s="1" t="s">
        <v>1465</v>
      </c>
      <c r="C39" s="1" t="s">
        <v>1933</v>
      </c>
      <c r="E39" s="1" t="s">
        <v>8045</v>
      </c>
      <c r="F39" s="1" t="s">
        <v>1099</v>
      </c>
      <c r="G39" s="1" t="s">
        <v>8439</v>
      </c>
      <c r="H39" s="1">
        <v>0.02</v>
      </c>
      <c r="I39" s="1">
        <v>0.05</v>
      </c>
      <c r="J39" s="1" t="s">
        <v>1933</v>
      </c>
      <c r="O39" s="9" t="s">
        <v>1934</v>
      </c>
      <c r="P39" s="1" t="s">
        <v>1435</v>
      </c>
    </row>
    <row r="40" spans="1:16" x14ac:dyDescent="0.25">
      <c r="A40" s="3" t="s">
        <v>1101</v>
      </c>
      <c r="B40" s="1" t="s">
        <v>1467</v>
      </c>
      <c r="C40" s="1" t="s">
        <v>1933</v>
      </c>
      <c r="E40" s="1" t="s">
        <v>8046</v>
      </c>
      <c r="F40" s="1" t="s">
        <v>1103</v>
      </c>
      <c r="G40" s="1" t="s">
        <v>2124</v>
      </c>
      <c r="H40" s="1">
        <v>1.43</v>
      </c>
      <c r="I40" s="1">
        <v>1.1000000000000001</v>
      </c>
      <c r="J40" s="1" t="s">
        <v>1934</v>
      </c>
      <c r="K40" s="1" t="s">
        <v>8463</v>
      </c>
      <c r="L40" s="1" t="s">
        <v>2124</v>
      </c>
      <c r="M40" s="1">
        <v>5.2</v>
      </c>
      <c r="N40" s="1">
        <v>3.43</v>
      </c>
      <c r="O40" s="9" t="s">
        <v>1933</v>
      </c>
      <c r="P40" s="1" t="s">
        <v>1435</v>
      </c>
    </row>
    <row r="41" spans="1:16" x14ac:dyDescent="0.25">
      <c r="A41" s="3" t="s">
        <v>1101</v>
      </c>
      <c r="B41" s="1" t="s">
        <v>1467</v>
      </c>
      <c r="C41" s="1" t="s">
        <v>1933</v>
      </c>
      <c r="E41" s="1" t="s">
        <v>8046</v>
      </c>
      <c r="F41" s="1" t="s">
        <v>1103</v>
      </c>
      <c r="G41" s="1" t="s">
        <v>2124</v>
      </c>
      <c r="H41" s="1">
        <v>1.43</v>
      </c>
      <c r="I41" s="1">
        <v>1.1000000000000001</v>
      </c>
      <c r="J41" s="1" t="s">
        <v>1934</v>
      </c>
      <c r="K41" s="1" t="s">
        <v>8464</v>
      </c>
      <c r="L41" s="1" t="s">
        <v>2124</v>
      </c>
      <c r="M41" s="1">
        <v>11.98</v>
      </c>
      <c r="N41" s="1">
        <v>12.15</v>
      </c>
      <c r="O41" s="9" t="s">
        <v>1933</v>
      </c>
      <c r="P41" s="1" t="s">
        <v>1435</v>
      </c>
    </row>
    <row r="42" spans="1:16" x14ac:dyDescent="0.25">
      <c r="A42" s="3" t="s">
        <v>1101</v>
      </c>
      <c r="B42" s="1" t="s">
        <v>1467</v>
      </c>
      <c r="C42" s="1" t="s">
        <v>1933</v>
      </c>
      <c r="E42" s="1" t="s">
        <v>8046</v>
      </c>
      <c r="F42" s="1" t="s">
        <v>1103</v>
      </c>
      <c r="G42" s="1" t="s">
        <v>2124</v>
      </c>
      <c r="H42" s="1">
        <v>1.43</v>
      </c>
      <c r="I42" s="1">
        <v>1.1000000000000001</v>
      </c>
      <c r="J42" s="1" t="s">
        <v>1934</v>
      </c>
      <c r="K42" s="1" t="s">
        <v>8465</v>
      </c>
      <c r="L42" s="1" t="s">
        <v>2124</v>
      </c>
      <c r="M42" s="1">
        <v>1.58</v>
      </c>
      <c r="N42" s="1">
        <v>1.72</v>
      </c>
      <c r="O42" s="9" t="s">
        <v>1933</v>
      </c>
      <c r="P42" s="1" t="s">
        <v>1435</v>
      </c>
    </row>
    <row r="43" spans="1:16" x14ac:dyDescent="0.25">
      <c r="A43" s="3" t="s">
        <v>1101</v>
      </c>
      <c r="B43" s="1" t="s">
        <v>1466</v>
      </c>
      <c r="C43" s="1" t="s">
        <v>1934</v>
      </c>
      <c r="F43" s="1" t="s">
        <v>1103</v>
      </c>
      <c r="G43" s="1" t="s">
        <v>2124</v>
      </c>
      <c r="H43" s="1">
        <v>25.15</v>
      </c>
      <c r="I43" s="1">
        <v>8.74</v>
      </c>
      <c r="J43" s="1" t="s">
        <v>1933</v>
      </c>
      <c r="O43" s="9" t="s">
        <v>1934</v>
      </c>
      <c r="P43" s="1" t="s">
        <v>1435</v>
      </c>
    </row>
    <row r="44" spans="1:16" x14ac:dyDescent="0.25">
      <c r="A44" s="3" t="s">
        <v>50</v>
      </c>
      <c r="B44" s="1" t="s">
        <v>1468</v>
      </c>
      <c r="C44" s="1" t="s">
        <v>1934</v>
      </c>
      <c r="F44" s="1" t="s">
        <v>52</v>
      </c>
      <c r="G44" s="1" t="s">
        <v>8439</v>
      </c>
      <c r="H44" s="1">
        <v>2.73</v>
      </c>
      <c r="I44" s="1">
        <v>1.1299999999999999</v>
      </c>
      <c r="J44" s="1" t="s">
        <v>1933</v>
      </c>
      <c r="K44" s="1" t="s">
        <v>8466</v>
      </c>
      <c r="L44" s="1" t="s">
        <v>8439</v>
      </c>
      <c r="M44" s="1">
        <v>2.4900000000000002</v>
      </c>
      <c r="N44" s="1">
        <v>3.43</v>
      </c>
      <c r="O44" s="9" t="s">
        <v>1933</v>
      </c>
      <c r="P44" s="1" t="s">
        <v>1437</v>
      </c>
    </row>
    <row r="45" spans="1:16" x14ac:dyDescent="0.25">
      <c r="A45" s="3" t="s">
        <v>50</v>
      </c>
      <c r="B45" s="1" t="s">
        <v>1468</v>
      </c>
      <c r="C45" s="1" t="s">
        <v>1934</v>
      </c>
      <c r="F45" s="1" t="s">
        <v>52</v>
      </c>
      <c r="G45" s="1" t="s">
        <v>8439</v>
      </c>
      <c r="H45" s="1">
        <v>2.73</v>
      </c>
      <c r="I45" s="1">
        <v>1.1299999999999999</v>
      </c>
      <c r="J45" s="1" t="s">
        <v>1933</v>
      </c>
      <c r="K45" s="1" t="s">
        <v>8467</v>
      </c>
      <c r="L45" s="1" t="s">
        <v>8439</v>
      </c>
      <c r="M45" s="1">
        <v>11.98</v>
      </c>
      <c r="N45" s="1">
        <v>16.37</v>
      </c>
      <c r="O45" s="9" t="s">
        <v>1933</v>
      </c>
      <c r="P45" s="1" t="s">
        <v>1437</v>
      </c>
    </row>
    <row r="46" spans="1:16" x14ac:dyDescent="0.25">
      <c r="A46" s="3" t="s">
        <v>50</v>
      </c>
      <c r="B46" s="1" t="s">
        <v>1469</v>
      </c>
      <c r="C46" s="1" t="s">
        <v>1933</v>
      </c>
      <c r="E46" s="1" t="s">
        <v>8047</v>
      </c>
      <c r="F46" s="1" t="s">
        <v>52</v>
      </c>
      <c r="G46" s="1" t="s">
        <v>8439</v>
      </c>
      <c r="H46" s="1">
        <v>0.02</v>
      </c>
      <c r="I46" s="1">
        <v>0.13</v>
      </c>
      <c r="J46" s="1" t="s">
        <v>1934</v>
      </c>
      <c r="O46" s="9" t="s">
        <v>1934</v>
      </c>
      <c r="P46" s="1" t="s">
        <v>1437</v>
      </c>
    </row>
    <row r="47" spans="1:16" x14ac:dyDescent="0.25">
      <c r="A47" s="3" t="s">
        <v>808</v>
      </c>
      <c r="B47" s="1" t="s">
        <v>1470</v>
      </c>
      <c r="C47" s="1" t="s">
        <v>1933</v>
      </c>
      <c r="E47" s="1" t="s">
        <v>8048</v>
      </c>
      <c r="F47" s="1" t="s">
        <v>810</v>
      </c>
      <c r="G47" s="1" t="s">
        <v>8439</v>
      </c>
      <c r="H47" s="1">
        <v>0.31</v>
      </c>
      <c r="I47" s="1">
        <v>0.39</v>
      </c>
      <c r="J47" s="1" t="s">
        <v>1934</v>
      </c>
      <c r="K47" s="1" t="s">
        <v>8468</v>
      </c>
      <c r="L47" s="1" t="s">
        <v>8439</v>
      </c>
      <c r="M47" s="1">
        <v>0.68</v>
      </c>
      <c r="N47" s="1">
        <v>1.36</v>
      </c>
      <c r="O47" s="9" t="s">
        <v>1933</v>
      </c>
      <c r="P47" s="1" t="s">
        <v>1438</v>
      </c>
    </row>
    <row r="48" spans="1:16" x14ac:dyDescent="0.25">
      <c r="A48" s="3" t="s">
        <v>808</v>
      </c>
      <c r="B48" s="1" t="s">
        <v>1470</v>
      </c>
      <c r="C48" s="1" t="s">
        <v>1933</v>
      </c>
      <c r="E48" s="1" t="s">
        <v>8048</v>
      </c>
      <c r="F48" s="1" t="s">
        <v>810</v>
      </c>
      <c r="G48" s="1" t="s">
        <v>8439</v>
      </c>
      <c r="H48" s="1">
        <v>0.31</v>
      </c>
      <c r="I48" s="1">
        <v>0.39</v>
      </c>
      <c r="J48" s="1" t="s">
        <v>1934</v>
      </c>
      <c r="K48" s="1" t="s">
        <v>8469</v>
      </c>
      <c r="L48" s="1" t="s">
        <v>8439</v>
      </c>
      <c r="M48" s="1">
        <v>14.46</v>
      </c>
      <c r="N48" s="1">
        <v>16.510000000000002</v>
      </c>
      <c r="O48" s="9" t="s">
        <v>1933</v>
      </c>
      <c r="P48" s="1" t="s">
        <v>1438</v>
      </c>
    </row>
    <row r="49" spans="1:16" x14ac:dyDescent="0.25">
      <c r="A49" s="3" t="s">
        <v>808</v>
      </c>
      <c r="B49" s="1" t="s">
        <v>1471</v>
      </c>
      <c r="C49" s="1" t="s">
        <v>1934</v>
      </c>
      <c r="F49" s="1" t="s">
        <v>810</v>
      </c>
      <c r="G49" s="1" t="s">
        <v>8439</v>
      </c>
      <c r="H49" s="1">
        <v>7.88</v>
      </c>
      <c r="I49" s="1">
        <v>4.72</v>
      </c>
      <c r="J49" s="1" t="s">
        <v>1933</v>
      </c>
      <c r="O49" s="9" t="s">
        <v>1934</v>
      </c>
      <c r="P49" s="1" t="s">
        <v>1438</v>
      </c>
    </row>
    <row r="50" spans="1:16" x14ac:dyDescent="0.25">
      <c r="A50" s="3" t="s">
        <v>54</v>
      </c>
      <c r="B50" s="1" t="s">
        <v>1472</v>
      </c>
      <c r="C50" s="1" t="s">
        <v>1933</v>
      </c>
      <c r="E50" s="1" t="s">
        <v>8049</v>
      </c>
      <c r="F50" s="1" t="s">
        <v>56</v>
      </c>
      <c r="G50" s="1" t="s">
        <v>8439</v>
      </c>
      <c r="H50" s="1">
        <v>50.23</v>
      </c>
      <c r="I50" s="1">
        <v>8.67</v>
      </c>
      <c r="J50" s="1" t="s">
        <v>1933</v>
      </c>
      <c r="K50" s="1" t="s">
        <v>8470</v>
      </c>
      <c r="L50" s="1" t="s">
        <v>8439</v>
      </c>
      <c r="M50" s="1">
        <v>16.72</v>
      </c>
      <c r="N50" s="1">
        <v>26.95</v>
      </c>
      <c r="O50" s="9" t="s">
        <v>1933</v>
      </c>
      <c r="P50" s="1" t="s">
        <v>1437</v>
      </c>
    </row>
    <row r="51" spans="1:16" x14ac:dyDescent="0.25">
      <c r="A51" s="3" t="s">
        <v>54</v>
      </c>
      <c r="B51" s="1" t="s">
        <v>1472</v>
      </c>
      <c r="C51" s="1" t="s">
        <v>1933</v>
      </c>
      <c r="E51" s="1" t="s">
        <v>8049</v>
      </c>
      <c r="F51" s="1" t="s">
        <v>56</v>
      </c>
      <c r="G51" s="1" t="s">
        <v>8439</v>
      </c>
      <c r="H51" s="1">
        <v>50.23</v>
      </c>
      <c r="I51" s="1">
        <v>8.67</v>
      </c>
      <c r="J51" s="1" t="s">
        <v>1933</v>
      </c>
      <c r="K51" s="1" t="s">
        <v>8471</v>
      </c>
      <c r="L51" s="1" t="s">
        <v>8439</v>
      </c>
      <c r="M51" s="1">
        <v>0.9</v>
      </c>
      <c r="N51" s="1">
        <v>1.93</v>
      </c>
      <c r="O51" s="9" t="s">
        <v>1933</v>
      </c>
      <c r="P51" s="1" t="s">
        <v>1437</v>
      </c>
    </row>
    <row r="52" spans="1:16" x14ac:dyDescent="0.25">
      <c r="A52" s="3" t="s">
        <v>54</v>
      </c>
      <c r="B52" s="1" t="s">
        <v>1472</v>
      </c>
      <c r="C52" s="1" t="s">
        <v>1933</v>
      </c>
      <c r="E52" s="1" t="s">
        <v>8049</v>
      </c>
      <c r="F52" s="1" t="s">
        <v>56</v>
      </c>
      <c r="G52" s="1" t="s">
        <v>8439</v>
      </c>
      <c r="H52" s="1">
        <v>50.23</v>
      </c>
      <c r="I52" s="1">
        <v>8.67</v>
      </c>
      <c r="J52" s="1" t="s">
        <v>1933</v>
      </c>
      <c r="K52" s="1" t="s">
        <v>8472</v>
      </c>
      <c r="L52" s="1" t="s">
        <v>8439</v>
      </c>
      <c r="M52" s="1">
        <v>3.62</v>
      </c>
      <c r="N52" s="1">
        <v>5.22</v>
      </c>
      <c r="O52" s="9" t="s">
        <v>1933</v>
      </c>
      <c r="P52" s="1" t="s">
        <v>1437</v>
      </c>
    </row>
    <row r="53" spans="1:16" x14ac:dyDescent="0.25">
      <c r="A53" s="3" t="s">
        <v>812</v>
      </c>
      <c r="B53" s="1" t="s">
        <v>1473</v>
      </c>
      <c r="C53" s="1" t="s">
        <v>1933</v>
      </c>
      <c r="E53" s="1" t="s">
        <v>8050</v>
      </c>
      <c r="F53" s="1" t="s">
        <v>813</v>
      </c>
      <c r="G53" s="1" t="s">
        <v>2124</v>
      </c>
      <c r="H53" s="1">
        <v>129.75</v>
      </c>
      <c r="I53" s="1">
        <v>21.02</v>
      </c>
      <c r="J53" s="1" t="s">
        <v>1933</v>
      </c>
      <c r="K53" s="1" t="s">
        <v>8473</v>
      </c>
      <c r="L53" s="1" t="s">
        <v>2124</v>
      </c>
      <c r="M53" s="1">
        <v>18.53</v>
      </c>
      <c r="N53" s="1">
        <v>12.65</v>
      </c>
      <c r="O53" s="9" t="s">
        <v>1933</v>
      </c>
      <c r="P53" s="1" t="s">
        <v>1438</v>
      </c>
    </row>
    <row r="54" spans="1:16" x14ac:dyDescent="0.25">
      <c r="A54" s="3" t="s">
        <v>812</v>
      </c>
      <c r="B54" s="1" t="s">
        <v>1473</v>
      </c>
      <c r="C54" s="1" t="s">
        <v>1933</v>
      </c>
      <c r="E54" s="1" t="s">
        <v>8050</v>
      </c>
      <c r="F54" s="1" t="s">
        <v>813</v>
      </c>
      <c r="G54" s="1" t="s">
        <v>2124</v>
      </c>
      <c r="H54" s="1">
        <v>129.75</v>
      </c>
      <c r="I54" s="1">
        <v>21.02</v>
      </c>
      <c r="J54" s="1" t="s">
        <v>1933</v>
      </c>
      <c r="K54" s="1" t="s">
        <v>8474</v>
      </c>
      <c r="L54" s="1" t="s">
        <v>2124</v>
      </c>
      <c r="M54" s="1">
        <v>106.66</v>
      </c>
      <c r="N54" s="1">
        <v>76.98</v>
      </c>
      <c r="O54" s="9" t="s">
        <v>1933</v>
      </c>
      <c r="P54" s="1" t="s">
        <v>1438</v>
      </c>
    </row>
    <row r="55" spans="1:16" x14ac:dyDescent="0.25">
      <c r="A55" s="3" t="s">
        <v>58</v>
      </c>
      <c r="B55" s="1" t="s">
        <v>1475</v>
      </c>
      <c r="C55" s="1" t="s">
        <v>1933</v>
      </c>
      <c r="E55" s="1" t="s">
        <v>8051</v>
      </c>
      <c r="F55" s="1" t="s">
        <v>60</v>
      </c>
      <c r="G55" s="1" t="s">
        <v>8439</v>
      </c>
      <c r="H55" s="1">
        <v>23.61</v>
      </c>
      <c r="I55" s="1">
        <v>12.35</v>
      </c>
      <c r="J55" s="1" t="s">
        <v>1934</v>
      </c>
      <c r="K55" s="1" t="s">
        <v>8475</v>
      </c>
      <c r="L55" s="1" t="s">
        <v>8439</v>
      </c>
      <c r="M55" s="1">
        <v>51.52</v>
      </c>
      <c r="N55" s="1">
        <v>18.579999999999998</v>
      </c>
      <c r="O55" s="9" t="s">
        <v>1933</v>
      </c>
      <c r="P55" s="1" t="s">
        <v>1437</v>
      </c>
    </row>
    <row r="56" spans="1:16" x14ac:dyDescent="0.25">
      <c r="A56" s="3" t="s">
        <v>58</v>
      </c>
      <c r="B56" s="1" t="s">
        <v>1475</v>
      </c>
      <c r="C56" s="1" t="s">
        <v>1933</v>
      </c>
      <c r="E56" s="1" t="s">
        <v>8051</v>
      </c>
      <c r="F56" s="1" t="s">
        <v>60</v>
      </c>
      <c r="G56" s="1" t="s">
        <v>8439</v>
      </c>
      <c r="H56" s="1">
        <v>23.61</v>
      </c>
      <c r="I56" s="1">
        <v>12.35</v>
      </c>
      <c r="J56" s="1" t="s">
        <v>1934</v>
      </c>
      <c r="K56" s="1" t="s">
        <v>8476</v>
      </c>
      <c r="L56" s="1" t="s">
        <v>8439</v>
      </c>
      <c r="M56" s="1">
        <v>1.58</v>
      </c>
      <c r="N56" s="1">
        <v>0.5</v>
      </c>
      <c r="O56" s="9" t="s">
        <v>1933</v>
      </c>
      <c r="P56" s="1" t="s">
        <v>1437</v>
      </c>
    </row>
    <row r="57" spans="1:16" x14ac:dyDescent="0.25">
      <c r="A57" s="3" t="s">
        <v>58</v>
      </c>
      <c r="B57" s="1" t="s">
        <v>1474</v>
      </c>
      <c r="C57" s="1" t="s">
        <v>1934</v>
      </c>
      <c r="F57" s="1" t="s">
        <v>60</v>
      </c>
      <c r="G57" s="1" t="s">
        <v>8439</v>
      </c>
      <c r="H57" s="1">
        <v>24.09</v>
      </c>
      <c r="I57" s="1">
        <v>7.7</v>
      </c>
      <c r="J57" s="1" t="s">
        <v>1933</v>
      </c>
      <c r="K57" s="1" t="s">
        <v>8475</v>
      </c>
      <c r="L57" s="1" t="s">
        <v>8439</v>
      </c>
      <c r="M57" s="1">
        <v>51.52</v>
      </c>
      <c r="N57" s="1">
        <v>18.579999999999998</v>
      </c>
      <c r="O57" s="9" t="s">
        <v>1933</v>
      </c>
      <c r="P57" s="1" t="s">
        <v>1437</v>
      </c>
    </row>
    <row r="58" spans="1:16" x14ac:dyDescent="0.25">
      <c r="A58" s="3" t="s">
        <v>58</v>
      </c>
      <c r="B58" s="1" t="s">
        <v>1474</v>
      </c>
      <c r="C58" s="1" t="s">
        <v>1934</v>
      </c>
      <c r="F58" s="1" t="s">
        <v>60</v>
      </c>
      <c r="G58" s="1" t="s">
        <v>8439</v>
      </c>
      <c r="H58" s="1">
        <v>24.09</v>
      </c>
      <c r="I58" s="1">
        <v>7.7</v>
      </c>
      <c r="J58" s="1" t="s">
        <v>1933</v>
      </c>
      <c r="K58" s="1" t="s">
        <v>8476</v>
      </c>
      <c r="L58" s="1" t="s">
        <v>8439</v>
      </c>
      <c r="M58" s="1">
        <v>1.58</v>
      </c>
      <c r="N58" s="1">
        <v>0.5</v>
      </c>
      <c r="O58" s="9" t="s">
        <v>1933</v>
      </c>
      <c r="P58" s="1" t="s">
        <v>1437</v>
      </c>
    </row>
    <row r="59" spans="1:16" x14ac:dyDescent="0.25">
      <c r="A59" s="3" t="s">
        <v>1105</v>
      </c>
      <c r="B59" s="1" t="s">
        <v>1476</v>
      </c>
      <c r="C59" s="1" t="s">
        <v>1933</v>
      </c>
      <c r="E59" s="1" t="s">
        <v>8052</v>
      </c>
      <c r="F59" s="1" t="s">
        <v>1107</v>
      </c>
      <c r="G59" s="1" t="s">
        <v>8439</v>
      </c>
      <c r="H59" s="1">
        <v>0.77</v>
      </c>
      <c r="I59" s="1">
        <v>0.56999999999999995</v>
      </c>
      <c r="J59" s="1" t="s">
        <v>1933</v>
      </c>
      <c r="O59" s="9" t="s">
        <v>1934</v>
      </c>
      <c r="P59" s="1" t="s">
        <v>1435</v>
      </c>
    </row>
    <row r="60" spans="1:16" x14ac:dyDescent="0.25">
      <c r="A60" s="3" t="s">
        <v>815</v>
      </c>
      <c r="B60" s="1" t="s">
        <v>1477</v>
      </c>
      <c r="C60" s="1" t="s">
        <v>1933</v>
      </c>
      <c r="E60" s="1" t="s">
        <v>8053</v>
      </c>
      <c r="F60" s="1" t="s">
        <v>816</v>
      </c>
      <c r="G60" s="1" t="s">
        <v>8439</v>
      </c>
      <c r="H60" s="1">
        <v>4.82</v>
      </c>
      <c r="I60" s="1">
        <v>2.48</v>
      </c>
      <c r="J60" s="1" t="s">
        <v>1933</v>
      </c>
      <c r="K60" s="1" t="s">
        <v>8477</v>
      </c>
      <c r="L60" s="1" t="s">
        <v>8439</v>
      </c>
      <c r="M60" s="1">
        <v>2.71</v>
      </c>
      <c r="N60" s="1">
        <v>9.86</v>
      </c>
      <c r="O60" s="9" t="s">
        <v>1933</v>
      </c>
      <c r="P60" s="1" t="s">
        <v>1438</v>
      </c>
    </row>
    <row r="61" spans="1:16" x14ac:dyDescent="0.25">
      <c r="A61" s="3" t="s">
        <v>815</v>
      </c>
      <c r="B61" s="1" t="s">
        <v>1477</v>
      </c>
      <c r="C61" s="1" t="s">
        <v>1933</v>
      </c>
      <c r="E61" s="1" t="s">
        <v>8053</v>
      </c>
      <c r="F61" s="1" t="s">
        <v>816</v>
      </c>
      <c r="G61" s="1" t="s">
        <v>8439</v>
      </c>
      <c r="H61" s="1">
        <v>4.82</v>
      </c>
      <c r="I61" s="1">
        <v>2.48</v>
      </c>
      <c r="J61" s="1" t="s">
        <v>1933</v>
      </c>
      <c r="K61" s="1" t="s">
        <v>8478</v>
      </c>
      <c r="L61" s="1" t="s">
        <v>8439</v>
      </c>
      <c r="M61" s="1">
        <v>1.58</v>
      </c>
      <c r="N61" s="1">
        <v>5.93</v>
      </c>
      <c r="O61" s="9" t="s">
        <v>1933</v>
      </c>
      <c r="P61" s="1" t="s">
        <v>1438</v>
      </c>
    </row>
    <row r="62" spans="1:16" x14ac:dyDescent="0.25">
      <c r="A62" s="3" t="s">
        <v>818</v>
      </c>
      <c r="B62" s="1" t="s">
        <v>1479</v>
      </c>
      <c r="C62" s="1" t="s">
        <v>1934</v>
      </c>
      <c r="F62" s="1" t="s">
        <v>819</v>
      </c>
      <c r="G62" s="1" t="s">
        <v>8439</v>
      </c>
      <c r="H62" s="1">
        <v>14.5</v>
      </c>
      <c r="I62" s="1">
        <v>3.72</v>
      </c>
      <c r="J62" s="1" t="s">
        <v>1933</v>
      </c>
      <c r="K62" s="1" t="s">
        <v>8479</v>
      </c>
      <c r="L62" s="1" t="s">
        <v>8439</v>
      </c>
      <c r="M62" s="1">
        <v>5.2</v>
      </c>
      <c r="N62" s="1">
        <v>14.3</v>
      </c>
      <c r="O62" s="9" t="s">
        <v>1933</v>
      </c>
      <c r="P62" s="1" t="s">
        <v>1438</v>
      </c>
    </row>
    <row r="63" spans="1:16" x14ac:dyDescent="0.25">
      <c r="A63" s="3" t="s">
        <v>818</v>
      </c>
      <c r="B63" s="1" t="s">
        <v>1478</v>
      </c>
      <c r="C63" s="1" t="s">
        <v>1933</v>
      </c>
      <c r="E63" s="1" t="s">
        <v>8054</v>
      </c>
      <c r="F63" s="1" t="s">
        <v>819</v>
      </c>
      <c r="G63" s="1" t="s">
        <v>8439</v>
      </c>
      <c r="H63" s="1">
        <v>2.2799999999999998</v>
      </c>
      <c r="I63" s="1">
        <v>1.91</v>
      </c>
      <c r="J63" s="1" t="s">
        <v>1934</v>
      </c>
      <c r="K63" s="1" t="s">
        <v>8479</v>
      </c>
      <c r="L63" s="1" t="s">
        <v>8439</v>
      </c>
      <c r="M63" s="1">
        <v>5.2</v>
      </c>
      <c r="N63" s="1">
        <v>14.3</v>
      </c>
      <c r="O63" s="9" t="s">
        <v>1933</v>
      </c>
      <c r="P63" s="1" t="s">
        <v>1438</v>
      </c>
    </row>
    <row r="64" spans="1:16" x14ac:dyDescent="0.25">
      <c r="A64" s="3" t="s">
        <v>62</v>
      </c>
      <c r="B64" s="1" t="s">
        <v>1480</v>
      </c>
      <c r="C64" s="1" t="s">
        <v>1933</v>
      </c>
      <c r="E64" s="1" t="s">
        <v>8055</v>
      </c>
      <c r="F64" s="1" t="s">
        <v>64</v>
      </c>
      <c r="G64" s="1" t="s">
        <v>8439</v>
      </c>
      <c r="H64" s="1">
        <v>19.989999999999998</v>
      </c>
      <c r="I64" s="1">
        <v>4.0999999999999996</v>
      </c>
      <c r="J64" s="1" t="s">
        <v>1933</v>
      </c>
      <c r="K64" s="1" t="s">
        <v>8480</v>
      </c>
      <c r="L64" s="1" t="s">
        <v>8439</v>
      </c>
      <c r="M64" s="1">
        <v>30.28</v>
      </c>
      <c r="N64" s="1">
        <v>40.46</v>
      </c>
      <c r="O64" s="9" t="s">
        <v>1933</v>
      </c>
      <c r="P64" s="1" t="s">
        <v>1437</v>
      </c>
    </row>
    <row r="65" spans="1:16" x14ac:dyDescent="0.25">
      <c r="A65" s="3" t="s">
        <v>62</v>
      </c>
      <c r="B65" s="1" t="s">
        <v>1480</v>
      </c>
      <c r="C65" s="1" t="s">
        <v>1933</v>
      </c>
      <c r="E65" s="1" t="s">
        <v>8055</v>
      </c>
      <c r="F65" s="1" t="s">
        <v>64</v>
      </c>
      <c r="G65" s="1" t="s">
        <v>8439</v>
      </c>
      <c r="H65" s="1">
        <v>19.989999999999998</v>
      </c>
      <c r="I65" s="1">
        <v>4.0999999999999996</v>
      </c>
      <c r="J65" s="1" t="s">
        <v>1933</v>
      </c>
      <c r="K65" s="1" t="s">
        <v>8481</v>
      </c>
      <c r="L65" s="1" t="s">
        <v>8439</v>
      </c>
      <c r="M65" s="1">
        <v>3.62</v>
      </c>
      <c r="N65" s="1">
        <v>2.72</v>
      </c>
      <c r="O65" s="9" t="s">
        <v>1933</v>
      </c>
      <c r="P65" s="1" t="s">
        <v>1437</v>
      </c>
    </row>
    <row r="66" spans="1:16" x14ac:dyDescent="0.25">
      <c r="A66" s="3" t="s">
        <v>62</v>
      </c>
      <c r="B66" s="1" t="s">
        <v>1480</v>
      </c>
      <c r="C66" s="1" t="s">
        <v>1933</v>
      </c>
      <c r="E66" s="1" t="s">
        <v>8055</v>
      </c>
      <c r="F66" s="1" t="s">
        <v>64</v>
      </c>
      <c r="G66" s="1" t="s">
        <v>8439</v>
      </c>
      <c r="H66" s="1">
        <v>19.989999999999998</v>
      </c>
      <c r="I66" s="1">
        <v>4.0999999999999996</v>
      </c>
      <c r="J66" s="1" t="s">
        <v>1933</v>
      </c>
      <c r="K66" s="1" t="s">
        <v>8482</v>
      </c>
      <c r="L66" s="1" t="s">
        <v>8439</v>
      </c>
      <c r="M66" s="1">
        <v>2.4900000000000002</v>
      </c>
      <c r="N66" s="1">
        <v>1.5</v>
      </c>
      <c r="O66" s="9" t="s">
        <v>1933</v>
      </c>
      <c r="P66" s="1" t="s">
        <v>1437</v>
      </c>
    </row>
    <row r="67" spans="1:16" x14ac:dyDescent="0.25">
      <c r="A67" s="3" t="s">
        <v>62</v>
      </c>
      <c r="B67" s="1" t="s">
        <v>1480</v>
      </c>
      <c r="C67" s="1" t="s">
        <v>1933</v>
      </c>
      <c r="E67" s="1" t="s">
        <v>8055</v>
      </c>
      <c r="F67" s="1" t="s">
        <v>64</v>
      </c>
      <c r="G67" s="1" t="s">
        <v>8439</v>
      </c>
      <c r="H67" s="1">
        <v>19.989999999999998</v>
      </c>
      <c r="I67" s="1">
        <v>4.0999999999999996</v>
      </c>
      <c r="J67" s="1" t="s">
        <v>1933</v>
      </c>
      <c r="K67" s="1" t="s">
        <v>8483</v>
      </c>
      <c r="L67" s="1" t="s">
        <v>8439</v>
      </c>
      <c r="M67" s="1">
        <v>3.84</v>
      </c>
      <c r="N67" s="1">
        <v>3.65</v>
      </c>
      <c r="O67" s="9" t="s">
        <v>1933</v>
      </c>
      <c r="P67" s="1" t="s">
        <v>1437</v>
      </c>
    </row>
    <row r="68" spans="1:16" x14ac:dyDescent="0.25">
      <c r="A68" s="3" t="s">
        <v>66</v>
      </c>
      <c r="B68" s="1" t="s">
        <v>1481</v>
      </c>
      <c r="C68" s="1" t="s">
        <v>1933</v>
      </c>
      <c r="E68" s="1" t="s">
        <v>8056</v>
      </c>
      <c r="F68" s="1" t="s">
        <v>68</v>
      </c>
      <c r="G68" s="1" t="s">
        <v>2124</v>
      </c>
      <c r="H68" s="1">
        <v>0.45</v>
      </c>
      <c r="I68" s="1">
        <v>0.26</v>
      </c>
      <c r="J68" s="1" t="s">
        <v>1933</v>
      </c>
      <c r="O68" s="9" t="s">
        <v>1934</v>
      </c>
      <c r="P68" s="1" t="s">
        <v>1437</v>
      </c>
    </row>
    <row r="69" spans="1:16" x14ac:dyDescent="0.25">
      <c r="A69" s="3" t="s">
        <v>1109</v>
      </c>
      <c r="B69" s="1" t="s">
        <v>1482</v>
      </c>
      <c r="C69" s="1" t="s">
        <v>1933</v>
      </c>
      <c r="E69" s="1" t="s">
        <v>8057</v>
      </c>
      <c r="F69" s="1" t="s">
        <v>1110</v>
      </c>
      <c r="G69" s="1" t="s">
        <v>2124</v>
      </c>
      <c r="H69" s="1">
        <v>5.65</v>
      </c>
      <c r="I69" s="1">
        <v>5.41</v>
      </c>
      <c r="J69" s="1" t="s">
        <v>1933</v>
      </c>
      <c r="K69" s="1" t="s">
        <v>8484</v>
      </c>
      <c r="L69" s="1" t="s">
        <v>2124</v>
      </c>
      <c r="M69" s="1">
        <v>27.34</v>
      </c>
      <c r="N69" s="1">
        <v>32.31</v>
      </c>
      <c r="O69" s="9" t="s">
        <v>1933</v>
      </c>
      <c r="P69" s="1" t="s">
        <v>1435</v>
      </c>
    </row>
    <row r="70" spans="1:16" x14ac:dyDescent="0.25">
      <c r="A70" s="3" t="s">
        <v>1109</v>
      </c>
      <c r="B70" s="1" t="s">
        <v>1482</v>
      </c>
      <c r="C70" s="1" t="s">
        <v>1933</v>
      </c>
      <c r="E70" s="1" t="s">
        <v>8057</v>
      </c>
      <c r="F70" s="1" t="s">
        <v>1110</v>
      </c>
      <c r="G70" s="1" t="s">
        <v>2124</v>
      </c>
      <c r="H70" s="1">
        <v>5.65</v>
      </c>
      <c r="I70" s="1">
        <v>5.41</v>
      </c>
      <c r="J70" s="1" t="s">
        <v>1933</v>
      </c>
      <c r="K70" s="1" t="s">
        <v>8485</v>
      </c>
      <c r="L70" s="1" t="s">
        <v>2124</v>
      </c>
      <c r="M70" s="1">
        <v>1.58</v>
      </c>
      <c r="N70" s="1">
        <v>2.0699999999999998</v>
      </c>
      <c r="O70" s="9" t="s">
        <v>1933</v>
      </c>
      <c r="P70" s="1" t="s">
        <v>1435</v>
      </c>
    </row>
    <row r="71" spans="1:16" x14ac:dyDescent="0.25">
      <c r="A71" s="3" t="s">
        <v>821</v>
      </c>
      <c r="B71" s="1" t="s">
        <v>1483</v>
      </c>
      <c r="C71" s="1" t="s">
        <v>1933</v>
      </c>
      <c r="E71" s="1" t="s">
        <v>8058</v>
      </c>
      <c r="F71" s="1" t="s">
        <v>822</v>
      </c>
      <c r="G71" s="1" t="s">
        <v>8439</v>
      </c>
      <c r="H71" s="1">
        <v>12.58</v>
      </c>
      <c r="I71" s="1">
        <v>3.26</v>
      </c>
      <c r="J71" s="1" t="s">
        <v>1933</v>
      </c>
      <c r="K71" s="1" t="s">
        <v>8486</v>
      </c>
      <c r="L71" s="1" t="s">
        <v>8439</v>
      </c>
      <c r="M71" s="1">
        <v>9.49</v>
      </c>
      <c r="N71" s="1">
        <v>15.94</v>
      </c>
      <c r="O71" s="9" t="s">
        <v>1933</v>
      </c>
      <c r="P71" s="1" t="s">
        <v>1438</v>
      </c>
    </row>
    <row r="72" spans="1:16" x14ac:dyDescent="0.25">
      <c r="A72" s="3" t="s">
        <v>1112</v>
      </c>
      <c r="B72" s="1" t="s">
        <v>1484</v>
      </c>
      <c r="C72" s="1" t="s">
        <v>1933</v>
      </c>
      <c r="E72" s="1" t="s">
        <v>8059</v>
      </c>
      <c r="F72" s="1" t="s">
        <v>1113</v>
      </c>
      <c r="G72" s="1" t="s">
        <v>8439</v>
      </c>
      <c r="H72" s="1">
        <v>10.89</v>
      </c>
      <c r="I72" s="1">
        <v>2.76</v>
      </c>
      <c r="J72" s="1" t="s">
        <v>1933</v>
      </c>
      <c r="K72" s="1" t="s">
        <v>8487</v>
      </c>
      <c r="L72" s="1" t="s">
        <v>8439</v>
      </c>
      <c r="M72" s="1">
        <v>21.47</v>
      </c>
      <c r="N72" s="1">
        <v>9.7200000000000006</v>
      </c>
      <c r="O72" s="9" t="s">
        <v>1933</v>
      </c>
      <c r="P72" s="1" t="s">
        <v>1435</v>
      </c>
    </row>
    <row r="73" spans="1:16" x14ac:dyDescent="0.25">
      <c r="A73" s="3" t="s">
        <v>1115</v>
      </c>
      <c r="B73" s="1" t="s">
        <v>1486</v>
      </c>
      <c r="C73" s="1" t="s">
        <v>1933</v>
      </c>
      <c r="E73" s="1" t="s">
        <v>8060</v>
      </c>
      <c r="F73" s="1" t="s">
        <v>1116</v>
      </c>
      <c r="G73" s="1" t="s">
        <v>2124</v>
      </c>
      <c r="H73" s="1">
        <v>7.97</v>
      </c>
      <c r="I73" s="1">
        <v>5.99</v>
      </c>
      <c r="J73" s="1" t="s">
        <v>1934</v>
      </c>
      <c r="K73" s="1" t="s">
        <v>8488</v>
      </c>
      <c r="L73" s="1" t="s">
        <v>2124</v>
      </c>
      <c r="M73" s="1">
        <v>0.68</v>
      </c>
      <c r="N73" s="1">
        <v>1.86</v>
      </c>
      <c r="O73" s="9" t="s">
        <v>1933</v>
      </c>
      <c r="P73" s="1" t="s">
        <v>1435</v>
      </c>
    </row>
    <row r="74" spans="1:16" x14ac:dyDescent="0.25">
      <c r="A74" s="3" t="s">
        <v>1115</v>
      </c>
      <c r="B74" s="1" t="s">
        <v>1486</v>
      </c>
      <c r="C74" s="1" t="s">
        <v>1933</v>
      </c>
      <c r="E74" s="1" t="s">
        <v>8060</v>
      </c>
      <c r="F74" s="1" t="s">
        <v>1116</v>
      </c>
      <c r="G74" s="1" t="s">
        <v>2124</v>
      </c>
      <c r="H74" s="1">
        <v>7.97</v>
      </c>
      <c r="I74" s="1">
        <v>5.99</v>
      </c>
      <c r="J74" s="1" t="s">
        <v>1934</v>
      </c>
      <c r="K74" s="1" t="s">
        <v>8489</v>
      </c>
      <c r="L74" s="1" t="s">
        <v>2124</v>
      </c>
      <c r="M74" s="1">
        <v>33.9</v>
      </c>
      <c r="N74" s="1">
        <v>24.02</v>
      </c>
      <c r="O74" s="9" t="s">
        <v>1933</v>
      </c>
      <c r="P74" s="1" t="s">
        <v>1435</v>
      </c>
    </row>
    <row r="75" spans="1:16" x14ac:dyDescent="0.25">
      <c r="A75" s="3" t="s">
        <v>1115</v>
      </c>
      <c r="B75" s="1" t="s">
        <v>1485</v>
      </c>
      <c r="C75" s="1" t="s">
        <v>1934</v>
      </c>
      <c r="F75" s="1" t="s">
        <v>1116</v>
      </c>
      <c r="G75" s="1" t="s">
        <v>2124</v>
      </c>
      <c r="H75" s="1">
        <v>21.16</v>
      </c>
      <c r="I75" s="1">
        <v>9.34</v>
      </c>
      <c r="J75" s="1" t="s">
        <v>1933</v>
      </c>
      <c r="O75" s="9" t="s">
        <v>1934</v>
      </c>
      <c r="P75" s="1" t="s">
        <v>1435</v>
      </c>
    </row>
    <row r="76" spans="1:16" x14ac:dyDescent="0.25">
      <c r="A76" s="3" t="s">
        <v>70</v>
      </c>
      <c r="B76" s="1" t="s">
        <v>1487</v>
      </c>
      <c r="C76" s="1" t="s">
        <v>1933</v>
      </c>
      <c r="E76" s="1" t="s">
        <v>8061</v>
      </c>
      <c r="F76" s="1" t="s">
        <v>72</v>
      </c>
      <c r="G76" s="1" t="s">
        <v>8439</v>
      </c>
      <c r="H76" s="1">
        <v>25.56</v>
      </c>
      <c r="I76" s="1">
        <v>7.51</v>
      </c>
      <c r="J76" s="1" t="s">
        <v>1933</v>
      </c>
      <c r="K76" s="1" t="s">
        <v>8490</v>
      </c>
      <c r="L76" s="1" t="s">
        <v>8439</v>
      </c>
      <c r="M76" s="1">
        <v>54.46</v>
      </c>
      <c r="N76" s="1">
        <v>75.91</v>
      </c>
      <c r="O76" s="9" t="s">
        <v>1933</v>
      </c>
      <c r="P76" s="1" t="s">
        <v>1437</v>
      </c>
    </row>
    <row r="77" spans="1:16" x14ac:dyDescent="0.25">
      <c r="A77" s="3" t="s">
        <v>74</v>
      </c>
      <c r="B77" s="1" t="s">
        <v>1488</v>
      </c>
      <c r="C77" s="1" t="s">
        <v>1933</v>
      </c>
      <c r="E77" s="1" t="s">
        <v>8062</v>
      </c>
      <c r="F77" s="1" t="s">
        <v>76</v>
      </c>
      <c r="G77" s="1" t="s">
        <v>2124</v>
      </c>
      <c r="H77" s="1">
        <v>15.44</v>
      </c>
      <c r="I77" s="1">
        <v>4.3600000000000003</v>
      </c>
      <c r="J77" s="1" t="s">
        <v>1933</v>
      </c>
      <c r="K77" s="1" t="s">
        <v>8491</v>
      </c>
      <c r="L77" s="1" t="s">
        <v>2124</v>
      </c>
      <c r="M77" s="1">
        <v>14.69</v>
      </c>
      <c r="N77" s="1">
        <v>11.72</v>
      </c>
      <c r="O77" s="9" t="s">
        <v>1933</v>
      </c>
      <c r="P77" s="1" t="s">
        <v>1437</v>
      </c>
    </row>
    <row r="78" spans="1:16" x14ac:dyDescent="0.25">
      <c r="A78" s="3" t="s">
        <v>78</v>
      </c>
      <c r="B78" s="1" t="s">
        <v>1489</v>
      </c>
      <c r="C78" s="1" t="s">
        <v>1933</v>
      </c>
      <c r="E78" s="1" t="s">
        <v>8063</v>
      </c>
      <c r="F78" s="1" t="s">
        <v>80</v>
      </c>
      <c r="G78" s="1" t="s">
        <v>8439</v>
      </c>
      <c r="H78" s="1">
        <v>22.1</v>
      </c>
      <c r="I78" s="1">
        <v>6.39</v>
      </c>
      <c r="J78" s="1" t="s">
        <v>1933</v>
      </c>
      <c r="K78" s="1" t="s">
        <v>8492</v>
      </c>
      <c r="L78" s="1" t="s">
        <v>8439</v>
      </c>
      <c r="M78" s="1">
        <v>2.4900000000000002</v>
      </c>
      <c r="N78" s="1">
        <v>1.86</v>
      </c>
      <c r="O78" s="9" t="s">
        <v>1933</v>
      </c>
      <c r="P78" s="1" t="s">
        <v>1437</v>
      </c>
    </row>
    <row r="79" spans="1:16" x14ac:dyDescent="0.25">
      <c r="A79" s="3" t="s">
        <v>78</v>
      </c>
      <c r="B79" s="1" t="s">
        <v>1489</v>
      </c>
      <c r="C79" s="1" t="s">
        <v>1933</v>
      </c>
      <c r="E79" s="1" t="s">
        <v>8063</v>
      </c>
      <c r="F79" s="1" t="s">
        <v>80</v>
      </c>
      <c r="G79" s="1" t="s">
        <v>8439</v>
      </c>
      <c r="H79" s="1">
        <v>22.1</v>
      </c>
      <c r="I79" s="1">
        <v>6.39</v>
      </c>
      <c r="J79" s="1" t="s">
        <v>1933</v>
      </c>
      <c r="K79" s="1" t="s">
        <v>8493</v>
      </c>
      <c r="L79" s="1" t="s">
        <v>8439</v>
      </c>
      <c r="M79" s="1">
        <v>7.01</v>
      </c>
      <c r="N79" s="1">
        <v>6</v>
      </c>
      <c r="O79" s="9" t="s">
        <v>1933</v>
      </c>
      <c r="P79" s="1" t="s">
        <v>1437</v>
      </c>
    </row>
    <row r="80" spans="1:16" x14ac:dyDescent="0.25">
      <c r="A80" s="3" t="s">
        <v>82</v>
      </c>
      <c r="B80" s="1" t="s">
        <v>1490</v>
      </c>
      <c r="C80" s="1" t="s">
        <v>1933</v>
      </c>
      <c r="E80" s="1" t="s">
        <v>8064</v>
      </c>
      <c r="F80" s="1" t="s">
        <v>84</v>
      </c>
      <c r="G80" s="1" t="s">
        <v>2124</v>
      </c>
      <c r="H80" s="1">
        <v>0.75</v>
      </c>
      <c r="I80" s="1">
        <v>3.51</v>
      </c>
      <c r="J80" s="1" t="s">
        <v>1933</v>
      </c>
      <c r="K80" s="1" t="s">
        <v>8494</v>
      </c>
      <c r="L80" s="1" t="s">
        <v>2124</v>
      </c>
      <c r="M80" s="1">
        <v>60.56</v>
      </c>
      <c r="N80" s="1">
        <v>49.89</v>
      </c>
      <c r="O80" s="9" t="s">
        <v>1933</v>
      </c>
      <c r="P80" s="1" t="s">
        <v>1437</v>
      </c>
    </row>
    <row r="81" spans="1:16" x14ac:dyDescent="0.25">
      <c r="A81" s="3" t="s">
        <v>86</v>
      </c>
      <c r="B81" s="1" t="s">
        <v>1491</v>
      </c>
      <c r="C81" s="1" t="s">
        <v>1933</v>
      </c>
      <c r="E81" s="1" t="s">
        <v>8065</v>
      </c>
      <c r="F81" s="1" t="s">
        <v>88</v>
      </c>
      <c r="G81" s="1" t="s">
        <v>8439</v>
      </c>
      <c r="H81" s="1">
        <v>51.29</v>
      </c>
      <c r="I81" s="1">
        <v>12.5</v>
      </c>
      <c r="J81" s="1" t="s">
        <v>1933</v>
      </c>
      <c r="K81" s="1" t="s">
        <v>8495</v>
      </c>
      <c r="L81" s="1" t="s">
        <v>8439</v>
      </c>
      <c r="M81" s="1">
        <v>5.2</v>
      </c>
      <c r="N81" s="1">
        <v>4.8600000000000003</v>
      </c>
      <c r="O81" s="9" t="s">
        <v>1933</v>
      </c>
      <c r="P81" s="1" t="s">
        <v>1437</v>
      </c>
    </row>
    <row r="82" spans="1:16" x14ac:dyDescent="0.25">
      <c r="A82" s="3" t="s">
        <v>86</v>
      </c>
      <c r="B82" s="1" t="s">
        <v>1491</v>
      </c>
      <c r="C82" s="1" t="s">
        <v>1933</v>
      </c>
      <c r="E82" s="1" t="s">
        <v>8065</v>
      </c>
      <c r="F82" s="1" t="s">
        <v>88</v>
      </c>
      <c r="G82" s="1" t="s">
        <v>8439</v>
      </c>
      <c r="H82" s="1">
        <v>51.29</v>
      </c>
      <c r="I82" s="1">
        <v>12.5</v>
      </c>
      <c r="J82" s="1" t="s">
        <v>1933</v>
      </c>
      <c r="K82" s="1" t="s">
        <v>8496</v>
      </c>
      <c r="L82" s="1" t="s">
        <v>8439</v>
      </c>
      <c r="M82" s="1">
        <v>22.6</v>
      </c>
      <c r="N82" s="1">
        <v>28.09</v>
      </c>
      <c r="O82" s="9" t="s">
        <v>1933</v>
      </c>
      <c r="P82" s="1" t="s">
        <v>1437</v>
      </c>
    </row>
    <row r="83" spans="1:16" x14ac:dyDescent="0.25">
      <c r="A83" s="3" t="s">
        <v>90</v>
      </c>
      <c r="B83" s="1" t="s">
        <v>1492</v>
      </c>
      <c r="C83" s="1" t="s">
        <v>1933</v>
      </c>
      <c r="E83" s="1" t="s">
        <v>8066</v>
      </c>
      <c r="F83" s="1" t="s">
        <v>92</v>
      </c>
      <c r="G83" s="1" t="s">
        <v>8439</v>
      </c>
      <c r="H83" s="1">
        <v>8.25</v>
      </c>
      <c r="I83" s="1">
        <v>4.49</v>
      </c>
      <c r="J83" s="1" t="s">
        <v>1933</v>
      </c>
      <c r="K83" s="1" t="s">
        <v>8497</v>
      </c>
      <c r="L83" s="1" t="s">
        <v>8439</v>
      </c>
      <c r="M83" s="1">
        <v>38.19</v>
      </c>
      <c r="N83" s="1">
        <v>40.380000000000003</v>
      </c>
      <c r="O83" s="9" t="s">
        <v>1933</v>
      </c>
      <c r="P83" s="1" t="s">
        <v>1437</v>
      </c>
    </row>
    <row r="84" spans="1:16" x14ac:dyDescent="0.25">
      <c r="A84" s="3" t="s">
        <v>94</v>
      </c>
      <c r="B84" s="1" t="s">
        <v>1493</v>
      </c>
      <c r="C84" s="1" t="s">
        <v>1933</v>
      </c>
      <c r="E84" s="1" t="s">
        <v>8067</v>
      </c>
      <c r="F84" s="1" t="s">
        <v>96</v>
      </c>
      <c r="G84" s="1" t="s">
        <v>2124</v>
      </c>
      <c r="H84" s="1">
        <v>50.18</v>
      </c>
      <c r="I84" s="1">
        <v>19.059999999999999</v>
      </c>
      <c r="J84" s="1" t="s">
        <v>1933</v>
      </c>
      <c r="K84" s="1" t="s">
        <v>8498</v>
      </c>
      <c r="L84" s="1" t="s">
        <v>2124</v>
      </c>
      <c r="M84" s="1">
        <v>25.08</v>
      </c>
      <c r="N84" s="1">
        <v>19.440000000000001</v>
      </c>
      <c r="O84" s="9" t="s">
        <v>1933</v>
      </c>
      <c r="P84" s="1" t="s">
        <v>1437</v>
      </c>
    </row>
    <row r="85" spans="1:16" x14ac:dyDescent="0.25">
      <c r="A85" s="3" t="s">
        <v>98</v>
      </c>
      <c r="B85" s="1" t="s">
        <v>1494</v>
      </c>
      <c r="C85" s="1" t="s">
        <v>1933</v>
      </c>
      <c r="E85" s="1" t="s">
        <v>8068</v>
      </c>
      <c r="F85" s="1" t="s">
        <v>100</v>
      </c>
      <c r="G85" s="1" t="s">
        <v>8439</v>
      </c>
      <c r="H85" s="1">
        <v>3.02</v>
      </c>
      <c r="I85" s="1">
        <v>2.8</v>
      </c>
      <c r="J85" s="1" t="s">
        <v>1933</v>
      </c>
      <c r="K85" s="1" t="s">
        <v>8499</v>
      </c>
      <c r="L85" s="1" t="s">
        <v>8439</v>
      </c>
      <c r="M85" s="1">
        <v>19.21</v>
      </c>
      <c r="N85" s="1">
        <v>19.440000000000001</v>
      </c>
      <c r="O85" s="9" t="s">
        <v>1933</v>
      </c>
      <c r="P85" s="1" t="s">
        <v>1437</v>
      </c>
    </row>
    <row r="86" spans="1:16" x14ac:dyDescent="0.25">
      <c r="A86" s="3" t="s">
        <v>1118</v>
      </c>
      <c r="B86" s="1" t="s">
        <v>1495</v>
      </c>
      <c r="C86" s="1" t="s">
        <v>1933</v>
      </c>
      <c r="E86" s="1" t="s">
        <v>8069</v>
      </c>
      <c r="F86" s="1" t="s">
        <v>1119</v>
      </c>
      <c r="G86" s="1" t="s">
        <v>2124</v>
      </c>
      <c r="H86" s="1">
        <v>0.06</v>
      </c>
      <c r="I86" s="1">
        <v>0.12</v>
      </c>
      <c r="J86" s="1" t="s">
        <v>1933</v>
      </c>
      <c r="K86" s="1" t="s">
        <v>8500</v>
      </c>
      <c r="L86" s="1" t="s">
        <v>2124</v>
      </c>
      <c r="M86" s="1">
        <v>2.4900000000000002</v>
      </c>
      <c r="N86" s="1">
        <v>1.64</v>
      </c>
      <c r="O86" s="9" t="s">
        <v>1933</v>
      </c>
      <c r="P86" s="1" t="s">
        <v>1435</v>
      </c>
    </row>
    <row r="87" spans="1:16" x14ac:dyDescent="0.25">
      <c r="A87" s="3" t="s">
        <v>1118</v>
      </c>
      <c r="B87" s="1" t="s">
        <v>1495</v>
      </c>
      <c r="C87" s="1" t="s">
        <v>1933</v>
      </c>
      <c r="E87" s="1" t="s">
        <v>8069</v>
      </c>
      <c r="F87" s="1" t="s">
        <v>1119</v>
      </c>
      <c r="G87" s="1" t="s">
        <v>2124</v>
      </c>
      <c r="H87" s="1">
        <v>0.06</v>
      </c>
      <c r="I87" s="1">
        <v>0.12</v>
      </c>
      <c r="J87" s="1" t="s">
        <v>1933</v>
      </c>
      <c r="K87" s="1" t="s">
        <v>8501</v>
      </c>
      <c r="L87" s="1" t="s">
        <v>2124</v>
      </c>
      <c r="M87" s="1">
        <v>36.159999999999997</v>
      </c>
      <c r="N87" s="1">
        <v>30.52</v>
      </c>
      <c r="O87" s="9" t="s">
        <v>1933</v>
      </c>
      <c r="P87" s="1" t="s">
        <v>1435</v>
      </c>
    </row>
    <row r="88" spans="1:16" x14ac:dyDescent="0.25">
      <c r="A88" s="3" t="s">
        <v>102</v>
      </c>
      <c r="B88" s="1" t="s">
        <v>1496</v>
      </c>
      <c r="C88" s="1" t="s">
        <v>1933</v>
      </c>
      <c r="E88" s="1" t="s">
        <v>8070</v>
      </c>
      <c r="F88" s="1" t="s">
        <v>104</v>
      </c>
      <c r="G88" s="1" t="s">
        <v>8439</v>
      </c>
      <c r="H88" s="1">
        <v>1.46</v>
      </c>
      <c r="I88" s="1">
        <v>1.72</v>
      </c>
      <c r="J88" s="1" t="s">
        <v>1934</v>
      </c>
      <c r="K88" s="1" t="s">
        <v>8502</v>
      </c>
      <c r="L88" s="1" t="s">
        <v>8439</v>
      </c>
      <c r="M88" s="1">
        <v>3.39</v>
      </c>
      <c r="N88" s="1">
        <v>51.61</v>
      </c>
      <c r="O88" s="9" t="s">
        <v>1933</v>
      </c>
      <c r="P88" s="1" t="s">
        <v>1437</v>
      </c>
    </row>
    <row r="89" spans="1:16" x14ac:dyDescent="0.25">
      <c r="A89" s="3" t="s">
        <v>102</v>
      </c>
      <c r="B89" s="1" t="s">
        <v>1496</v>
      </c>
      <c r="C89" s="1" t="s">
        <v>1933</v>
      </c>
      <c r="E89" s="1" t="s">
        <v>8070</v>
      </c>
      <c r="F89" s="1" t="s">
        <v>104</v>
      </c>
      <c r="G89" s="1" t="s">
        <v>8439</v>
      </c>
      <c r="H89" s="1">
        <v>1.46</v>
      </c>
      <c r="I89" s="1">
        <v>1.72</v>
      </c>
      <c r="J89" s="1" t="s">
        <v>1934</v>
      </c>
      <c r="K89" s="1" t="s">
        <v>8503</v>
      </c>
      <c r="L89" s="1" t="s">
        <v>8439</v>
      </c>
      <c r="M89" s="1">
        <v>69.150000000000006</v>
      </c>
      <c r="N89" s="1">
        <v>819.12</v>
      </c>
      <c r="O89" s="9" t="s">
        <v>1933</v>
      </c>
      <c r="P89" s="1" t="s">
        <v>1437</v>
      </c>
    </row>
    <row r="90" spans="1:16" x14ac:dyDescent="0.25">
      <c r="A90" s="3" t="s">
        <v>102</v>
      </c>
      <c r="B90" s="1" t="s">
        <v>1497</v>
      </c>
      <c r="C90" s="1" t="s">
        <v>1934</v>
      </c>
      <c r="F90" s="1" t="s">
        <v>104</v>
      </c>
      <c r="G90" s="1" t="s">
        <v>8439</v>
      </c>
      <c r="H90" s="1">
        <v>7.04</v>
      </c>
      <c r="I90" s="1">
        <v>3.39</v>
      </c>
      <c r="J90" s="1" t="s">
        <v>1933</v>
      </c>
      <c r="K90" s="1" t="s">
        <v>8502</v>
      </c>
      <c r="L90" s="1" t="s">
        <v>8439</v>
      </c>
      <c r="M90" s="1">
        <v>3.39</v>
      </c>
      <c r="N90" s="1">
        <v>51.61</v>
      </c>
      <c r="O90" s="9" t="s">
        <v>1933</v>
      </c>
      <c r="P90" s="1" t="s">
        <v>1437</v>
      </c>
    </row>
    <row r="91" spans="1:16" x14ac:dyDescent="0.25">
      <c r="A91" s="3" t="s">
        <v>102</v>
      </c>
      <c r="B91" s="1" t="s">
        <v>1497</v>
      </c>
      <c r="C91" s="1" t="s">
        <v>1934</v>
      </c>
      <c r="F91" s="1" t="s">
        <v>104</v>
      </c>
      <c r="G91" s="1" t="s">
        <v>8439</v>
      </c>
      <c r="H91" s="1">
        <v>7.04</v>
      </c>
      <c r="I91" s="1">
        <v>3.39</v>
      </c>
      <c r="J91" s="1" t="s">
        <v>1933</v>
      </c>
      <c r="K91" s="1" t="s">
        <v>8503</v>
      </c>
      <c r="L91" s="1" t="s">
        <v>8439</v>
      </c>
      <c r="M91" s="1">
        <v>69.150000000000006</v>
      </c>
      <c r="N91" s="1">
        <v>819.12</v>
      </c>
      <c r="O91" s="9" t="s">
        <v>1933</v>
      </c>
      <c r="P91" s="1" t="s">
        <v>1437</v>
      </c>
    </row>
    <row r="92" spans="1:16" x14ac:dyDescent="0.25">
      <c r="A92" s="3" t="s">
        <v>1121</v>
      </c>
      <c r="B92" s="1" t="s">
        <v>1499</v>
      </c>
      <c r="C92" s="1" t="s">
        <v>1933</v>
      </c>
      <c r="E92" s="1" t="s">
        <v>8071</v>
      </c>
      <c r="F92" s="1" t="s">
        <v>1122</v>
      </c>
      <c r="G92" s="1" t="s">
        <v>2124</v>
      </c>
      <c r="H92" s="1">
        <v>0.12</v>
      </c>
      <c r="I92" s="1">
        <v>0.34</v>
      </c>
      <c r="J92" s="1" t="s">
        <v>1934</v>
      </c>
      <c r="K92" s="1" t="s">
        <v>8504</v>
      </c>
      <c r="L92" s="1" t="s">
        <v>2124</v>
      </c>
      <c r="M92" s="1">
        <v>5.88</v>
      </c>
      <c r="N92" s="1">
        <v>24.16</v>
      </c>
      <c r="O92" s="9" t="s">
        <v>1933</v>
      </c>
      <c r="P92" s="1" t="s">
        <v>1435</v>
      </c>
    </row>
    <row r="93" spans="1:16" x14ac:dyDescent="0.25">
      <c r="A93" s="3" t="s">
        <v>1121</v>
      </c>
      <c r="B93" s="1" t="s">
        <v>1498</v>
      </c>
      <c r="C93" s="1" t="s">
        <v>1934</v>
      </c>
      <c r="F93" s="1" t="s">
        <v>1122</v>
      </c>
      <c r="G93" s="1" t="s">
        <v>2124</v>
      </c>
      <c r="H93" s="1">
        <v>2.82</v>
      </c>
      <c r="I93" s="1">
        <v>2.29</v>
      </c>
      <c r="J93" s="1" t="s">
        <v>1933</v>
      </c>
      <c r="K93" s="1" t="s">
        <v>8505</v>
      </c>
      <c r="L93" s="1" t="s">
        <v>2124</v>
      </c>
      <c r="M93" s="1">
        <v>5.65</v>
      </c>
      <c r="N93" s="1">
        <v>16.149999999999999</v>
      </c>
      <c r="O93" s="9" t="s">
        <v>1933</v>
      </c>
      <c r="P93" s="1" t="s">
        <v>1435</v>
      </c>
    </row>
    <row r="94" spans="1:16" x14ac:dyDescent="0.25">
      <c r="A94" s="3" t="s">
        <v>106</v>
      </c>
      <c r="B94" s="1" t="s">
        <v>1500</v>
      </c>
      <c r="C94" s="1" t="s">
        <v>1933</v>
      </c>
      <c r="E94" s="1" t="s">
        <v>8072</v>
      </c>
      <c r="F94" s="1" t="s">
        <v>109</v>
      </c>
      <c r="G94" s="1" t="s">
        <v>2124</v>
      </c>
      <c r="H94" s="1">
        <v>2.82</v>
      </c>
      <c r="I94" s="1">
        <v>1.92</v>
      </c>
      <c r="J94" s="1" t="s">
        <v>1933</v>
      </c>
      <c r="K94" s="1" t="s">
        <v>8506</v>
      </c>
      <c r="L94" s="1" t="s">
        <v>2124</v>
      </c>
      <c r="M94" s="1">
        <v>12.2</v>
      </c>
      <c r="N94" s="1">
        <v>41.03</v>
      </c>
      <c r="O94" s="9" t="s">
        <v>1933</v>
      </c>
      <c r="P94" s="1" t="s">
        <v>1437</v>
      </c>
    </row>
    <row r="95" spans="1:16" x14ac:dyDescent="0.25">
      <c r="A95" s="3" t="s">
        <v>106</v>
      </c>
      <c r="B95" s="1" t="s">
        <v>1500</v>
      </c>
      <c r="C95" s="1" t="s">
        <v>1933</v>
      </c>
      <c r="E95" s="1" t="s">
        <v>8072</v>
      </c>
      <c r="F95" s="1" t="s">
        <v>109</v>
      </c>
      <c r="G95" s="1" t="s">
        <v>2124</v>
      </c>
      <c r="H95" s="1">
        <v>2.82</v>
      </c>
      <c r="I95" s="1">
        <v>1.92</v>
      </c>
      <c r="J95" s="1" t="s">
        <v>1933</v>
      </c>
      <c r="K95" s="1" t="s">
        <v>8507</v>
      </c>
      <c r="L95" s="1" t="s">
        <v>2124</v>
      </c>
      <c r="M95" s="1">
        <v>2.0299999999999998</v>
      </c>
      <c r="N95" s="1">
        <v>4.22</v>
      </c>
      <c r="O95" s="9" t="s">
        <v>1933</v>
      </c>
      <c r="P95" s="1" t="s">
        <v>1437</v>
      </c>
    </row>
    <row r="96" spans="1:16" x14ac:dyDescent="0.25">
      <c r="A96" s="3" t="s">
        <v>1124</v>
      </c>
      <c r="B96" s="1" t="s">
        <v>1501</v>
      </c>
      <c r="C96" s="1" t="s">
        <v>1933</v>
      </c>
      <c r="E96" s="1" t="s">
        <v>8073</v>
      </c>
      <c r="F96" s="1" t="s">
        <v>1125</v>
      </c>
      <c r="G96" s="1" t="s">
        <v>8439</v>
      </c>
      <c r="H96" s="1">
        <v>0.02</v>
      </c>
      <c r="I96" s="1">
        <v>0.08</v>
      </c>
      <c r="J96" s="1" t="s">
        <v>1933</v>
      </c>
      <c r="K96" s="1" t="s">
        <v>8508</v>
      </c>
      <c r="L96" s="1" t="s">
        <v>8439</v>
      </c>
      <c r="M96" s="1">
        <v>0.45</v>
      </c>
      <c r="N96" s="1">
        <v>1.43</v>
      </c>
      <c r="O96" s="9" t="s">
        <v>1933</v>
      </c>
      <c r="P96" s="1" t="s">
        <v>1435</v>
      </c>
    </row>
    <row r="97" spans="1:16" x14ac:dyDescent="0.25">
      <c r="A97" s="3" t="s">
        <v>1124</v>
      </c>
      <c r="B97" s="1" t="s">
        <v>1501</v>
      </c>
      <c r="C97" s="1" t="s">
        <v>1933</v>
      </c>
      <c r="E97" s="1" t="s">
        <v>8073</v>
      </c>
      <c r="F97" s="1" t="s">
        <v>1125</v>
      </c>
      <c r="G97" s="1" t="s">
        <v>8439</v>
      </c>
      <c r="H97" s="1">
        <v>0.02</v>
      </c>
      <c r="I97" s="1">
        <v>0.08</v>
      </c>
      <c r="J97" s="1" t="s">
        <v>1933</v>
      </c>
      <c r="K97" s="1" t="s">
        <v>8509</v>
      </c>
      <c r="L97" s="1" t="s">
        <v>8439</v>
      </c>
      <c r="M97" s="1">
        <v>4.75</v>
      </c>
      <c r="N97" s="1">
        <v>9.08</v>
      </c>
      <c r="O97" s="9" t="s">
        <v>1933</v>
      </c>
      <c r="P97" s="1" t="s">
        <v>1435</v>
      </c>
    </row>
    <row r="98" spans="1:16" x14ac:dyDescent="0.25">
      <c r="A98" s="3" t="s">
        <v>1127</v>
      </c>
      <c r="B98" s="1" t="s">
        <v>1502</v>
      </c>
      <c r="C98" s="1" t="s">
        <v>1933</v>
      </c>
      <c r="E98" s="1" t="s">
        <v>8074</v>
      </c>
      <c r="F98" s="1" t="s">
        <v>1128</v>
      </c>
      <c r="G98" s="1" t="s">
        <v>2124</v>
      </c>
      <c r="H98" s="1">
        <v>3.49</v>
      </c>
      <c r="I98" s="1">
        <v>3.19</v>
      </c>
      <c r="J98" s="1" t="s">
        <v>1934</v>
      </c>
      <c r="K98" s="1" t="s">
        <v>8510</v>
      </c>
      <c r="L98" s="1" t="s">
        <v>2124</v>
      </c>
      <c r="M98" s="1">
        <v>219.65</v>
      </c>
      <c r="N98" s="1">
        <v>209.93</v>
      </c>
      <c r="O98" s="9" t="s">
        <v>1933</v>
      </c>
      <c r="P98" s="1" t="s">
        <v>1435</v>
      </c>
    </row>
    <row r="99" spans="1:16" x14ac:dyDescent="0.25">
      <c r="A99" s="3" t="s">
        <v>1127</v>
      </c>
      <c r="B99" s="1" t="s">
        <v>1502</v>
      </c>
      <c r="C99" s="1" t="s">
        <v>1933</v>
      </c>
      <c r="E99" s="1" t="s">
        <v>8074</v>
      </c>
      <c r="F99" s="1" t="s">
        <v>1128</v>
      </c>
      <c r="G99" s="1" t="s">
        <v>2124</v>
      </c>
      <c r="H99" s="1">
        <v>3.49</v>
      </c>
      <c r="I99" s="1">
        <v>3.19</v>
      </c>
      <c r="J99" s="1" t="s">
        <v>1934</v>
      </c>
      <c r="K99" s="1" t="s">
        <v>8511</v>
      </c>
      <c r="L99" s="1" t="s">
        <v>2124</v>
      </c>
      <c r="M99" s="1">
        <v>1.1299999999999999</v>
      </c>
      <c r="N99" s="1">
        <v>2.64</v>
      </c>
      <c r="O99" s="9" t="s">
        <v>1933</v>
      </c>
      <c r="P99" s="1" t="s">
        <v>1435</v>
      </c>
    </row>
    <row r="100" spans="1:16" x14ac:dyDescent="0.25">
      <c r="A100" s="3" t="s">
        <v>1127</v>
      </c>
      <c r="B100" s="1" t="s">
        <v>1503</v>
      </c>
      <c r="C100" s="1" t="s">
        <v>1934</v>
      </c>
      <c r="F100" s="1" t="s">
        <v>1128</v>
      </c>
      <c r="G100" s="1" t="s">
        <v>2124</v>
      </c>
      <c r="H100" s="1">
        <v>9.4499999999999993</v>
      </c>
      <c r="I100" s="1">
        <v>5.92</v>
      </c>
      <c r="J100" s="1" t="s">
        <v>1933</v>
      </c>
      <c r="O100" s="9" t="s">
        <v>1934</v>
      </c>
      <c r="P100" s="1" t="s">
        <v>1435</v>
      </c>
    </row>
    <row r="101" spans="1:16" x14ac:dyDescent="0.25">
      <c r="A101" s="3" t="s">
        <v>827</v>
      </c>
      <c r="B101" s="1" t="s">
        <v>1504</v>
      </c>
      <c r="C101" s="1" t="s">
        <v>1933</v>
      </c>
      <c r="E101" s="1" t="s">
        <v>8075</v>
      </c>
      <c r="F101" s="1" t="s">
        <v>829</v>
      </c>
      <c r="G101" s="1" t="s">
        <v>8439</v>
      </c>
      <c r="H101" s="1">
        <v>0.05</v>
      </c>
      <c r="I101" s="1">
        <v>0.12</v>
      </c>
      <c r="J101" s="1" t="s">
        <v>1933</v>
      </c>
      <c r="K101" s="1" t="s">
        <v>8512</v>
      </c>
      <c r="L101" s="1" t="s">
        <v>8439</v>
      </c>
      <c r="M101" s="1">
        <v>16.04</v>
      </c>
      <c r="N101" s="1">
        <v>40.81</v>
      </c>
      <c r="O101" s="9" t="s">
        <v>1933</v>
      </c>
      <c r="P101" s="1" t="s">
        <v>1438</v>
      </c>
    </row>
    <row r="102" spans="1:16" x14ac:dyDescent="0.25">
      <c r="A102" s="3" t="s">
        <v>827</v>
      </c>
      <c r="B102" s="1" t="s">
        <v>1504</v>
      </c>
      <c r="C102" s="1" t="s">
        <v>1933</v>
      </c>
      <c r="E102" s="1" t="s">
        <v>8075</v>
      </c>
      <c r="F102" s="1" t="s">
        <v>829</v>
      </c>
      <c r="G102" s="1" t="s">
        <v>8439</v>
      </c>
      <c r="H102" s="1">
        <v>0.05</v>
      </c>
      <c r="I102" s="1">
        <v>0.12</v>
      </c>
      <c r="J102" s="1" t="s">
        <v>1933</v>
      </c>
      <c r="K102" s="1" t="s">
        <v>8513</v>
      </c>
      <c r="L102" s="1" t="s">
        <v>8439</v>
      </c>
      <c r="M102" s="1">
        <v>0.45</v>
      </c>
      <c r="N102" s="1">
        <v>1.5</v>
      </c>
      <c r="O102" s="9" t="s">
        <v>1933</v>
      </c>
      <c r="P102" s="1" t="s">
        <v>1438</v>
      </c>
    </row>
    <row r="103" spans="1:16" x14ac:dyDescent="0.25">
      <c r="A103" s="3" t="s">
        <v>122</v>
      </c>
      <c r="B103" s="1" t="s">
        <v>1505</v>
      </c>
      <c r="C103" s="1" t="s">
        <v>1933</v>
      </c>
      <c r="E103" s="1" t="s">
        <v>8076</v>
      </c>
      <c r="F103" s="1" t="s">
        <v>124</v>
      </c>
      <c r="G103" s="1" t="s">
        <v>8439</v>
      </c>
      <c r="H103" s="1">
        <v>87.62</v>
      </c>
      <c r="I103" s="1">
        <v>23.44</v>
      </c>
      <c r="J103" s="1" t="s">
        <v>1933</v>
      </c>
      <c r="K103" s="1" t="s">
        <v>8514</v>
      </c>
      <c r="L103" s="1" t="s">
        <v>8439</v>
      </c>
      <c r="M103" s="1">
        <v>3.39</v>
      </c>
      <c r="N103" s="1">
        <v>2.36</v>
      </c>
      <c r="O103" s="9" t="s">
        <v>1933</v>
      </c>
      <c r="P103" s="1" t="s">
        <v>1437</v>
      </c>
    </row>
    <row r="104" spans="1:16" x14ac:dyDescent="0.25">
      <c r="A104" s="3" t="s">
        <v>122</v>
      </c>
      <c r="B104" s="1" t="s">
        <v>1505</v>
      </c>
      <c r="C104" s="1" t="s">
        <v>1933</v>
      </c>
      <c r="E104" s="1" t="s">
        <v>8076</v>
      </c>
      <c r="F104" s="1" t="s">
        <v>124</v>
      </c>
      <c r="G104" s="1" t="s">
        <v>8439</v>
      </c>
      <c r="H104" s="1">
        <v>87.62</v>
      </c>
      <c r="I104" s="1">
        <v>23.44</v>
      </c>
      <c r="J104" s="1" t="s">
        <v>1933</v>
      </c>
      <c r="K104" s="1" t="s">
        <v>8515</v>
      </c>
      <c r="L104" s="1" t="s">
        <v>8439</v>
      </c>
      <c r="M104" s="1">
        <v>4.07</v>
      </c>
      <c r="N104" s="1">
        <v>1.72</v>
      </c>
      <c r="O104" s="9" t="s">
        <v>1933</v>
      </c>
      <c r="P104" s="1" t="s">
        <v>1437</v>
      </c>
    </row>
    <row r="105" spans="1:16" x14ac:dyDescent="0.25">
      <c r="A105" s="3" t="s">
        <v>126</v>
      </c>
      <c r="B105" s="1" t="s">
        <v>1506</v>
      </c>
      <c r="C105" s="1" t="s">
        <v>1933</v>
      </c>
      <c r="E105" s="1" t="s">
        <v>8077</v>
      </c>
      <c r="F105" s="1" t="s">
        <v>129</v>
      </c>
      <c r="G105" s="1" t="s">
        <v>2124</v>
      </c>
      <c r="H105" s="1">
        <v>60.23</v>
      </c>
      <c r="I105" s="1">
        <v>28.95</v>
      </c>
      <c r="J105" s="1" t="s">
        <v>1933</v>
      </c>
      <c r="K105" s="1" t="s">
        <v>8516</v>
      </c>
      <c r="L105" s="1" t="s">
        <v>2124</v>
      </c>
      <c r="M105" s="1">
        <v>37.29</v>
      </c>
      <c r="N105" s="1">
        <v>39.46</v>
      </c>
      <c r="O105" s="9" t="s">
        <v>1933</v>
      </c>
      <c r="P105" s="1" t="s">
        <v>1437</v>
      </c>
    </row>
    <row r="106" spans="1:16" x14ac:dyDescent="0.25">
      <c r="A106" s="3" t="s">
        <v>131</v>
      </c>
      <c r="B106" s="1" t="s">
        <v>1507</v>
      </c>
      <c r="C106" s="1" t="s">
        <v>1933</v>
      </c>
      <c r="E106" s="1" t="s">
        <v>8078</v>
      </c>
      <c r="F106" s="1" t="s">
        <v>133</v>
      </c>
      <c r="G106" s="1" t="s">
        <v>2124</v>
      </c>
      <c r="H106" s="1">
        <v>24.87</v>
      </c>
      <c r="I106" s="1">
        <v>7.08</v>
      </c>
      <c r="J106" s="1" t="s">
        <v>1933</v>
      </c>
      <c r="K106" s="1" t="s">
        <v>8517</v>
      </c>
      <c r="L106" s="1" t="s">
        <v>2124</v>
      </c>
      <c r="M106" s="1">
        <v>31.86</v>
      </c>
      <c r="N106" s="1">
        <v>46.75</v>
      </c>
      <c r="O106" s="9" t="s">
        <v>1933</v>
      </c>
      <c r="P106" s="1" t="s">
        <v>1437</v>
      </c>
    </row>
    <row r="107" spans="1:16" x14ac:dyDescent="0.25">
      <c r="A107" s="3" t="s">
        <v>131</v>
      </c>
      <c r="B107" s="1" t="s">
        <v>1507</v>
      </c>
      <c r="C107" s="1" t="s">
        <v>1933</v>
      </c>
      <c r="E107" s="1" t="s">
        <v>8078</v>
      </c>
      <c r="F107" s="1" t="s">
        <v>133</v>
      </c>
      <c r="G107" s="1" t="s">
        <v>2124</v>
      </c>
      <c r="H107" s="1">
        <v>24.87</v>
      </c>
      <c r="I107" s="1">
        <v>7.08</v>
      </c>
      <c r="J107" s="1" t="s">
        <v>1933</v>
      </c>
      <c r="K107" s="1" t="s">
        <v>8518</v>
      </c>
      <c r="L107" s="1" t="s">
        <v>2124</v>
      </c>
      <c r="M107" s="1">
        <v>6.33</v>
      </c>
      <c r="N107" s="1">
        <v>11.72</v>
      </c>
      <c r="O107" s="9" t="s">
        <v>1933</v>
      </c>
      <c r="P107" s="1" t="s">
        <v>1437</v>
      </c>
    </row>
    <row r="108" spans="1:16" x14ac:dyDescent="0.25">
      <c r="A108" s="3" t="s">
        <v>131</v>
      </c>
      <c r="B108" s="1" t="s">
        <v>1507</v>
      </c>
      <c r="C108" s="1" t="s">
        <v>1933</v>
      </c>
      <c r="E108" s="1" t="s">
        <v>8078</v>
      </c>
      <c r="F108" s="1" t="s">
        <v>133</v>
      </c>
      <c r="G108" s="1" t="s">
        <v>2124</v>
      </c>
      <c r="H108" s="1">
        <v>24.87</v>
      </c>
      <c r="I108" s="1">
        <v>7.08</v>
      </c>
      <c r="J108" s="1" t="s">
        <v>1933</v>
      </c>
      <c r="K108" s="1" t="s">
        <v>8519</v>
      </c>
      <c r="L108" s="1" t="s">
        <v>2124</v>
      </c>
      <c r="M108" s="1">
        <v>1.1299999999999999</v>
      </c>
      <c r="N108" s="1">
        <v>1.93</v>
      </c>
      <c r="O108" s="9" t="s">
        <v>1933</v>
      </c>
      <c r="P108" s="1" t="s">
        <v>1437</v>
      </c>
    </row>
    <row r="109" spans="1:16" x14ac:dyDescent="0.25">
      <c r="A109" s="3" t="s">
        <v>135</v>
      </c>
      <c r="B109" s="1" t="s">
        <v>1508</v>
      </c>
      <c r="C109" s="1" t="s">
        <v>1933</v>
      </c>
      <c r="E109" s="1" t="s">
        <v>8079</v>
      </c>
      <c r="F109" s="1" t="s">
        <v>137</v>
      </c>
      <c r="G109" s="1" t="s">
        <v>8439</v>
      </c>
      <c r="H109" s="1">
        <v>4.9400000000000004</v>
      </c>
      <c r="I109" s="1">
        <v>2.13</v>
      </c>
      <c r="J109" s="1" t="s">
        <v>1933</v>
      </c>
      <c r="K109" s="1" t="s">
        <v>8520</v>
      </c>
      <c r="L109" s="1" t="s">
        <v>8439</v>
      </c>
      <c r="M109" s="1">
        <v>12.2</v>
      </c>
      <c r="N109" s="1">
        <v>13.22</v>
      </c>
      <c r="O109" s="9" t="s">
        <v>1933</v>
      </c>
      <c r="P109" s="1" t="s">
        <v>1437</v>
      </c>
    </row>
    <row r="110" spans="1:16" x14ac:dyDescent="0.25">
      <c r="A110" s="3" t="s">
        <v>135</v>
      </c>
      <c r="B110" s="1" t="s">
        <v>1508</v>
      </c>
      <c r="C110" s="1" t="s">
        <v>1933</v>
      </c>
      <c r="E110" s="1" t="s">
        <v>8079</v>
      </c>
      <c r="F110" s="1" t="s">
        <v>137</v>
      </c>
      <c r="G110" s="1" t="s">
        <v>8439</v>
      </c>
      <c r="H110" s="1">
        <v>4.9400000000000004</v>
      </c>
      <c r="I110" s="1">
        <v>2.13</v>
      </c>
      <c r="J110" s="1" t="s">
        <v>1933</v>
      </c>
      <c r="K110" s="1" t="s">
        <v>8521</v>
      </c>
      <c r="L110" s="1" t="s">
        <v>8439</v>
      </c>
      <c r="M110" s="1">
        <v>4.5199999999999996</v>
      </c>
      <c r="N110" s="1">
        <v>5.72</v>
      </c>
      <c r="O110" s="9" t="s">
        <v>1933</v>
      </c>
      <c r="P110" s="1" t="s">
        <v>1437</v>
      </c>
    </row>
    <row r="111" spans="1:16" x14ac:dyDescent="0.25">
      <c r="A111" s="3" t="s">
        <v>139</v>
      </c>
      <c r="B111" s="1" t="s">
        <v>1509</v>
      </c>
      <c r="C111" s="1" t="s">
        <v>1933</v>
      </c>
      <c r="E111" s="1" t="s">
        <v>8080</v>
      </c>
      <c r="F111" s="1" t="s">
        <v>141</v>
      </c>
      <c r="G111" s="1" t="s">
        <v>8439</v>
      </c>
      <c r="H111" s="1">
        <v>0.3</v>
      </c>
      <c r="I111" s="1">
        <v>0.93</v>
      </c>
      <c r="J111" s="1" t="s">
        <v>1933</v>
      </c>
      <c r="K111" s="1" t="s">
        <v>8522</v>
      </c>
      <c r="L111" s="1" t="s">
        <v>8439</v>
      </c>
      <c r="M111" s="1">
        <v>58.3</v>
      </c>
      <c r="N111" s="1">
        <v>36.74</v>
      </c>
      <c r="O111" s="9" t="s">
        <v>1933</v>
      </c>
      <c r="P111" s="1" t="s">
        <v>1437</v>
      </c>
    </row>
    <row r="112" spans="1:16" x14ac:dyDescent="0.25">
      <c r="A112" s="3" t="s">
        <v>831</v>
      </c>
      <c r="B112" s="1" t="s">
        <v>1510</v>
      </c>
      <c r="C112" s="1" t="s">
        <v>1933</v>
      </c>
      <c r="E112" s="1" t="s">
        <v>8081</v>
      </c>
      <c r="F112" s="1" t="s">
        <v>832</v>
      </c>
      <c r="G112" s="1" t="s">
        <v>8439</v>
      </c>
      <c r="H112" s="1">
        <v>74.14</v>
      </c>
      <c r="I112" s="1">
        <v>14.49</v>
      </c>
      <c r="J112" s="1" t="s">
        <v>1933</v>
      </c>
      <c r="K112" s="1" t="s">
        <v>8523</v>
      </c>
      <c r="L112" s="1" t="s">
        <v>8439</v>
      </c>
      <c r="M112" s="1">
        <v>65.31</v>
      </c>
      <c r="N112" s="1">
        <v>53.89</v>
      </c>
      <c r="O112" s="9" t="s">
        <v>1933</v>
      </c>
      <c r="P112" s="1" t="s">
        <v>1438</v>
      </c>
    </row>
    <row r="113" spans="1:16" x14ac:dyDescent="0.25">
      <c r="A113" s="3" t="s">
        <v>831</v>
      </c>
      <c r="B113" s="1" t="s">
        <v>1510</v>
      </c>
      <c r="C113" s="1" t="s">
        <v>1933</v>
      </c>
      <c r="E113" s="1" t="s">
        <v>8081</v>
      </c>
      <c r="F113" s="1" t="s">
        <v>832</v>
      </c>
      <c r="G113" s="1" t="s">
        <v>8439</v>
      </c>
      <c r="H113" s="1">
        <v>74.14</v>
      </c>
      <c r="I113" s="1">
        <v>14.49</v>
      </c>
      <c r="J113" s="1" t="s">
        <v>1933</v>
      </c>
      <c r="K113" s="1" t="s">
        <v>8524</v>
      </c>
      <c r="L113" s="1" t="s">
        <v>8439</v>
      </c>
      <c r="M113" s="1">
        <v>2.0299999999999998</v>
      </c>
      <c r="N113" s="1">
        <v>1.1399999999999999</v>
      </c>
      <c r="O113" s="9" t="s">
        <v>1933</v>
      </c>
      <c r="P113" s="1" t="s">
        <v>1438</v>
      </c>
    </row>
    <row r="114" spans="1:16" x14ac:dyDescent="0.25">
      <c r="A114" s="3" t="s">
        <v>1133</v>
      </c>
      <c r="B114" s="1" t="s">
        <v>1511</v>
      </c>
      <c r="C114" s="1" t="s">
        <v>1933</v>
      </c>
      <c r="E114" s="1" t="s">
        <v>8082</v>
      </c>
      <c r="F114" s="1" t="s">
        <v>1135</v>
      </c>
      <c r="G114" s="1" t="s">
        <v>2124</v>
      </c>
      <c r="H114" s="1">
        <v>43.04</v>
      </c>
      <c r="I114" s="1">
        <v>12.51</v>
      </c>
      <c r="J114" s="1" t="s">
        <v>1933</v>
      </c>
      <c r="O114" s="9" t="s">
        <v>1934</v>
      </c>
      <c r="P114" s="1" t="s">
        <v>1435</v>
      </c>
    </row>
    <row r="115" spans="1:16" x14ac:dyDescent="0.25">
      <c r="A115" s="3" t="s">
        <v>143</v>
      </c>
      <c r="B115" s="1" t="s">
        <v>1512</v>
      </c>
      <c r="C115" s="1" t="s">
        <v>1933</v>
      </c>
      <c r="E115" s="1" t="s">
        <v>8083</v>
      </c>
      <c r="F115" s="1" t="s">
        <v>145</v>
      </c>
      <c r="G115" s="1" t="s">
        <v>8439</v>
      </c>
      <c r="H115" s="1">
        <v>12.9</v>
      </c>
      <c r="I115" s="1">
        <v>7.43</v>
      </c>
      <c r="J115" s="1" t="s">
        <v>1933</v>
      </c>
      <c r="K115" s="1" t="s">
        <v>8525</v>
      </c>
      <c r="L115" s="1" t="s">
        <v>8439</v>
      </c>
      <c r="M115" s="1">
        <v>44.52</v>
      </c>
      <c r="N115" s="1">
        <v>47.89</v>
      </c>
      <c r="O115" s="9" t="s">
        <v>1933</v>
      </c>
      <c r="P115" s="1" t="s">
        <v>1437</v>
      </c>
    </row>
    <row r="116" spans="1:16" x14ac:dyDescent="0.25">
      <c r="A116" s="3" t="s">
        <v>147</v>
      </c>
      <c r="B116" s="1" t="s">
        <v>1513</v>
      </c>
      <c r="C116" s="1" t="s">
        <v>1933</v>
      </c>
      <c r="E116" s="1" t="s">
        <v>8084</v>
      </c>
      <c r="F116" s="1" t="s">
        <v>149</v>
      </c>
      <c r="G116" s="1" t="s">
        <v>8439</v>
      </c>
      <c r="H116" s="1">
        <v>0.19</v>
      </c>
      <c r="I116" s="1">
        <v>0.15</v>
      </c>
      <c r="J116" s="1" t="s">
        <v>1933</v>
      </c>
      <c r="K116" s="1" t="s">
        <v>8526</v>
      </c>
      <c r="L116" s="1" t="s">
        <v>8439</v>
      </c>
      <c r="M116" s="1">
        <v>10.62</v>
      </c>
      <c r="N116" s="1">
        <v>57.4</v>
      </c>
      <c r="O116" s="9" t="s">
        <v>1933</v>
      </c>
      <c r="P116" s="1" t="s">
        <v>1437</v>
      </c>
    </row>
    <row r="117" spans="1:16" x14ac:dyDescent="0.25">
      <c r="A117" s="3" t="s">
        <v>147</v>
      </c>
      <c r="B117" s="1" t="s">
        <v>1513</v>
      </c>
      <c r="C117" s="1" t="s">
        <v>1933</v>
      </c>
      <c r="E117" s="1" t="s">
        <v>8084</v>
      </c>
      <c r="F117" s="1" t="s">
        <v>149</v>
      </c>
      <c r="G117" s="1" t="s">
        <v>8439</v>
      </c>
      <c r="H117" s="1">
        <v>0.19</v>
      </c>
      <c r="I117" s="1">
        <v>0.15</v>
      </c>
      <c r="J117" s="1" t="s">
        <v>1933</v>
      </c>
      <c r="K117" s="1" t="s">
        <v>8527</v>
      </c>
      <c r="L117" s="1" t="s">
        <v>8439</v>
      </c>
      <c r="M117" s="1">
        <v>1.1299999999999999</v>
      </c>
      <c r="N117" s="1">
        <v>1.5</v>
      </c>
      <c r="O117" s="9" t="s">
        <v>1933</v>
      </c>
      <c r="P117" s="1" t="s">
        <v>1437</v>
      </c>
    </row>
    <row r="118" spans="1:16" x14ac:dyDescent="0.25">
      <c r="A118" s="3" t="s">
        <v>151</v>
      </c>
      <c r="B118" s="1" t="s">
        <v>1514</v>
      </c>
      <c r="C118" s="1" t="s">
        <v>1933</v>
      </c>
      <c r="E118" s="1" t="s">
        <v>8085</v>
      </c>
      <c r="F118" s="1" t="s">
        <v>153</v>
      </c>
      <c r="G118" s="1" t="s">
        <v>8439</v>
      </c>
      <c r="H118" s="1">
        <v>155.88999999999999</v>
      </c>
      <c r="I118" s="1">
        <v>32.75</v>
      </c>
      <c r="J118" s="1" t="s">
        <v>1933</v>
      </c>
      <c r="K118" s="1" t="s">
        <v>8528</v>
      </c>
      <c r="L118" s="1" t="s">
        <v>8439</v>
      </c>
      <c r="M118" s="1">
        <v>10.62</v>
      </c>
      <c r="N118" s="1">
        <v>12.58</v>
      </c>
      <c r="O118" s="9" t="s">
        <v>1933</v>
      </c>
      <c r="P118" s="1" t="s">
        <v>1437</v>
      </c>
    </row>
    <row r="119" spans="1:16" x14ac:dyDescent="0.25">
      <c r="A119" s="3" t="s">
        <v>151</v>
      </c>
      <c r="B119" s="1" t="s">
        <v>1514</v>
      </c>
      <c r="C119" s="1" t="s">
        <v>1933</v>
      </c>
      <c r="E119" s="1" t="s">
        <v>8085</v>
      </c>
      <c r="F119" s="1" t="s">
        <v>153</v>
      </c>
      <c r="G119" s="1" t="s">
        <v>8439</v>
      </c>
      <c r="H119" s="1">
        <v>155.88999999999999</v>
      </c>
      <c r="I119" s="1">
        <v>32.75</v>
      </c>
      <c r="J119" s="1" t="s">
        <v>1933</v>
      </c>
      <c r="K119" s="1" t="s">
        <v>8529</v>
      </c>
      <c r="L119" s="1" t="s">
        <v>8439</v>
      </c>
      <c r="M119" s="1">
        <v>7.01</v>
      </c>
      <c r="N119" s="1">
        <v>10.15</v>
      </c>
      <c r="O119" s="9" t="s">
        <v>1933</v>
      </c>
      <c r="P119" s="1" t="s">
        <v>1437</v>
      </c>
    </row>
    <row r="120" spans="1:16" x14ac:dyDescent="0.25">
      <c r="A120" s="3" t="s">
        <v>155</v>
      </c>
      <c r="B120" s="1" t="s">
        <v>1515</v>
      </c>
      <c r="C120" s="1" t="s">
        <v>1933</v>
      </c>
      <c r="E120" s="1" t="s">
        <v>8086</v>
      </c>
      <c r="F120" s="1" t="s">
        <v>156</v>
      </c>
      <c r="G120" s="1" t="s">
        <v>8439</v>
      </c>
      <c r="H120" s="1">
        <v>25.01</v>
      </c>
      <c r="I120" s="1">
        <v>7.35</v>
      </c>
      <c r="J120" s="1" t="s">
        <v>1933</v>
      </c>
      <c r="K120" s="1" t="s">
        <v>8530</v>
      </c>
      <c r="L120" s="1" t="s">
        <v>8439</v>
      </c>
      <c r="M120" s="1">
        <v>1.58</v>
      </c>
      <c r="N120" s="1">
        <v>4.72</v>
      </c>
      <c r="O120" s="9" t="s">
        <v>1933</v>
      </c>
      <c r="P120" s="1" t="s">
        <v>1437</v>
      </c>
    </row>
    <row r="121" spans="1:16" x14ac:dyDescent="0.25">
      <c r="A121" s="3" t="s">
        <v>834</v>
      </c>
      <c r="B121" s="1" t="s">
        <v>1516</v>
      </c>
      <c r="C121" s="1" t="s">
        <v>1933</v>
      </c>
      <c r="E121" s="1" t="s">
        <v>8087</v>
      </c>
      <c r="F121" s="1" t="s">
        <v>835</v>
      </c>
      <c r="G121" s="1" t="s">
        <v>2124</v>
      </c>
      <c r="H121" s="1">
        <v>8.7799999999999994</v>
      </c>
      <c r="I121" s="1">
        <v>2.25</v>
      </c>
      <c r="J121" s="1" t="s">
        <v>1933</v>
      </c>
      <c r="K121" s="1" t="s">
        <v>8531</v>
      </c>
      <c r="L121" s="1" t="s">
        <v>2124</v>
      </c>
      <c r="M121" s="1">
        <v>8.14</v>
      </c>
      <c r="N121" s="1">
        <v>3.5</v>
      </c>
      <c r="O121" s="9" t="s">
        <v>1933</v>
      </c>
      <c r="P121" s="1" t="s">
        <v>1438</v>
      </c>
    </row>
    <row r="122" spans="1:16" x14ac:dyDescent="0.25">
      <c r="A122" s="3" t="s">
        <v>837</v>
      </c>
      <c r="B122" s="1" t="s">
        <v>1517</v>
      </c>
      <c r="C122" s="1" t="s">
        <v>1933</v>
      </c>
      <c r="E122" s="1" t="s">
        <v>8088</v>
      </c>
      <c r="F122" s="1" t="s">
        <v>839</v>
      </c>
      <c r="G122" s="1" t="s">
        <v>8439</v>
      </c>
      <c r="H122" s="1">
        <v>6.77</v>
      </c>
      <c r="I122" s="1">
        <v>1.77</v>
      </c>
      <c r="J122" s="1" t="s">
        <v>1933</v>
      </c>
      <c r="O122" s="9" t="s">
        <v>1934</v>
      </c>
      <c r="P122" s="1" t="s">
        <v>1438</v>
      </c>
    </row>
    <row r="123" spans="1:16" x14ac:dyDescent="0.25">
      <c r="A123" s="3" t="s">
        <v>158</v>
      </c>
      <c r="B123" s="1" t="s">
        <v>1518</v>
      </c>
      <c r="C123" s="1" t="s">
        <v>1933</v>
      </c>
      <c r="E123" s="1" t="s">
        <v>8089</v>
      </c>
      <c r="F123" s="1" t="s">
        <v>160</v>
      </c>
      <c r="G123" s="1" t="s">
        <v>2124</v>
      </c>
      <c r="H123" s="1">
        <v>0.16</v>
      </c>
      <c r="I123" s="1">
        <v>0.51</v>
      </c>
      <c r="J123" s="1" t="s">
        <v>1933</v>
      </c>
      <c r="K123" s="1" t="s">
        <v>8532</v>
      </c>
      <c r="L123" s="1" t="s">
        <v>2124</v>
      </c>
      <c r="M123" s="1">
        <v>8.59</v>
      </c>
      <c r="N123" s="1">
        <v>7.58</v>
      </c>
      <c r="O123" s="9" t="s">
        <v>1933</v>
      </c>
      <c r="P123" s="1" t="s">
        <v>1437</v>
      </c>
    </row>
    <row r="124" spans="1:16" x14ac:dyDescent="0.25">
      <c r="A124" s="3" t="s">
        <v>1137</v>
      </c>
      <c r="B124" s="1" t="s">
        <v>1519</v>
      </c>
      <c r="C124" s="1" t="s">
        <v>1933</v>
      </c>
      <c r="E124" s="1" t="s">
        <v>8090</v>
      </c>
      <c r="F124" s="1" t="s">
        <v>1138</v>
      </c>
      <c r="G124" s="1" t="s">
        <v>2124</v>
      </c>
      <c r="H124" s="1">
        <v>5.62</v>
      </c>
      <c r="I124" s="1">
        <v>1.58</v>
      </c>
      <c r="J124" s="1" t="s">
        <v>1933</v>
      </c>
      <c r="K124" s="1" t="s">
        <v>8533</v>
      </c>
      <c r="L124" s="1" t="s">
        <v>2124</v>
      </c>
      <c r="M124" s="1">
        <v>6.33</v>
      </c>
      <c r="N124" s="1">
        <v>12.51</v>
      </c>
      <c r="O124" s="9" t="s">
        <v>1933</v>
      </c>
      <c r="P124" s="1" t="s">
        <v>1435</v>
      </c>
    </row>
    <row r="125" spans="1:16" x14ac:dyDescent="0.25">
      <c r="A125" s="3" t="s">
        <v>162</v>
      </c>
      <c r="B125" s="1" t="s">
        <v>1520</v>
      </c>
      <c r="C125" s="1" t="s">
        <v>1933</v>
      </c>
      <c r="E125" s="1" t="s">
        <v>8091</v>
      </c>
      <c r="F125" s="1" t="s">
        <v>164</v>
      </c>
      <c r="G125" s="1" t="s">
        <v>8439</v>
      </c>
      <c r="H125" s="1">
        <v>4.28</v>
      </c>
      <c r="I125" s="1">
        <v>2.0099999999999998</v>
      </c>
      <c r="J125" s="1" t="s">
        <v>1933</v>
      </c>
      <c r="K125" s="1" t="s">
        <v>8534</v>
      </c>
      <c r="L125" s="1" t="s">
        <v>8439</v>
      </c>
      <c r="M125" s="1">
        <v>10.62</v>
      </c>
      <c r="N125" s="1">
        <v>12.51</v>
      </c>
      <c r="O125" s="9" t="s">
        <v>1933</v>
      </c>
      <c r="P125" s="1" t="s">
        <v>1437</v>
      </c>
    </row>
    <row r="126" spans="1:16" x14ac:dyDescent="0.25">
      <c r="A126" s="3" t="s">
        <v>166</v>
      </c>
      <c r="B126" s="1" t="s">
        <v>1521</v>
      </c>
      <c r="C126" s="1" t="s">
        <v>1933</v>
      </c>
      <c r="E126" s="1" t="s">
        <v>8092</v>
      </c>
      <c r="F126" s="1" t="s">
        <v>168</v>
      </c>
      <c r="G126" s="1" t="s">
        <v>2124</v>
      </c>
      <c r="H126" s="1">
        <v>6.02</v>
      </c>
      <c r="I126" s="1">
        <v>4.5</v>
      </c>
      <c r="J126" s="1" t="s">
        <v>1934</v>
      </c>
      <c r="K126" s="1" t="s">
        <v>8535</v>
      </c>
      <c r="L126" s="1" t="s">
        <v>2124</v>
      </c>
      <c r="M126" s="1">
        <v>2.4900000000000002</v>
      </c>
      <c r="N126" s="1">
        <v>1.1399999999999999</v>
      </c>
      <c r="O126" s="9" t="s">
        <v>1933</v>
      </c>
      <c r="P126" s="1" t="s">
        <v>1437</v>
      </c>
    </row>
    <row r="127" spans="1:16" x14ac:dyDescent="0.25">
      <c r="A127" s="3" t="s">
        <v>166</v>
      </c>
      <c r="B127" s="1" t="s">
        <v>1521</v>
      </c>
      <c r="C127" s="1" t="s">
        <v>1933</v>
      </c>
      <c r="E127" s="1" t="s">
        <v>8092</v>
      </c>
      <c r="F127" s="1" t="s">
        <v>168</v>
      </c>
      <c r="G127" s="1" t="s">
        <v>2124</v>
      </c>
      <c r="H127" s="1">
        <v>6.02</v>
      </c>
      <c r="I127" s="1">
        <v>4.5</v>
      </c>
      <c r="J127" s="1" t="s">
        <v>1934</v>
      </c>
      <c r="K127" s="1" t="s">
        <v>8536</v>
      </c>
      <c r="L127" s="1" t="s">
        <v>2124</v>
      </c>
      <c r="M127" s="1">
        <v>9.0399999999999991</v>
      </c>
      <c r="N127" s="1">
        <v>5.15</v>
      </c>
      <c r="O127" s="9" t="s">
        <v>1933</v>
      </c>
      <c r="P127" s="1" t="s">
        <v>1437</v>
      </c>
    </row>
    <row r="128" spans="1:16" x14ac:dyDescent="0.25">
      <c r="A128" s="3" t="s">
        <v>166</v>
      </c>
      <c r="B128" s="1" t="s">
        <v>1522</v>
      </c>
      <c r="C128" s="1" t="s">
        <v>1934</v>
      </c>
      <c r="F128" s="1" t="s">
        <v>168</v>
      </c>
      <c r="G128" s="1" t="s">
        <v>2124</v>
      </c>
      <c r="H128" s="1">
        <v>15.02</v>
      </c>
      <c r="I128" s="1">
        <v>6.62</v>
      </c>
      <c r="J128" s="1" t="s">
        <v>1933</v>
      </c>
      <c r="K128" s="1" t="s">
        <v>8537</v>
      </c>
      <c r="L128" s="1" t="s">
        <v>2124</v>
      </c>
      <c r="M128" s="1">
        <v>121.58</v>
      </c>
      <c r="N128" s="1">
        <v>47.17</v>
      </c>
      <c r="O128" s="9" t="s">
        <v>1933</v>
      </c>
      <c r="P128" s="1" t="s">
        <v>1437</v>
      </c>
    </row>
    <row r="129" spans="1:16" x14ac:dyDescent="0.25">
      <c r="A129" s="3" t="s">
        <v>1140</v>
      </c>
      <c r="B129" s="1" t="s">
        <v>1523</v>
      </c>
      <c r="C129" s="1" t="s">
        <v>1933</v>
      </c>
      <c r="E129" s="1" t="s">
        <v>8093</v>
      </c>
      <c r="F129" s="1" t="s">
        <v>1141</v>
      </c>
      <c r="G129" s="1" t="s">
        <v>8439</v>
      </c>
      <c r="H129" s="1">
        <v>1.21</v>
      </c>
      <c r="I129" s="1">
        <v>1.57</v>
      </c>
      <c r="J129" s="1" t="s">
        <v>1933</v>
      </c>
      <c r="K129" s="1" t="s">
        <v>8538</v>
      </c>
      <c r="L129" s="1" t="s">
        <v>8439</v>
      </c>
      <c r="M129" s="1">
        <v>1.81</v>
      </c>
      <c r="N129" s="1">
        <v>3.86</v>
      </c>
      <c r="O129" s="9" t="s">
        <v>1933</v>
      </c>
      <c r="P129" s="1" t="s">
        <v>1435</v>
      </c>
    </row>
    <row r="130" spans="1:16" x14ac:dyDescent="0.25">
      <c r="A130" s="3" t="s">
        <v>1140</v>
      </c>
      <c r="B130" s="1" t="s">
        <v>1523</v>
      </c>
      <c r="C130" s="1" t="s">
        <v>1933</v>
      </c>
      <c r="E130" s="1" t="s">
        <v>8093</v>
      </c>
      <c r="F130" s="1" t="s">
        <v>1141</v>
      </c>
      <c r="G130" s="1" t="s">
        <v>8439</v>
      </c>
      <c r="H130" s="1">
        <v>1.21</v>
      </c>
      <c r="I130" s="1">
        <v>1.57</v>
      </c>
      <c r="J130" s="1" t="s">
        <v>1933</v>
      </c>
      <c r="K130" s="1" t="s">
        <v>8539</v>
      </c>
      <c r="L130" s="1" t="s">
        <v>8439</v>
      </c>
      <c r="M130" s="1">
        <v>1.58</v>
      </c>
      <c r="N130" s="1">
        <v>5.07</v>
      </c>
      <c r="O130" s="9" t="s">
        <v>1933</v>
      </c>
      <c r="P130" s="1" t="s">
        <v>1435</v>
      </c>
    </row>
    <row r="131" spans="1:16" x14ac:dyDescent="0.25">
      <c r="A131" s="3" t="s">
        <v>1140</v>
      </c>
      <c r="B131" s="1" t="s">
        <v>1523</v>
      </c>
      <c r="C131" s="1" t="s">
        <v>1933</v>
      </c>
      <c r="E131" s="1" t="s">
        <v>8093</v>
      </c>
      <c r="F131" s="1" t="s">
        <v>1141</v>
      </c>
      <c r="G131" s="1" t="s">
        <v>8439</v>
      </c>
      <c r="H131" s="1">
        <v>1.21</v>
      </c>
      <c r="I131" s="1">
        <v>1.57</v>
      </c>
      <c r="J131" s="1" t="s">
        <v>1933</v>
      </c>
      <c r="K131" s="1" t="s">
        <v>8540</v>
      </c>
      <c r="L131" s="1" t="s">
        <v>8439</v>
      </c>
      <c r="M131" s="1">
        <v>10.85</v>
      </c>
      <c r="N131" s="1">
        <v>14.22</v>
      </c>
      <c r="O131" s="9" t="s">
        <v>1933</v>
      </c>
      <c r="P131" s="1" t="s">
        <v>1435</v>
      </c>
    </row>
    <row r="132" spans="1:16" x14ac:dyDescent="0.25">
      <c r="A132" s="3" t="s">
        <v>170</v>
      </c>
      <c r="B132" s="1" t="s">
        <v>1524</v>
      </c>
      <c r="C132" s="1" t="s">
        <v>1933</v>
      </c>
      <c r="E132" s="1" t="s">
        <v>8094</v>
      </c>
      <c r="F132" s="1" t="s">
        <v>172</v>
      </c>
      <c r="G132" s="1" t="s">
        <v>8439</v>
      </c>
      <c r="H132" s="1">
        <v>1.1299999999999999</v>
      </c>
      <c r="I132" s="1">
        <v>1.55</v>
      </c>
      <c r="J132" s="1" t="s">
        <v>1933</v>
      </c>
      <c r="K132" s="1" t="s">
        <v>8541</v>
      </c>
      <c r="L132" s="1" t="s">
        <v>8439</v>
      </c>
      <c r="M132" s="1">
        <v>107.57</v>
      </c>
      <c r="N132" s="1">
        <v>38.950000000000003</v>
      </c>
      <c r="O132" s="9" t="s">
        <v>1933</v>
      </c>
      <c r="P132" s="1" t="s">
        <v>1437</v>
      </c>
    </row>
    <row r="133" spans="1:16" x14ac:dyDescent="0.25">
      <c r="A133" s="3" t="s">
        <v>174</v>
      </c>
      <c r="B133" s="1" t="s">
        <v>1525</v>
      </c>
      <c r="C133" s="1" t="s">
        <v>1933</v>
      </c>
      <c r="E133" s="1" t="s">
        <v>8095</v>
      </c>
      <c r="F133" s="1" t="s">
        <v>176</v>
      </c>
      <c r="G133" s="1" t="s">
        <v>2124</v>
      </c>
      <c r="H133" s="1">
        <v>11.68</v>
      </c>
      <c r="I133" s="1">
        <v>3.53</v>
      </c>
      <c r="J133" s="1" t="s">
        <v>1933</v>
      </c>
      <c r="K133" s="1" t="s">
        <v>8542</v>
      </c>
      <c r="L133" s="1" t="s">
        <v>2124</v>
      </c>
      <c r="M133" s="1">
        <v>26.44</v>
      </c>
      <c r="N133" s="1">
        <v>22.52</v>
      </c>
      <c r="O133" s="9" t="s">
        <v>1933</v>
      </c>
      <c r="P133" s="1" t="s">
        <v>1437</v>
      </c>
    </row>
    <row r="134" spans="1:16" x14ac:dyDescent="0.25">
      <c r="A134" s="3" t="s">
        <v>178</v>
      </c>
      <c r="B134" s="1" t="s">
        <v>1526</v>
      </c>
      <c r="C134" s="1" t="s">
        <v>1933</v>
      </c>
      <c r="E134" s="1" t="s">
        <v>8096</v>
      </c>
      <c r="F134" s="1" t="s">
        <v>179</v>
      </c>
      <c r="G134" s="1" t="s">
        <v>2124</v>
      </c>
      <c r="H134" s="1">
        <v>4.88</v>
      </c>
      <c r="I134" s="1">
        <v>1.99</v>
      </c>
      <c r="J134" s="1" t="s">
        <v>1933</v>
      </c>
      <c r="K134" s="1" t="s">
        <v>8543</v>
      </c>
      <c r="L134" s="1" t="s">
        <v>2124</v>
      </c>
      <c r="M134" s="1">
        <v>6.55</v>
      </c>
      <c r="N134" s="1">
        <v>3.79</v>
      </c>
      <c r="O134" s="9" t="s">
        <v>1933</v>
      </c>
      <c r="P134" s="1" t="s">
        <v>1437</v>
      </c>
    </row>
    <row r="135" spans="1:16" x14ac:dyDescent="0.25">
      <c r="A135" s="3" t="s">
        <v>178</v>
      </c>
      <c r="B135" s="1" t="s">
        <v>1526</v>
      </c>
      <c r="C135" s="1" t="s">
        <v>1933</v>
      </c>
      <c r="E135" s="1" t="s">
        <v>8096</v>
      </c>
      <c r="F135" s="1" t="s">
        <v>179</v>
      </c>
      <c r="G135" s="1" t="s">
        <v>2124</v>
      </c>
      <c r="H135" s="1">
        <v>4.88</v>
      </c>
      <c r="I135" s="1">
        <v>1.99</v>
      </c>
      <c r="J135" s="1" t="s">
        <v>1933</v>
      </c>
      <c r="K135" s="1" t="s">
        <v>8544</v>
      </c>
      <c r="L135" s="1" t="s">
        <v>2124</v>
      </c>
      <c r="M135" s="1">
        <v>2.2599999999999998</v>
      </c>
      <c r="N135" s="1">
        <v>2.14</v>
      </c>
      <c r="O135" s="9" t="s">
        <v>1933</v>
      </c>
      <c r="P135" s="1" t="s">
        <v>1437</v>
      </c>
    </row>
    <row r="136" spans="1:16" x14ac:dyDescent="0.25">
      <c r="A136" s="3" t="s">
        <v>841</v>
      </c>
      <c r="B136" s="1" t="s">
        <v>1527</v>
      </c>
      <c r="C136" s="1" t="s">
        <v>1933</v>
      </c>
      <c r="E136" s="1" t="s">
        <v>8097</v>
      </c>
      <c r="F136" s="1" t="s">
        <v>842</v>
      </c>
      <c r="G136" s="1" t="s">
        <v>2124</v>
      </c>
      <c r="H136" s="1">
        <v>0</v>
      </c>
      <c r="I136" s="1">
        <v>0.01</v>
      </c>
      <c r="J136" s="1" t="s">
        <v>1933</v>
      </c>
      <c r="K136" s="1" t="s">
        <v>8545</v>
      </c>
      <c r="L136" s="1" t="s">
        <v>2124</v>
      </c>
      <c r="M136" s="1">
        <v>29.15</v>
      </c>
      <c r="N136" s="1">
        <v>41.89</v>
      </c>
      <c r="O136" s="9" t="s">
        <v>1933</v>
      </c>
      <c r="P136" s="1" t="s">
        <v>1438</v>
      </c>
    </row>
    <row r="137" spans="1:16" x14ac:dyDescent="0.25">
      <c r="A137" s="3" t="s">
        <v>181</v>
      </c>
      <c r="B137" s="1" t="s">
        <v>1528</v>
      </c>
      <c r="C137" s="1" t="s">
        <v>1933</v>
      </c>
      <c r="E137" s="1" t="s">
        <v>8098</v>
      </c>
      <c r="F137" s="1" t="s">
        <v>183</v>
      </c>
      <c r="G137" s="1" t="s">
        <v>2124</v>
      </c>
      <c r="H137" s="1">
        <v>2.0299999999999998</v>
      </c>
      <c r="I137" s="1">
        <v>2.1800000000000002</v>
      </c>
      <c r="J137" s="1" t="s">
        <v>1933</v>
      </c>
      <c r="K137" s="1" t="s">
        <v>8546</v>
      </c>
      <c r="L137" s="1" t="s">
        <v>2124</v>
      </c>
      <c r="M137" s="1">
        <v>9.27</v>
      </c>
      <c r="N137" s="1">
        <v>16.010000000000002</v>
      </c>
      <c r="O137" s="9" t="s">
        <v>1933</v>
      </c>
      <c r="P137" s="1" t="s">
        <v>1437</v>
      </c>
    </row>
    <row r="138" spans="1:16" x14ac:dyDescent="0.25">
      <c r="A138" s="3" t="s">
        <v>181</v>
      </c>
      <c r="B138" s="1" t="s">
        <v>1528</v>
      </c>
      <c r="C138" s="1" t="s">
        <v>1933</v>
      </c>
      <c r="E138" s="1" t="s">
        <v>8098</v>
      </c>
      <c r="F138" s="1" t="s">
        <v>183</v>
      </c>
      <c r="G138" s="1" t="s">
        <v>2124</v>
      </c>
      <c r="H138" s="1">
        <v>2.0299999999999998</v>
      </c>
      <c r="I138" s="1">
        <v>2.1800000000000002</v>
      </c>
      <c r="J138" s="1" t="s">
        <v>1933</v>
      </c>
      <c r="K138" s="1" t="s">
        <v>8547</v>
      </c>
      <c r="L138" s="1" t="s">
        <v>2124</v>
      </c>
      <c r="M138" s="1">
        <v>1.36</v>
      </c>
      <c r="N138" s="1">
        <v>1.86</v>
      </c>
      <c r="O138" s="9" t="s">
        <v>1933</v>
      </c>
      <c r="P138" s="1" t="s">
        <v>1437</v>
      </c>
    </row>
    <row r="139" spans="1:16" x14ac:dyDescent="0.25">
      <c r="A139" s="3" t="s">
        <v>185</v>
      </c>
      <c r="B139" s="1" t="s">
        <v>1529</v>
      </c>
      <c r="C139" s="1" t="s">
        <v>1933</v>
      </c>
      <c r="E139" s="1" t="s">
        <v>8099</v>
      </c>
      <c r="F139" s="1" t="s">
        <v>187</v>
      </c>
      <c r="G139" s="1" t="s">
        <v>8439</v>
      </c>
      <c r="H139" s="1">
        <v>2.34</v>
      </c>
      <c r="I139" s="1">
        <v>0.93</v>
      </c>
      <c r="J139" s="1" t="s">
        <v>1933</v>
      </c>
      <c r="K139" s="1" t="s">
        <v>8548</v>
      </c>
      <c r="L139" s="1" t="s">
        <v>8439</v>
      </c>
      <c r="M139" s="1">
        <v>42.03</v>
      </c>
      <c r="N139" s="1">
        <v>36.81</v>
      </c>
      <c r="O139" s="9" t="s">
        <v>1933</v>
      </c>
      <c r="P139" s="1" t="s">
        <v>1437</v>
      </c>
    </row>
    <row r="140" spans="1:16" x14ac:dyDescent="0.25">
      <c r="A140" s="3" t="s">
        <v>189</v>
      </c>
      <c r="B140" s="1" t="s">
        <v>1530</v>
      </c>
      <c r="C140" s="1" t="s">
        <v>1933</v>
      </c>
      <c r="E140" s="1" t="s">
        <v>8100</v>
      </c>
      <c r="F140" s="1" t="s">
        <v>191</v>
      </c>
      <c r="G140" s="1" t="s">
        <v>2124</v>
      </c>
      <c r="H140" s="1">
        <v>14.43</v>
      </c>
      <c r="I140" s="1">
        <v>7.19</v>
      </c>
      <c r="J140" s="1" t="s">
        <v>1933</v>
      </c>
      <c r="K140" s="1" t="s">
        <v>8549</v>
      </c>
      <c r="L140" s="1" t="s">
        <v>2124</v>
      </c>
      <c r="M140" s="1">
        <v>23.73</v>
      </c>
      <c r="N140" s="1">
        <v>40.67</v>
      </c>
      <c r="O140" s="9" t="s">
        <v>1933</v>
      </c>
      <c r="P140" s="1" t="s">
        <v>1437</v>
      </c>
    </row>
    <row r="141" spans="1:16" x14ac:dyDescent="0.25">
      <c r="A141" s="3" t="s">
        <v>193</v>
      </c>
      <c r="B141" s="1" t="s">
        <v>1531</v>
      </c>
      <c r="C141" s="1" t="s">
        <v>1933</v>
      </c>
      <c r="E141" s="1" t="s">
        <v>8101</v>
      </c>
      <c r="F141" s="1" t="s">
        <v>195</v>
      </c>
      <c r="G141" s="1" t="s">
        <v>8439</v>
      </c>
      <c r="H141" s="1">
        <v>4.78</v>
      </c>
      <c r="I141" s="1">
        <v>1.19</v>
      </c>
      <c r="J141" s="1" t="s">
        <v>1933</v>
      </c>
      <c r="K141" s="1" t="s">
        <v>8550</v>
      </c>
      <c r="L141" s="1" t="s">
        <v>8439</v>
      </c>
      <c r="M141" s="1">
        <v>4.97</v>
      </c>
      <c r="N141" s="1">
        <v>3.72</v>
      </c>
      <c r="O141" s="9" t="s">
        <v>1933</v>
      </c>
      <c r="P141" s="1" t="s">
        <v>1437</v>
      </c>
    </row>
    <row r="142" spans="1:16" x14ac:dyDescent="0.25">
      <c r="A142" s="3" t="s">
        <v>193</v>
      </c>
      <c r="B142" s="1" t="s">
        <v>1531</v>
      </c>
      <c r="C142" s="1" t="s">
        <v>1933</v>
      </c>
      <c r="E142" s="1" t="s">
        <v>8101</v>
      </c>
      <c r="F142" s="1" t="s">
        <v>195</v>
      </c>
      <c r="G142" s="1" t="s">
        <v>8439</v>
      </c>
      <c r="H142" s="1">
        <v>4.78</v>
      </c>
      <c r="I142" s="1">
        <v>1.19</v>
      </c>
      <c r="J142" s="1" t="s">
        <v>1933</v>
      </c>
      <c r="K142" s="1" t="s">
        <v>8551</v>
      </c>
      <c r="L142" s="1" t="s">
        <v>8439</v>
      </c>
      <c r="M142" s="1">
        <v>1.81</v>
      </c>
      <c r="N142" s="1">
        <v>2.64</v>
      </c>
      <c r="O142" s="9" t="s">
        <v>1933</v>
      </c>
      <c r="P142" s="1" t="s">
        <v>1437</v>
      </c>
    </row>
    <row r="143" spans="1:16" x14ac:dyDescent="0.25">
      <c r="A143" s="3" t="s">
        <v>197</v>
      </c>
      <c r="B143" s="1" t="s">
        <v>1532</v>
      </c>
      <c r="C143" s="1" t="s">
        <v>1933</v>
      </c>
      <c r="E143" s="1" t="s">
        <v>8102</v>
      </c>
      <c r="F143" s="1" t="s">
        <v>199</v>
      </c>
      <c r="G143" s="1" t="s">
        <v>2124</v>
      </c>
      <c r="H143" s="1">
        <v>10.96</v>
      </c>
      <c r="I143" s="1">
        <v>3.83</v>
      </c>
      <c r="J143" s="1" t="s">
        <v>1933</v>
      </c>
      <c r="K143" s="1" t="s">
        <v>8552</v>
      </c>
      <c r="L143" s="1" t="s">
        <v>2124</v>
      </c>
      <c r="M143" s="1">
        <v>3.62</v>
      </c>
      <c r="N143" s="1">
        <v>1.5</v>
      </c>
      <c r="O143" s="9" t="s">
        <v>1933</v>
      </c>
      <c r="P143" s="1" t="s">
        <v>1437</v>
      </c>
    </row>
    <row r="144" spans="1:16" x14ac:dyDescent="0.25">
      <c r="A144" s="3" t="s">
        <v>197</v>
      </c>
      <c r="B144" s="1" t="s">
        <v>1532</v>
      </c>
      <c r="C144" s="1" t="s">
        <v>1933</v>
      </c>
      <c r="E144" s="1" t="s">
        <v>8102</v>
      </c>
      <c r="F144" s="1" t="s">
        <v>199</v>
      </c>
      <c r="G144" s="1" t="s">
        <v>2124</v>
      </c>
      <c r="H144" s="1">
        <v>10.96</v>
      </c>
      <c r="I144" s="1">
        <v>3.83</v>
      </c>
      <c r="J144" s="1" t="s">
        <v>1933</v>
      </c>
      <c r="K144" s="1" t="s">
        <v>8553</v>
      </c>
      <c r="L144" s="1" t="s">
        <v>2124</v>
      </c>
      <c r="M144" s="1">
        <v>2.4900000000000002</v>
      </c>
      <c r="N144" s="1">
        <v>4.3600000000000003</v>
      </c>
      <c r="O144" s="9" t="s">
        <v>1933</v>
      </c>
      <c r="P144" s="1" t="s">
        <v>1437</v>
      </c>
    </row>
    <row r="145" spans="1:16" x14ac:dyDescent="0.25">
      <c r="A145" s="3" t="s">
        <v>844</v>
      </c>
      <c r="B145" s="1" t="s">
        <v>1533</v>
      </c>
      <c r="C145" s="1" t="s">
        <v>1934</v>
      </c>
      <c r="F145" s="1" t="s">
        <v>845</v>
      </c>
      <c r="G145" s="1" t="s">
        <v>8439</v>
      </c>
      <c r="H145" s="1">
        <v>15.52</v>
      </c>
      <c r="I145" s="1">
        <v>4.63</v>
      </c>
      <c r="J145" s="1" t="s">
        <v>1933</v>
      </c>
      <c r="K145" s="1" t="s">
        <v>8554</v>
      </c>
      <c r="L145" s="1" t="s">
        <v>8439</v>
      </c>
      <c r="M145" s="1">
        <v>3.84</v>
      </c>
      <c r="N145" s="1">
        <v>3.93</v>
      </c>
      <c r="O145" s="9" t="s">
        <v>1933</v>
      </c>
      <c r="P145" s="1" t="s">
        <v>1438</v>
      </c>
    </row>
    <row r="146" spans="1:16" x14ac:dyDescent="0.25">
      <c r="A146" s="3" t="s">
        <v>844</v>
      </c>
      <c r="B146" s="1" t="s">
        <v>1533</v>
      </c>
      <c r="C146" s="1" t="s">
        <v>1934</v>
      </c>
      <c r="F146" s="1" t="s">
        <v>845</v>
      </c>
      <c r="G146" s="1" t="s">
        <v>8439</v>
      </c>
      <c r="H146" s="1">
        <v>15.52</v>
      </c>
      <c r="I146" s="1">
        <v>4.63</v>
      </c>
      <c r="J146" s="1" t="s">
        <v>1933</v>
      </c>
      <c r="K146" s="1" t="s">
        <v>8555</v>
      </c>
      <c r="L146" s="1" t="s">
        <v>8439</v>
      </c>
      <c r="M146" s="1">
        <v>18.53</v>
      </c>
      <c r="N146" s="1">
        <v>21.09</v>
      </c>
      <c r="O146" s="9" t="s">
        <v>1933</v>
      </c>
      <c r="P146" s="1" t="s">
        <v>1438</v>
      </c>
    </row>
    <row r="147" spans="1:16" x14ac:dyDescent="0.25">
      <c r="A147" s="3" t="s">
        <v>844</v>
      </c>
      <c r="B147" s="1" t="s">
        <v>1534</v>
      </c>
      <c r="C147" s="1" t="s">
        <v>1933</v>
      </c>
      <c r="E147" s="1" t="s">
        <v>8103</v>
      </c>
      <c r="F147" s="1" t="s">
        <v>845</v>
      </c>
      <c r="G147" s="1" t="s">
        <v>8439</v>
      </c>
      <c r="H147" s="1">
        <v>11.52</v>
      </c>
      <c r="I147" s="1">
        <v>4.76</v>
      </c>
      <c r="J147" s="1" t="s">
        <v>1934</v>
      </c>
      <c r="K147" s="1" t="s">
        <v>8554</v>
      </c>
      <c r="L147" s="1" t="s">
        <v>8439</v>
      </c>
      <c r="M147" s="1">
        <v>3.84</v>
      </c>
      <c r="N147" s="1">
        <v>3.93</v>
      </c>
      <c r="O147" s="9" t="s">
        <v>1933</v>
      </c>
      <c r="P147" s="1" t="s">
        <v>1438</v>
      </c>
    </row>
    <row r="148" spans="1:16" x14ac:dyDescent="0.25">
      <c r="A148" s="3" t="s">
        <v>844</v>
      </c>
      <c r="B148" s="1" t="s">
        <v>1534</v>
      </c>
      <c r="C148" s="1" t="s">
        <v>1933</v>
      </c>
      <c r="E148" s="1" t="s">
        <v>8103</v>
      </c>
      <c r="F148" s="1" t="s">
        <v>845</v>
      </c>
      <c r="G148" s="1" t="s">
        <v>8439</v>
      </c>
      <c r="H148" s="1">
        <v>11.52</v>
      </c>
      <c r="I148" s="1">
        <v>4.76</v>
      </c>
      <c r="J148" s="1" t="s">
        <v>1934</v>
      </c>
      <c r="K148" s="1" t="s">
        <v>8555</v>
      </c>
      <c r="L148" s="1" t="s">
        <v>8439</v>
      </c>
      <c r="M148" s="1">
        <v>18.53</v>
      </c>
      <c r="N148" s="1">
        <v>21.09</v>
      </c>
      <c r="O148" s="9" t="s">
        <v>1933</v>
      </c>
      <c r="P148" s="1" t="s">
        <v>1438</v>
      </c>
    </row>
    <row r="149" spans="1:16" x14ac:dyDescent="0.25">
      <c r="A149" s="3" t="s">
        <v>201</v>
      </c>
      <c r="B149" s="1" t="s">
        <v>1536</v>
      </c>
      <c r="C149" s="1" t="s">
        <v>1934</v>
      </c>
      <c r="F149" s="1" t="s">
        <v>203</v>
      </c>
      <c r="G149" s="1" t="s">
        <v>2124</v>
      </c>
      <c r="H149" s="1">
        <v>223.2</v>
      </c>
      <c r="I149" s="1">
        <v>65.650000000000006</v>
      </c>
      <c r="J149" s="1" t="s">
        <v>1933</v>
      </c>
      <c r="O149" s="9" t="s">
        <v>1934</v>
      </c>
      <c r="P149" s="1" t="s">
        <v>1437</v>
      </c>
    </row>
    <row r="150" spans="1:16" x14ac:dyDescent="0.25">
      <c r="A150" s="3" t="s">
        <v>201</v>
      </c>
      <c r="B150" s="1" t="s">
        <v>1535</v>
      </c>
      <c r="C150" s="1" t="s">
        <v>1933</v>
      </c>
      <c r="E150" s="1" t="s">
        <v>8104</v>
      </c>
      <c r="F150" s="1" t="s">
        <v>203</v>
      </c>
      <c r="G150" s="1" t="s">
        <v>2124</v>
      </c>
      <c r="H150" s="1">
        <v>1.34</v>
      </c>
      <c r="I150" s="1">
        <v>2.1</v>
      </c>
      <c r="J150" s="1" t="s">
        <v>1934</v>
      </c>
      <c r="K150" s="1" t="s">
        <v>8556</v>
      </c>
      <c r="L150" s="1" t="s">
        <v>2124</v>
      </c>
      <c r="M150" s="1">
        <v>2.2599999999999998</v>
      </c>
      <c r="N150" s="1">
        <v>0.64</v>
      </c>
      <c r="O150" s="9" t="s">
        <v>1933</v>
      </c>
      <c r="P150" s="1" t="s">
        <v>1437</v>
      </c>
    </row>
    <row r="151" spans="1:16" x14ac:dyDescent="0.25">
      <c r="A151" s="3" t="s">
        <v>205</v>
      </c>
      <c r="B151" s="1" t="s">
        <v>1537</v>
      </c>
      <c r="C151" s="1" t="s">
        <v>1933</v>
      </c>
      <c r="E151" s="1" t="s">
        <v>8105</v>
      </c>
      <c r="F151" s="1" t="s">
        <v>207</v>
      </c>
      <c r="G151" s="1" t="s">
        <v>8439</v>
      </c>
      <c r="H151" s="1">
        <v>7.58</v>
      </c>
      <c r="I151" s="1">
        <v>1.91</v>
      </c>
      <c r="J151" s="1" t="s">
        <v>1933</v>
      </c>
      <c r="K151" s="1" t="s">
        <v>8557</v>
      </c>
      <c r="L151" s="1" t="s">
        <v>8439</v>
      </c>
      <c r="M151" s="1">
        <v>1.36</v>
      </c>
      <c r="N151" s="1">
        <v>0.43</v>
      </c>
      <c r="O151" s="9" t="s">
        <v>1933</v>
      </c>
      <c r="P151" s="1" t="s">
        <v>1437</v>
      </c>
    </row>
    <row r="152" spans="1:16" x14ac:dyDescent="0.25">
      <c r="A152" s="3" t="s">
        <v>209</v>
      </c>
      <c r="B152" s="1" t="s">
        <v>1538</v>
      </c>
      <c r="C152" s="1" t="s">
        <v>1933</v>
      </c>
      <c r="E152" s="1" t="s">
        <v>8106</v>
      </c>
      <c r="F152" s="1" t="s">
        <v>211</v>
      </c>
      <c r="G152" s="1" t="s">
        <v>2124</v>
      </c>
      <c r="H152" s="1">
        <v>240.19</v>
      </c>
      <c r="I152" s="1">
        <v>66.62</v>
      </c>
      <c r="J152" s="1" t="s">
        <v>1934</v>
      </c>
      <c r="K152" s="1" t="s">
        <v>8558</v>
      </c>
      <c r="L152" s="1" t="s">
        <v>2124</v>
      </c>
      <c r="M152" s="1">
        <v>182.14</v>
      </c>
      <c r="N152" s="1">
        <v>113.86</v>
      </c>
      <c r="O152" s="9" t="s">
        <v>1933</v>
      </c>
      <c r="P152" s="1" t="s">
        <v>1437</v>
      </c>
    </row>
    <row r="153" spans="1:16" x14ac:dyDescent="0.25">
      <c r="A153" s="3" t="s">
        <v>209</v>
      </c>
      <c r="B153" s="1" t="s">
        <v>1538</v>
      </c>
      <c r="C153" s="1" t="s">
        <v>1933</v>
      </c>
      <c r="E153" s="1" t="s">
        <v>8106</v>
      </c>
      <c r="F153" s="1" t="s">
        <v>211</v>
      </c>
      <c r="G153" s="1" t="s">
        <v>2124</v>
      </c>
      <c r="H153" s="1">
        <v>240.19</v>
      </c>
      <c r="I153" s="1">
        <v>66.62</v>
      </c>
      <c r="J153" s="1" t="s">
        <v>1934</v>
      </c>
      <c r="K153" s="1" t="s">
        <v>8559</v>
      </c>
      <c r="L153" s="1" t="s">
        <v>2124</v>
      </c>
      <c r="M153" s="1">
        <v>98.3</v>
      </c>
      <c r="N153" s="1">
        <v>73.33</v>
      </c>
      <c r="O153" s="9" t="s">
        <v>1933</v>
      </c>
      <c r="P153" s="1" t="s">
        <v>1437</v>
      </c>
    </row>
    <row r="154" spans="1:16" x14ac:dyDescent="0.25">
      <c r="A154" s="3" t="s">
        <v>209</v>
      </c>
      <c r="B154" s="1" t="s">
        <v>1539</v>
      </c>
      <c r="C154" s="1" t="s">
        <v>1934</v>
      </c>
      <c r="F154" s="1" t="s">
        <v>211</v>
      </c>
      <c r="G154" s="1" t="s">
        <v>2124</v>
      </c>
      <c r="H154" s="1">
        <v>547.09</v>
      </c>
      <c r="I154" s="1">
        <v>269.52999999999997</v>
      </c>
      <c r="J154" s="1" t="s">
        <v>1933</v>
      </c>
      <c r="K154" s="1" t="s">
        <v>8558</v>
      </c>
      <c r="L154" s="1" t="s">
        <v>2124</v>
      </c>
      <c r="M154" s="1">
        <v>182.14</v>
      </c>
      <c r="N154" s="1">
        <v>113.86</v>
      </c>
      <c r="O154" s="9" t="s">
        <v>1933</v>
      </c>
      <c r="P154" s="1" t="s">
        <v>1437</v>
      </c>
    </row>
    <row r="155" spans="1:16" x14ac:dyDescent="0.25">
      <c r="A155" s="3" t="s">
        <v>209</v>
      </c>
      <c r="B155" s="1" t="s">
        <v>1539</v>
      </c>
      <c r="C155" s="1" t="s">
        <v>1934</v>
      </c>
      <c r="F155" s="1" t="s">
        <v>211</v>
      </c>
      <c r="G155" s="1" t="s">
        <v>2124</v>
      </c>
      <c r="H155" s="1">
        <v>547.09</v>
      </c>
      <c r="I155" s="1">
        <v>269.52999999999997</v>
      </c>
      <c r="J155" s="1" t="s">
        <v>1933</v>
      </c>
      <c r="K155" s="1" t="s">
        <v>8559</v>
      </c>
      <c r="L155" s="1" t="s">
        <v>2124</v>
      </c>
      <c r="M155" s="1">
        <v>98.3</v>
      </c>
      <c r="N155" s="1">
        <v>73.33</v>
      </c>
      <c r="O155" s="9" t="s">
        <v>1933</v>
      </c>
      <c r="P155" s="1" t="s">
        <v>1437</v>
      </c>
    </row>
    <row r="156" spans="1:16" x14ac:dyDescent="0.25">
      <c r="A156" s="3" t="s">
        <v>213</v>
      </c>
      <c r="B156" s="1" t="s">
        <v>1540</v>
      </c>
      <c r="C156" s="1" t="s">
        <v>1933</v>
      </c>
      <c r="E156" s="1" t="s">
        <v>8107</v>
      </c>
      <c r="F156" s="1" t="s">
        <v>215</v>
      </c>
      <c r="G156" s="1" t="s">
        <v>2124</v>
      </c>
      <c r="H156" s="1">
        <v>15.05</v>
      </c>
      <c r="I156" s="1">
        <v>4.9400000000000004</v>
      </c>
      <c r="J156" s="1" t="s">
        <v>1933</v>
      </c>
      <c r="K156" s="1" t="s">
        <v>8560</v>
      </c>
      <c r="L156" s="1" t="s">
        <v>2124</v>
      </c>
      <c r="M156" s="1">
        <v>28.47</v>
      </c>
      <c r="N156" s="1">
        <v>59.33</v>
      </c>
      <c r="O156" s="9" t="s">
        <v>1933</v>
      </c>
      <c r="P156" s="1" t="s">
        <v>1437</v>
      </c>
    </row>
    <row r="157" spans="1:16" x14ac:dyDescent="0.25">
      <c r="A157" s="3" t="s">
        <v>213</v>
      </c>
      <c r="B157" s="1" t="s">
        <v>1540</v>
      </c>
      <c r="C157" s="1" t="s">
        <v>1933</v>
      </c>
      <c r="E157" s="1" t="s">
        <v>8107</v>
      </c>
      <c r="F157" s="1" t="s">
        <v>215</v>
      </c>
      <c r="G157" s="1" t="s">
        <v>2124</v>
      </c>
      <c r="H157" s="1">
        <v>15.05</v>
      </c>
      <c r="I157" s="1">
        <v>4.9400000000000004</v>
      </c>
      <c r="J157" s="1" t="s">
        <v>1933</v>
      </c>
      <c r="K157" s="1" t="s">
        <v>8561</v>
      </c>
      <c r="L157" s="1" t="s">
        <v>2124</v>
      </c>
      <c r="M157" s="1">
        <v>5.88</v>
      </c>
      <c r="N157" s="1">
        <v>39.380000000000003</v>
      </c>
      <c r="O157" s="9" t="s">
        <v>1933</v>
      </c>
      <c r="P157" s="1" t="s">
        <v>1437</v>
      </c>
    </row>
    <row r="158" spans="1:16" x14ac:dyDescent="0.25">
      <c r="A158" s="3" t="s">
        <v>217</v>
      </c>
      <c r="B158" s="1" t="s">
        <v>1541</v>
      </c>
      <c r="C158" s="1" t="s">
        <v>1933</v>
      </c>
      <c r="E158" s="1" t="s">
        <v>8108</v>
      </c>
      <c r="F158" s="1" t="s">
        <v>219</v>
      </c>
      <c r="G158" s="1" t="s">
        <v>8439</v>
      </c>
      <c r="H158" s="1">
        <v>52.67</v>
      </c>
      <c r="I158" s="1">
        <v>13.05</v>
      </c>
      <c r="J158" s="1" t="s">
        <v>1933</v>
      </c>
      <c r="K158" s="1" t="s">
        <v>8562</v>
      </c>
      <c r="L158" s="1" t="s">
        <v>8439</v>
      </c>
      <c r="M158" s="1">
        <v>17.399999999999999</v>
      </c>
      <c r="N158" s="1">
        <v>17.23</v>
      </c>
      <c r="O158" s="9" t="s">
        <v>1933</v>
      </c>
      <c r="P158" s="1" t="s">
        <v>1437</v>
      </c>
    </row>
    <row r="159" spans="1:16" x14ac:dyDescent="0.25">
      <c r="A159" s="3" t="s">
        <v>1143</v>
      </c>
      <c r="B159" s="1" t="s">
        <v>1542</v>
      </c>
      <c r="C159" s="1" t="s">
        <v>1933</v>
      </c>
      <c r="E159" s="1" t="s">
        <v>8109</v>
      </c>
      <c r="F159" s="1" t="s">
        <v>1144</v>
      </c>
      <c r="G159" s="1" t="s">
        <v>2124</v>
      </c>
      <c r="H159" s="1">
        <v>3.83</v>
      </c>
      <c r="I159" s="1">
        <v>1.89</v>
      </c>
      <c r="J159" s="1" t="s">
        <v>1933</v>
      </c>
      <c r="K159" s="1" t="s">
        <v>8563</v>
      </c>
      <c r="L159" s="1" t="s">
        <v>2124</v>
      </c>
      <c r="M159" s="1">
        <v>60.79</v>
      </c>
      <c r="N159" s="1">
        <v>7</v>
      </c>
      <c r="O159" s="9" t="s">
        <v>1933</v>
      </c>
      <c r="P159" s="1" t="s">
        <v>1435</v>
      </c>
    </row>
    <row r="160" spans="1:16" x14ac:dyDescent="0.25">
      <c r="A160" s="3" t="s">
        <v>1143</v>
      </c>
      <c r="B160" s="1" t="s">
        <v>1542</v>
      </c>
      <c r="C160" s="1" t="s">
        <v>1933</v>
      </c>
      <c r="E160" s="1" t="s">
        <v>8109</v>
      </c>
      <c r="F160" s="1" t="s">
        <v>1144</v>
      </c>
      <c r="G160" s="1" t="s">
        <v>2124</v>
      </c>
      <c r="H160" s="1">
        <v>3.83</v>
      </c>
      <c r="I160" s="1">
        <v>1.89</v>
      </c>
      <c r="J160" s="1" t="s">
        <v>1933</v>
      </c>
      <c r="K160" s="1" t="s">
        <v>8564</v>
      </c>
      <c r="L160" s="1" t="s">
        <v>2124</v>
      </c>
      <c r="M160" s="1">
        <v>54.24</v>
      </c>
      <c r="N160" s="1">
        <v>2.72</v>
      </c>
      <c r="O160" s="9" t="s">
        <v>1933</v>
      </c>
      <c r="P160" s="1" t="s">
        <v>1435</v>
      </c>
    </row>
    <row r="161" spans="1:16" x14ac:dyDescent="0.25">
      <c r="A161" s="3" t="s">
        <v>1146</v>
      </c>
      <c r="B161" s="1" t="s">
        <v>1543</v>
      </c>
      <c r="C161" s="1" t="s">
        <v>1933</v>
      </c>
      <c r="E161" s="1" t="s">
        <v>8110</v>
      </c>
      <c r="F161" s="1" t="s">
        <v>1147</v>
      </c>
      <c r="G161" s="1" t="s">
        <v>2124</v>
      </c>
      <c r="H161" s="1">
        <v>0.15</v>
      </c>
      <c r="I161" s="1">
        <v>0.25</v>
      </c>
      <c r="J161" s="1" t="s">
        <v>1933</v>
      </c>
      <c r="K161" s="1" t="s">
        <v>8565</v>
      </c>
      <c r="L161" s="1" t="s">
        <v>2124</v>
      </c>
      <c r="M161" s="1">
        <v>18.53</v>
      </c>
      <c r="N161" s="1">
        <v>1.72</v>
      </c>
      <c r="O161" s="9" t="s">
        <v>1933</v>
      </c>
      <c r="P161" s="1" t="s">
        <v>1435</v>
      </c>
    </row>
    <row r="162" spans="1:16" x14ac:dyDescent="0.25">
      <c r="A162" s="3" t="s">
        <v>221</v>
      </c>
      <c r="B162" s="1" t="s">
        <v>1544</v>
      </c>
      <c r="C162" s="1" t="s">
        <v>1933</v>
      </c>
      <c r="E162" s="1" t="s">
        <v>8111</v>
      </c>
      <c r="F162" s="1" t="s">
        <v>223</v>
      </c>
      <c r="G162" s="1" t="s">
        <v>8439</v>
      </c>
      <c r="H162" s="1">
        <v>5.46</v>
      </c>
      <c r="I162" s="1">
        <v>5.84</v>
      </c>
      <c r="J162" s="1" t="s">
        <v>1933</v>
      </c>
      <c r="K162" s="1" t="s">
        <v>8566</v>
      </c>
      <c r="L162" s="1" t="s">
        <v>8439</v>
      </c>
      <c r="M162" s="1">
        <v>84.52</v>
      </c>
      <c r="N162" s="1">
        <v>85.06</v>
      </c>
      <c r="O162" s="9" t="s">
        <v>1933</v>
      </c>
      <c r="P162" s="1" t="s">
        <v>1437</v>
      </c>
    </row>
    <row r="163" spans="1:16" x14ac:dyDescent="0.25">
      <c r="A163" s="3" t="s">
        <v>1149</v>
      </c>
      <c r="B163" s="1" t="s">
        <v>1545</v>
      </c>
      <c r="C163" s="1" t="s">
        <v>1933</v>
      </c>
      <c r="E163" s="1" t="s">
        <v>8112</v>
      </c>
      <c r="F163" s="1" t="s">
        <v>1150</v>
      </c>
      <c r="G163" s="1" t="s">
        <v>2124</v>
      </c>
      <c r="H163" s="1">
        <v>7.71</v>
      </c>
      <c r="I163" s="1">
        <v>4.87</v>
      </c>
      <c r="J163" s="1" t="s">
        <v>1933</v>
      </c>
      <c r="K163" s="1" t="s">
        <v>8567</v>
      </c>
      <c r="L163" s="1" t="s">
        <v>2124</v>
      </c>
      <c r="M163" s="1">
        <v>34.799999999999997</v>
      </c>
      <c r="N163" s="1">
        <v>1.43</v>
      </c>
      <c r="O163" s="9" t="s">
        <v>1933</v>
      </c>
      <c r="P163" s="1" t="s">
        <v>1435</v>
      </c>
    </row>
    <row r="164" spans="1:16" x14ac:dyDescent="0.25">
      <c r="A164" s="3" t="s">
        <v>1149</v>
      </c>
      <c r="B164" s="1" t="s">
        <v>1545</v>
      </c>
      <c r="C164" s="1" t="s">
        <v>1933</v>
      </c>
      <c r="E164" s="1" t="s">
        <v>8112</v>
      </c>
      <c r="F164" s="1" t="s">
        <v>1150</v>
      </c>
      <c r="G164" s="1" t="s">
        <v>2124</v>
      </c>
      <c r="H164" s="1">
        <v>7.71</v>
      </c>
      <c r="I164" s="1">
        <v>4.87</v>
      </c>
      <c r="J164" s="1" t="s">
        <v>1933</v>
      </c>
      <c r="K164" s="1" t="s">
        <v>8568</v>
      </c>
      <c r="L164" s="1" t="s">
        <v>2124</v>
      </c>
      <c r="M164" s="1">
        <v>13.56</v>
      </c>
      <c r="N164" s="1">
        <v>0.71</v>
      </c>
      <c r="O164" s="9" t="s">
        <v>1933</v>
      </c>
      <c r="P164" s="1" t="s">
        <v>1435</v>
      </c>
    </row>
    <row r="165" spans="1:16" x14ac:dyDescent="0.25">
      <c r="A165" s="3" t="s">
        <v>225</v>
      </c>
      <c r="B165" s="1" t="s">
        <v>1546</v>
      </c>
      <c r="C165" s="1" t="s">
        <v>1933</v>
      </c>
      <c r="E165" s="1" t="s">
        <v>8113</v>
      </c>
      <c r="F165" s="1" t="s">
        <v>227</v>
      </c>
      <c r="G165" s="1" t="s">
        <v>2124</v>
      </c>
      <c r="H165" s="1">
        <v>1.28</v>
      </c>
      <c r="I165" s="1">
        <v>0.78</v>
      </c>
      <c r="J165" s="1" t="s">
        <v>1933</v>
      </c>
      <c r="K165" s="1" t="s">
        <v>8569</v>
      </c>
      <c r="L165" s="1" t="s">
        <v>2124</v>
      </c>
      <c r="M165" s="1">
        <v>272.76</v>
      </c>
      <c r="N165" s="1">
        <v>49.32</v>
      </c>
      <c r="O165" s="9" t="s">
        <v>1933</v>
      </c>
      <c r="P165" s="1" t="s">
        <v>1437</v>
      </c>
    </row>
    <row r="166" spans="1:16" x14ac:dyDescent="0.25">
      <c r="A166" s="3" t="s">
        <v>1152</v>
      </c>
      <c r="B166" s="1" t="s">
        <v>1547</v>
      </c>
      <c r="C166" s="1" t="s">
        <v>1933</v>
      </c>
      <c r="E166" s="1" t="s">
        <v>8114</v>
      </c>
      <c r="F166" s="1" t="s">
        <v>1153</v>
      </c>
      <c r="G166" s="1" t="s">
        <v>2124</v>
      </c>
      <c r="H166" s="1">
        <v>0.19</v>
      </c>
      <c r="I166" s="1">
        <v>0.21</v>
      </c>
      <c r="J166" s="1" t="s">
        <v>1933</v>
      </c>
      <c r="O166" s="9" t="s">
        <v>1934</v>
      </c>
      <c r="P166" s="1" t="s">
        <v>1435</v>
      </c>
    </row>
    <row r="167" spans="1:16" x14ac:dyDescent="0.25">
      <c r="A167" s="3" t="s">
        <v>1155</v>
      </c>
      <c r="B167" s="1" t="s">
        <v>1548</v>
      </c>
      <c r="C167" s="1" t="s">
        <v>1933</v>
      </c>
      <c r="E167" s="1" t="s">
        <v>8115</v>
      </c>
      <c r="F167" s="1" t="s">
        <v>1156</v>
      </c>
      <c r="G167" s="1" t="s">
        <v>2124</v>
      </c>
      <c r="H167" s="1">
        <v>28.29</v>
      </c>
      <c r="I167" s="1">
        <v>18.47</v>
      </c>
      <c r="J167" s="1" t="s">
        <v>1933</v>
      </c>
      <c r="K167" s="1" t="s">
        <v>8570</v>
      </c>
      <c r="L167" s="1" t="s">
        <v>2124</v>
      </c>
      <c r="M167" s="1">
        <v>35.03</v>
      </c>
      <c r="N167" s="1">
        <v>44.96</v>
      </c>
      <c r="O167" s="9" t="s">
        <v>1933</v>
      </c>
      <c r="P167" s="1" t="s">
        <v>1435</v>
      </c>
    </row>
    <row r="168" spans="1:16" x14ac:dyDescent="0.25">
      <c r="A168" s="3" t="s">
        <v>1155</v>
      </c>
      <c r="B168" s="1" t="s">
        <v>1548</v>
      </c>
      <c r="C168" s="1" t="s">
        <v>1933</v>
      </c>
      <c r="E168" s="1" t="s">
        <v>8115</v>
      </c>
      <c r="F168" s="1" t="s">
        <v>1156</v>
      </c>
      <c r="G168" s="1" t="s">
        <v>2124</v>
      </c>
      <c r="H168" s="1">
        <v>28.29</v>
      </c>
      <c r="I168" s="1">
        <v>18.47</v>
      </c>
      <c r="J168" s="1" t="s">
        <v>1933</v>
      </c>
      <c r="K168" s="1" t="s">
        <v>8571</v>
      </c>
      <c r="L168" s="1" t="s">
        <v>2124</v>
      </c>
      <c r="M168" s="1">
        <v>2.4900000000000002</v>
      </c>
      <c r="N168" s="1">
        <v>5.36</v>
      </c>
      <c r="O168" s="9" t="s">
        <v>1933</v>
      </c>
      <c r="P168" s="1" t="s">
        <v>1435</v>
      </c>
    </row>
    <row r="169" spans="1:16" x14ac:dyDescent="0.25">
      <c r="A169" s="3" t="s">
        <v>1155</v>
      </c>
      <c r="B169" s="1" t="s">
        <v>1548</v>
      </c>
      <c r="C169" s="1" t="s">
        <v>1933</v>
      </c>
      <c r="E169" s="1" t="s">
        <v>8115</v>
      </c>
      <c r="F169" s="1" t="s">
        <v>1156</v>
      </c>
      <c r="G169" s="1" t="s">
        <v>2124</v>
      </c>
      <c r="H169" s="1">
        <v>28.29</v>
      </c>
      <c r="I169" s="1">
        <v>18.47</v>
      </c>
      <c r="J169" s="1" t="s">
        <v>1933</v>
      </c>
      <c r="K169" s="1" t="s">
        <v>8572</v>
      </c>
      <c r="L169" s="1" t="s">
        <v>2124</v>
      </c>
      <c r="M169" s="1">
        <v>5.42</v>
      </c>
      <c r="N169" s="1">
        <v>8.01</v>
      </c>
      <c r="O169" s="9" t="s">
        <v>1933</v>
      </c>
      <c r="P169" s="1" t="s">
        <v>1435</v>
      </c>
    </row>
    <row r="170" spans="1:16" x14ac:dyDescent="0.25">
      <c r="A170" s="3" t="s">
        <v>229</v>
      </c>
      <c r="B170" s="1" t="s">
        <v>1549</v>
      </c>
      <c r="C170" s="1" t="s">
        <v>1933</v>
      </c>
      <c r="E170" s="1" t="s">
        <v>8116</v>
      </c>
      <c r="F170" s="1" t="s">
        <v>231</v>
      </c>
      <c r="G170" s="1" t="s">
        <v>8439</v>
      </c>
      <c r="H170" s="1">
        <v>2.54</v>
      </c>
      <c r="I170" s="1">
        <v>3.88</v>
      </c>
      <c r="J170" s="1" t="s">
        <v>1934</v>
      </c>
      <c r="K170" s="1" t="s">
        <v>8573</v>
      </c>
      <c r="L170" s="1" t="s">
        <v>8439</v>
      </c>
      <c r="M170" s="1">
        <v>33.22</v>
      </c>
      <c r="N170" s="1">
        <v>7.43</v>
      </c>
      <c r="O170" s="9" t="s">
        <v>1933</v>
      </c>
      <c r="P170" s="1" t="s">
        <v>1437</v>
      </c>
    </row>
    <row r="171" spans="1:16" x14ac:dyDescent="0.25">
      <c r="A171" s="3" t="s">
        <v>229</v>
      </c>
      <c r="B171" s="1" t="s">
        <v>1549</v>
      </c>
      <c r="C171" s="1" t="s">
        <v>1933</v>
      </c>
      <c r="E171" s="1" t="s">
        <v>8116</v>
      </c>
      <c r="F171" s="1" t="s">
        <v>231</v>
      </c>
      <c r="G171" s="1" t="s">
        <v>8439</v>
      </c>
      <c r="H171" s="1">
        <v>2.54</v>
      </c>
      <c r="I171" s="1">
        <v>3.88</v>
      </c>
      <c r="J171" s="1" t="s">
        <v>1934</v>
      </c>
      <c r="K171" s="1" t="s">
        <v>8574</v>
      </c>
      <c r="L171" s="1" t="s">
        <v>8439</v>
      </c>
      <c r="M171" s="1">
        <v>1.1299999999999999</v>
      </c>
      <c r="N171" s="1">
        <v>0.28999999999999998</v>
      </c>
      <c r="O171" s="9" t="s">
        <v>1933</v>
      </c>
      <c r="P171" s="1" t="s">
        <v>1437</v>
      </c>
    </row>
    <row r="172" spans="1:16" x14ac:dyDescent="0.25">
      <c r="A172" s="3" t="s">
        <v>229</v>
      </c>
      <c r="B172" s="1" t="s">
        <v>1550</v>
      </c>
      <c r="C172" s="1" t="s">
        <v>1934</v>
      </c>
      <c r="F172" s="1" t="s">
        <v>231</v>
      </c>
      <c r="G172" s="1" t="s">
        <v>8439</v>
      </c>
      <c r="H172" s="1">
        <v>48.38</v>
      </c>
      <c r="I172" s="1">
        <v>14.97</v>
      </c>
      <c r="J172" s="1" t="s">
        <v>1933</v>
      </c>
      <c r="K172" s="1" t="s">
        <v>8575</v>
      </c>
      <c r="L172" s="1" t="s">
        <v>8439</v>
      </c>
      <c r="M172" s="1">
        <v>22.6</v>
      </c>
      <c r="N172" s="1">
        <v>9.7899999999999991</v>
      </c>
      <c r="O172" s="9" t="s">
        <v>1933</v>
      </c>
      <c r="P172" s="1" t="s">
        <v>1437</v>
      </c>
    </row>
    <row r="173" spans="1:16" x14ac:dyDescent="0.25">
      <c r="A173" s="3" t="s">
        <v>229</v>
      </c>
      <c r="B173" s="1" t="s">
        <v>1550</v>
      </c>
      <c r="C173" s="1" t="s">
        <v>1934</v>
      </c>
      <c r="F173" s="1" t="s">
        <v>231</v>
      </c>
      <c r="G173" s="1" t="s">
        <v>8439</v>
      </c>
      <c r="H173" s="1">
        <v>48.38</v>
      </c>
      <c r="I173" s="1">
        <v>14.97</v>
      </c>
      <c r="J173" s="1" t="s">
        <v>1933</v>
      </c>
      <c r="K173" s="1" t="s">
        <v>8576</v>
      </c>
      <c r="L173" s="1" t="s">
        <v>8439</v>
      </c>
      <c r="M173" s="1">
        <v>12.2</v>
      </c>
      <c r="N173" s="1">
        <v>4.22</v>
      </c>
      <c r="O173" s="9" t="s">
        <v>1933</v>
      </c>
      <c r="P173" s="1" t="s">
        <v>1437</v>
      </c>
    </row>
    <row r="174" spans="1:16" x14ac:dyDescent="0.25">
      <c r="A174" s="3" t="s">
        <v>1158</v>
      </c>
      <c r="B174" s="1" t="s">
        <v>1551</v>
      </c>
      <c r="C174" s="1" t="s">
        <v>1933</v>
      </c>
      <c r="E174" s="1" t="s">
        <v>8117</v>
      </c>
      <c r="F174" s="1" t="s">
        <v>1159</v>
      </c>
      <c r="G174" s="1" t="s">
        <v>8439</v>
      </c>
      <c r="H174" s="1">
        <v>15.01</v>
      </c>
      <c r="I174" s="1">
        <v>12.2</v>
      </c>
      <c r="J174" s="1" t="s">
        <v>1933</v>
      </c>
      <c r="K174" s="1" t="s">
        <v>8577</v>
      </c>
      <c r="L174" s="1" t="s">
        <v>8439</v>
      </c>
      <c r="M174" s="1">
        <v>0.68</v>
      </c>
      <c r="N174" s="1">
        <v>1.36</v>
      </c>
      <c r="O174" s="9" t="s">
        <v>1933</v>
      </c>
      <c r="P174" s="1" t="s">
        <v>1435</v>
      </c>
    </row>
    <row r="175" spans="1:16" x14ac:dyDescent="0.25">
      <c r="A175" s="3" t="s">
        <v>1158</v>
      </c>
      <c r="B175" s="1" t="s">
        <v>1551</v>
      </c>
      <c r="C175" s="1" t="s">
        <v>1933</v>
      </c>
      <c r="E175" s="1" t="s">
        <v>8117</v>
      </c>
      <c r="F175" s="1" t="s">
        <v>1159</v>
      </c>
      <c r="G175" s="1" t="s">
        <v>8439</v>
      </c>
      <c r="H175" s="1">
        <v>15.01</v>
      </c>
      <c r="I175" s="1">
        <v>12.2</v>
      </c>
      <c r="J175" s="1" t="s">
        <v>1933</v>
      </c>
      <c r="K175" s="1" t="s">
        <v>8578</v>
      </c>
      <c r="L175" s="1" t="s">
        <v>8439</v>
      </c>
      <c r="M175" s="1">
        <v>12.65</v>
      </c>
      <c r="N175" s="1">
        <v>23.52</v>
      </c>
      <c r="O175" s="9" t="s">
        <v>1933</v>
      </c>
      <c r="P175" s="1" t="s">
        <v>1435</v>
      </c>
    </row>
    <row r="176" spans="1:16" x14ac:dyDescent="0.25">
      <c r="A176" s="3" t="s">
        <v>233</v>
      </c>
      <c r="B176" s="1" t="s">
        <v>1552</v>
      </c>
      <c r="C176" s="1" t="s">
        <v>1933</v>
      </c>
      <c r="E176" s="1" t="s">
        <v>8118</v>
      </c>
      <c r="F176" s="1" t="s">
        <v>235</v>
      </c>
      <c r="G176" s="1" t="s">
        <v>8439</v>
      </c>
      <c r="H176" s="1">
        <v>203.65</v>
      </c>
      <c r="I176" s="1">
        <v>95.16</v>
      </c>
      <c r="J176" s="1" t="s">
        <v>1933</v>
      </c>
      <c r="K176" s="1" t="s">
        <v>8579</v>
      </c>
      <c r="L176" s="1" t="s">
        <v>8439</v>
      </c>
      <c r="M176" s="1">
        <v>858.05</v>
      </c>
      <c r="N176" s="1">
        <v>333.44</v>
      </c>
      <c r="O176" s="9" t="s">
        <v>1933</v>
      </c>
      <c r="P176" s="1" t="s">
        <v>1437</v>
      </c>
    </row>
    <row r="177" spans="1:16" x14ac:dyDescent="0.25">
      <c r="A177" s="3" t="s">
        <v>237</v>
      </c>
      <c r="B177" s="1" t="s">
        <v>1553</v>
      </c>
      <c r="C177" s="1" t="s">
        <v>1933</v>
      </c>
      <c r="E177" s="1" t="s">
        <v>8119</v>
      </c>
      <c r="F177" s="1" t="s">
        <v>239</v>
      </c>
      <c r="G177" s="1" t="s">
        <v>8439</v>
      </c>
      <c r="H177" s="1">
        <v>0.01</v>
      </c>
      <c r="I177" s="1">
        <v>0.1</v>
      </c>
      <c r="J177" s="1" t="s">
        <v>1933</v>
      </c>
      <c r="K177" s="1" t="s">
        <v>8580</v>
      </c>
      <c r="L177" s="1" t="s">
        <v>8439</v>
      </c>
      <c r="M177" s="1">
        <v>2.2599999999999998</v>
      </c>
      <c r="N177" s="1">
        <v>2.72</v>
      </c>
      <c r="O177" s="9" t="s">
        <v>1933</v>
      </c>
      <c r="P177" s="1" t="s">
        <v>1437</v>
      </c>
    </row>
    <row r="178" spans="1:16" x14ac:dyDescent="0.25">
      <c r="A178" s="3" t="s">
        <v>237</v>
      </c>
      <c r="B178" s="1" t="s">
        <v>1553</v>
      </c>
      <c r="C178" s="1" t="s">
        <v>1933</v>
      </c>
      <c r="E178" s="1" t="s">
        <v>8119</v>
      </c>
      <c r="F178" s="1" t="s">
        <v>239</v>
      </c>
      <c r="G178" s="1" t="s">
        <v>8439</v>
      </c>
      <c r="H178" s="1">
        <v>0.01</v>
      </c>
      <c r="I178" s="1">
        <v>0.1</v>
      </c>
      <c r="J178" s="1" t="s">
        <v>1933</v>
      </c>
      <c r="K178" s="1" t="s">
        <v>8581</v>
      </c>
      <c r="L178" s="1" t="s">
        <v>8439</v>
      </c>
      <c r="M178" s="1">
        <v>4.97</v>
      </c>
      <c r="N178" s="1">
        <v>13.29</v>
      </c>
      <c r="O178" s="9" t="s">
        <v>1933</v>
      </c>
      <c r="P178" s="1" t="s">
        <v>1437</v>
      </c>
    </row>
    <row r="179" spans="1:16" x14ac:dyDescent="0.25">
      <c r="A179" s="3" t="s">
        <v>847</v>
      </c>
      <c r="B179" s="1" t="s">
        <v>1554</v>
      </c>
      <c r="C179" s="1" t="s">
        <v>1933</v>
      </c>
      <c r="E179" s="1" t="s">
        <v>8120</v>
      </c>
      <c r="F179" s="1" t="s">
        <v>849</v>
      </c>
      <c r="G179" s="1" t="s">
        <v>2124</v>
      </c>
      <c r="H179" s="1">
        <v>13.13</v>
      </c>
      <c r="I179" s="1">
        <v>2.87</v>
      </c>
      <c r="J179" s="1" t="s">
        <v>1933</v>
      </c>
      <c r="K179" s="1" t="s">
        <v>8582</v>
      </c>
      <c r="L179" s="1" t="s">
        <v>2124</v>
      </c>
      <c r="M179" s="1">
        <v>14.46</v>
      </c>
      <c r="N179" s="1">
        <v>19.87</v>
      </c>
      <c r="O179" s="9" t="s">
        <v>1933</v>
      </c>
      <c r="P179" s="1" t="s">
        <v>1438</v>
      </c>
    </row>
    <row r="180" spans="1:16" x14ac:dyDescent="0.25">
      <c r="A180" s="3" t="s">
        <v>851</v>
      </c>
      <c r="B180" s="1" t="s">
        <v>1555</v>
      </c>
      <c r="C180" s="1" t="s">
        <v>1933</v>
      </c>
      <c r="E180" s="1" t="s">
        <v>8121</v>
      </c>
      <c r="F180" s="1" t="s">
        <v>853</v>
      </c>
      <c r="G180" s="1" t="s">
        <v>8439</v>
      </c>
      <c r="H180" s="1">
        <v>37.75</v>
      </c>
      <c r="I180" s="1">
        <v>9.65</v>
      </c>
      <c r="J180" s="1" t="s">
        <v>1933</v>
      </c>
      <c r="K180" s="1" t="s">
        <v>8583</v>
      </c>
      <c r="L180" s="1" t="s">
        <v>8439</v>
      </c>
      <c r="M180" s="1">
        <v>136.04</v>
      </c>
      <c r="N180" s="1">
        <v>128.44</v>
      </c>
      <c r="O180" s="9" t="s">
        <v>1933</v>
      </c>
      <c r="P180" s="1" t="s">
        <v>1438</v>
      </c>
    </row>
    <row r="181" spans="1:16" x14ac:dyDescent="0.25">
      <c r="A181" s="3" t="s">
        <v>851</v>
      </c>
      <c r="B181" s="1" t="s">
        <v>1555</v>
      </c>
      <c r="C181" s="1" t="s">
        <v>1933</v>
      </c>
      <c r="E181" s="1" t="s">
        <v>8121</v>
      </c>
      <c r="F181" s="1" t="s">
        <v>853</v>
      </c>
      <c r="G181" s="1" t="s">
        <v>8439</v>
      </c>
      <c r="H181" s="1">
        <v>37.75</v>
      </c>
      <c r="I181" s="1">
        <v>9.65</v>
      </c>
      <c r="J181" s="1" t="s">
        <v>1933</v>
      </c>
      <c r="K181" s="1" t="s">
        <v>8584</v>
      </c>
      <c r="L181" s="1" t="s">
        <v>8439</v>
      </c>
      <c r="M181" s="1">
        <v>6.33</v>
      </c>
      <c r="N181" s="1">
        <v>4.6500000000000004</v>
      </c>
      <c r="O181" s="9" t="s">
        <v>1933</v>
      </c>
      <c r="P181" s="1" t="s">
        <v>1438</v>
      </c>
    </row>
    <row r="182" spans="1:16" x14ac:dyDescent="0.25">
      <c r="A182" s="3" t="s">
        <v>241</v>
      </c>
      <c r="B182" s="1" t="s">
        <v>1556</v>
      </c>
      <c r="C182" s="1" t="s">
        <v>1933</v>
      </c>
      <c r="E182" s="1" t="s">
        <v>8122</v>
      </c>
      <c r="F182" s="1" t="s">
        <v>243</v>
      </c>
      <c r="G182" s="1" t="s">
        <v>8439</v>
      </c>
      <c r="H182" s="1">
        <v>52.61</v>
      </c>
      <c r="I182" s="1">
        <v>24.25</v>
      </c>
      <c r="J182" s="1" t="s">
        <v>1933</v>
      </c>
      <c r="K182" s="1" t="s">
        <v>8585</v>
      </c>
      <c r="L182" s="1" t="s">
        <v>8439</v>
      </c>
      <c r="M182" s="1">
        <v>18.3</v>
      </c>
      <c r="N182" s="1">
        <v>18.73</v>
      </c>
      <c r="O182" s="9" t="s">
        <v>1933</v>
      </c>
      <c r="P182" s="1" t="s">
        <v>1437</v>
      </c>
    </row>
    <row r="183" spans="1:16" x14ac:dyDescent="0.25">
      <c r="A183" s="3" t="s">
        <v>241</v>
      </c>
      <c r="B183" s="1" t="s">
        <v>1556</v>
      </c>
      <c r="C183" s="1" t="s">
        <v>1933</v>
      </c>
      <c r="E183" s="1" t="s">
        <v>8122</v>
      </c>
      <c r="F183" s="1" t="s">
        <v>243</v>
      </c>
      <c r="G183" s="1" t="s">
        <v>8439</v>
      </c>
      <c r="H183" s="1">
        <v>52.61</v>
      </c>
      <c r="I183" s="1">
        <v>24.25</v>
      </c>
      <c r="J183" s="1" t="s">
        <v>1933</v>
      </c>
      <c r="K183" s="1" t="s">
        <v>8586</v>
      </c>
      <c r="L183" s="1" t="s">
        <v>8439</v>
      </c>
      <c r="M183" s="1">
        <v>266.88</v>
      </c>
      <c r="N183" s="1">
        <v>326.14999999999998</v>
      </c>
      <c r="O183" s="9" t="s">
        <v>1933</v>
      </c>
      <c r="P183" s="1" t="s">
        <v>1437</v>
      </c>
    </row>
    <row r="184" spans="1:16" x14ac:dyDescent="0.25">
      <c r="A184" s="3" t="s">
        <v>245</v>
      </c>
      <c r="B184" s="1" t="s">
        <v>1557</v>
      </c>
      <c r="C184" s="1" t="s">
        <v>1933</v>
      </c>
      <c r="E184" s="1" t="s">
        <v>8123</v>
      </c>
      <c r="F184" s="1" t="s">
        <v>247</v>
      </c>
      <c r="G184" s="1" t="s">
        <v>2124</v>
      </c>
      <c r="H184" s="1">
        <v>16.809999999999999</v>
      </c>
      <c r="I184" s="1">
        <v>23.82</v>
      </c>
      <c r="J184" s="1" t="s">
        <v>1934</v>
      </c>
      <c r="K184" s="1" t="s">
        <v>8587</v>
      </c>
      <c r="L184" s="1" t="s">
        <v>2124</v>
      </c>
      <c r="M184" s="1">
        <v>251.97</v>
      </c>
      <c r="N184" s="1">
        <v>356.88</v>
      </c>
      <c r="O184" s="9" t="s">
        <v>1933</v>
      </c>
      <c r="P184" s="1" t="s">
        <v>1437</v>
      </c>
    </row>
    <row r="185" spans="1:16" x14ac:dyDescent="0.25">
      <c r="A185" s="3" t="s">
        <v>245</v>
      </c>
      <c r="B185" s="1" t="s">
        <v>1557</v>
      </c>
      <c r="C185" s="1" t="s">
        <v>1933</v>
      </c>
      <c r="E185" s="1" t="s">
        <v>8123</v>
      </c>
      <c r="F185" s="1" t="s">
        <v>247</v>
      </c>
      <c r="G185" s="1" t="s">
        <v>2124</v>
      </c>
      <c r="H185" s="1">
        <v>16.809999999999999</v>
      </c>
      <c r="I185" s="1">
        <v>23.82</v>
      </c>
      <c r="J185" s="1" t="s">
        <v>1934</v>
      </c>
      <c r="K185" s="1" t="s">
        <v>8588</v>
      </c>
      <c r="L185" s="1" t="s">
        <v>2124</v>
      </c>
      <c r="M185" s="1">
        <v>117.28</v>
      </c>
      <c r="N185" s="1">
        <v>1420.81</v>
      </c>
      <c r="O185" s="9" t="s">
        <v>1933</v>
      </c>
      <c r="P185" s="1" t="s">
        <v>1437</v>
      </c>
    </row>
    <row r="186" spans="1:16" x14ac:dyDescent="0.25">
      <c r="A186" s="3" t="s">
        <v>245</v>
      </c>
      <c r="B186" s="1" t="s">
        <v>1558</v>
      </c>
      <c r="C186" s="1" t="s">
        <v>1934</v>
      </c>
      <c r="F186" s="1" t="s">
        <v>247</v>
      </c>
      <c r="G186" s="1" t="s">
        <v>2124</v>
      </c>
      <c r="H186" s="1">
        <v>46.34</v>
      </c>
      <c r="I186" s="1">
        <v>24.7</v>
      </c>
      <c r="J186" s="1" t="s">
        <v>1933</v>
      </c>
      <c r="O186" s="9" t="s">
        <v>1934</v>
      </c>
      <c r="P186" s="1" t="s">
        <v>1437</v>
      </c>
    </row>
    <row r="187" spans="1:16" x14ac:dyDescent="0.25">
      <c r="A187" s="3" t="s">
        <v>1161</v>
      </c>
      <c r="B187" s="1" t="s">
        <v>1560</v>
      </c>
      <c r="C187" s="1" t="s">
        <v>1933</v>
      </c>
      <c r="E187" s="1" t="s">
        <v>8124</v>
      </c>
      <c r="F187" s="1" t="s">
        <v>1163</v>
      </c>
      <c r="G187" s="1" t="s">
        <v>2124</v>
      </c>
      <c r="H187" s="1">
        <v>0</v>
      </c>
      <c r="I187" s="1">
        <v>0</v>
      </c>
      <c r="J187" s="1" t="s">
        <v>1934</v>
      </c>
      <c r="K187" s="1" t="s">
        <v>8589</v>
      </c>
      <c r="L187" s="1" t="s">
        <v>2124</v>
      </c>
      <c r="M187" s="1">
        <v>29.15</v>
      </c>
      <c r="N187" s="1">
        <v>29.31</v>
      </c>
      <c r="O187" s="9" t="s">
        <v>1933</v>
      </c>
      <c r="P187" s="1" t="s">
        <v>1435</v>
      </c>
    </row>
    <row r="188" spans="1:16" x14ac:dyDescent="0.25">
      <c r="A188" s="3" t="s">
        <v>1161</v>
      </c>
      <c r="B188" s="1" t="s">
        <v>1560</v>
      </c>
      <c r="C188" s="1" t="s">
        <v>1933</v>
      </c>
      <c r="E188" s="1" t="s">
        <v>8124</v>
      </c>
      <c r="F188" s="1" t="s">
        <v>1163</v>
      </c>
      <c r="G188" s="1" t="s">
        <v>2124</v>
      </c>
      <c r="H188" s="1">
        <v>0</v>
      </c>
      <c r="I188" s="1">
        <v>0</v>
      </c>
      <c r="J188" s="1" t="s">
        <v>1934</v>
      </c>
      <c r="K188" s="1" t="s">
        <v>8590</v>
      </c>
      <c r="L188" s="1" t="s">
        <v>2124</v>
      </c>
      <c r="M188" s="1">
        <v>60.56</v>
      </c>
      <c r="N188" s="1">
        <v>78.84</v>
      </c>
      <c r="O188" s="9" t="s">
        <v>1933</v>
      </c>
      <c r="P188" s="1" t="s">
        <v>1435</v>
      </c>
    </row>
    <row r="189" spans="1:16" x14ac:dyDescent="0.25">
      <c r="A189" s="3" t="s">
        <v>1161</v>
      </c>
      <c r="B189" s="1" t="s">
        <v>1559</v>
      </c>
      <c r="C189" s="1" t="s">
        <v>1934</v>
      </c>
      <c r="F189" s="1" t="s">
        <v>1163</v>
      </c>
      <c r="G189" s="1" t="s">
        <v>2124</v>
      </c>
      <c r="H189" s="1">
        <v>34.299999999999997</v>
      </c>
      <c r="I189" s="1">
        <v>8.56</v>
      </c>
      <c r="J189" s="1" t="s">
        <v>1933</v>
      </c>
      <c r="O189" s="9" t="s">
        <v>1934</v>
      </c>
      <c r="P189" s="1" t="s">
        <v>1435</v>
      </c>
    </row>
    <row r="190" spans="1:16" x14ac:dyDescent="0.25">
      <c r="A190" s="3" t="s">
        <v>1165</v>
      </c>
      <c r="B190" s="1" t="s">
        <v>1561</v>
      </c>
      <c r="C190" s="1" t="s">
        <v>1933</v>
      </c>
      <c r="E190" s="1" t="s">
        <v>8125</v>
      </c>
      <c r="F190" s="1" t="s">
        <v>1167</v>
      </c>
      <c r="G190" s="1" t="s">
        <v>2124</v>
      </c>
      <c r="H190" s="1">
        <v>4.04</v>
      </c>
      <c r="I190" s="1">
        <v>1.02</v>
      </c>
      <c r="J190" s="1" t="s">
        <v>1933</v>
      </c>
      <c r="O190" s="9" t="s">
        <v>1934</v>
      </c>
      <c r="P190" s="1" t="s">
        <v>1435</v>
      </c>
    </row>
    <row r="191" spans="1:16" x14ac:dyDescent="0.25">
      <c r="A191" s="3" t="s">
        <v>249</v>
      </c>
      <c r="B191" s="1" t="s">
        <v>1562</v>
      </c>
      <c r="C191" s="1" t="s">
        <v>1933</v>
      </c>
      <c r="E191" s="1" t="s">
        <v>8126</v>
      </c>
      <c r="F191" s="1" t="s">
        <v>251</v>
      </c>
      <c r="G191" s="1" t="s">
        <v>8439</v>
      </c>
      <c r="H191" s="1">
        <v>7.2</v>
      </c>
      <c r="I191" s="1">
        <v>3.18</v>
      </c>
      <c r="J191" s="1" t="s">
        <v>1933</v>
      </c>
      <c r="K191" s="1" t="s">
        <v>8591</v>
      </c>
      <c r="L191" s="1" t="s">
        <v>8439</v>
      </c>
      <c r="M191" s="1">
        <v>25.76</v>
      </c>
      <c r="N191" s="1">
        <v>19.510000000000002</v>
      </c>
      <c r="O191" s="9" t="s">
        <v>1933</v>
      </c>
      <c r="P191" s="1" t="s">
        <v>1437</v>
      </c>
    </row>
    <row r="192" spans="1:16" x14ac:dyDescent="0.25">
      <c r="A192" s="3" t="s">
        <v>1169</v>
      </c>
      <c r="B192" s="1" t="s">
        <v>1563</v>
      </c>
      <c r="C192" s="1" t="s">
        <v>1933</v>
      </c>
      <c r="E192" s="1" t="s">
        <v>8127</v>
      </c>
      <c r="F192" s="1" t="s">
        <v>1170</v>
      </c>
      <c r="G192" s="1" t="s">
        <v>2124</v>
      </c>
      <c r="H192" s="1">
        <v>1.22</v>
      </c>
      <c r="I192" s="1">
        <v>0.76</v>
      </c>
      <c r="J192" s="1" t="s">
        <v>1933</v>
      </c>
      <c r="K192" s="1" t="s">
        <v>8592</v>
      </c>
      <c r="L192" s="1" t="s">
        <v>2124</v>
      </c>
      <c r="M192" s="1">
        <v>62.37</v>
      </c>
      <c r="N192" s="1">
        <v>57.82</v>
      </c>
      <c r="O192" s="9" t="s">
        <v>1933</v>
      </c>
      <c r="P192" s="1" t="s">
        <v>1435</v>
      </c>
    </row>
    <row r="193" spans="1:16" x14ac:dyDescent="0.25">
      <c r="A193" s="3" t="s">
        <v>1172</v>
      </c>
      <c r="B193" s="1" t="s">
        <v>1564</v>
      </c>
      <c r="C193" s="1" t="s">
        <v>1933</v>
      </c>
      <c r="E193" s="1" t="s">
        <v>8128</v>
      </c>
      <c r="F193" s="1" t="s">
        <v>1173</v>
      </c>
      <c r="G193" s="1" t="s">
        <v>8439</v>
      </c>
      <c r="H193" s="1">
        <v>23.85</v>
      </c>
      <c r="I193" s="1">
        <v>11.05</v>
      </c>
      <c r="J193" s="1" t="s">
        <v>1933</v>
      </c>
      <c r="K193" s="1" t="s">
        <v>8593</v>
      </c>
      <c r="L193" s="1" t="s">
        <v>8439</v>
      </c>
      <c r="M193" s="1">
        <v>9.27</v>
      </c>
      <c r="N193" s="1">
        <v>21.51</v>
      </c>
      <c r="O193" s="9" t="s">
        <v>1933</v>
      </c>
      <c r="P193" s="1" t="s">
        <v>1435</v>
      </c>
    </row>
    <row r="194" spans="1:16" x14ac:dyDescent="0.25">
      <c r="A194" s="3" t="s">
        <v>1172</v>
      </c>
      <c r="B194" s="1" t="s">
        <v>1564</v>
      </c>
      <c r="C194" s="1" t="s">
        <v>1933</v>
      </c>
      <c r="E194" s="1" t="s">
        <v>8128</v>
      </c>
      <c r="F194" s="1" t="s">
        <v>1173</v>
      </c>
      <c r="G194" s="1" t="s">
        <v>8439</v>
      </c>
      <c r="H194" s="1">
        <v>23.85</v>
      </c>
      <c r="I194" s="1">
        <v>11.05</v>
      </c>
      <c r="J194" s="1" t="s">
        <v>1933</v>
      </c>
      <c r="K194" s="1" t="s">
        <v>8594</v>
      </c>
      <c r="L194" s="1" t="s">
        <v>8439</v>
      </c>
      <c r="M194" s="1">
        <v>4.29</v>
      </c>
      <c r="N194" s="1">
        <v>5</v>
      </c>
      <c r="O194" s="9" t="s">
        <v>1933</v>
      </c>
      <c r="P194" s="1" t="s">
        <v>1435</v>
      </c>
    </row>
    <row r="195" spans="1:16" x14ac:dyDescent="0.25">
      <c r="A195" s="3" t="s">
        <v>855</v>
      </c>
      <c r="B195" s="1" t="s">
        <v>1565</v>
      </c>
      <c r="C195" s="1" t="s">
        <v>1933</v>
      </c>
      <c r="E195" s="1" t="s">
        <v>8129</v>
      </c>
      <c r="F195" s="1" t="s">
        <v>857</v>
      </c>
      <c r="G195" s="1" t="s">
        <v>2124</v>
      </c>
      <c r="H195" s="1">
        <v>1.32</v>
      </c>
      <c r="I195" s="1">
        <v>0.75</v>
      </c>
      <c r="J195" s="1" t="s">
        <v>1933</v>
      </c>
      <c r="K195" s="1" t="s">
        <v>8595</v>
      </c>
      <c r="L195" s="1" t="s">
        <v>2124</v>
      </c>
      <c r="M195" s="1">
        <v>0.9</v>
      </c>
      <c r="N195" s="1">
        <v>1.29</v>
      </c>
      <c r="O195" s="9" t="s">
        <v>1933</v>
      </c>
      <c r="P195" s="1" t="s">
        <v>1438</v>
      </c>
    </row>
    <row r="196" spans="1:16" x14ac:dyDescent="0.25">
      <c r="A196" s="3" t="s">
        <v>253</v>
      </c>
      <c r="B196" s="1" t="s">
        <v>1566</v>
      </c>
      <c r="C196" s="1" t="s">
        <v>1933</v>
      </c>
      <c r="E196" s="1" t="s">
        <v>8130</v>
      </c>
      <c r="F196" s="1" t="s">
        <v>255</v>
      </c>
      <c r="G196" s="1" t="s">
        <v>8439</v>
      </c>
      <c r="H196" s="1">
        <v>19.11</v>
      </c>
      <c r="I196" s="1">
        <v>6.06</v>
      </c>
      <c r="J196" s="1" t="s">
        <v>1933</v>
      </c>
      <c r="K196" s="1" t="s">
        <v>8596</v>
      </c>
      <c r="L196" s="1" t="s">
        <v>8439</v>
      </c>
      <c r="M196" s="1">
        <v>4.75</v>
      </c>
      <c r="N196" s="1">
        <v>16.940000000000001</v>
      </c>
      <c r="O196" s="9" t="s">
        <v>1933</v>
      </c>
      <c r="P196" s="1" t="s">
        <v>1437</v>
      </c>
    </row>
    <row r="197" spans="1:16" x14ac:dyDescent="0.25">
      <c r="A197" s="3" t="s">
        <v>253</v>
      </c>
      <c r="B197" s="1" t="s">
        <v>1566</v>
      </c>
      <c r="C197" s="1" t="s">
        <v>1933</v>
      </c>
      <c r="E197" s="1" t="s">
        <v>8130</v>
      </c>
      <c r="F197" s="1" t="s">
        <v>255</v>
      </c>
      <c r="G197" s="1" t="s">
        <v>8439</v>
      </c>
      <c r="H197" s="1">
        <v>19.11</v>
      </c>
      <c r="I197" s="1">
        <v>6.06</v>
      </c>
      <c r="J197" s="1" t="s">
        <v>1933</v>
      </c>
      <c r="K197" s="1" t="s">
        <v>8597</v>
      </c>
      <c r="L197" s="1" t="s">
        <v>8439</v>
      </c>
      <c r="M197" s="1">
        <v>2.4900000000000002</v>
      </c>
      <c r="N197" s="1">
        <v>2.64</v>
      </c>
      <c r="O197" s="9" t="s">
        <v>1933</v>
      </c>
      <c r="P197" s="1" t="s">
        <v>1437</v>
      </c>
    </row>
    <row r="198" spans="1:16" x14ac:dyDescent="0.25">
      <c r="A198" s="3" t="s">
        <v>257</v>
      </c>
      <c r="B198" s="1" t="s">
        <v>1567</v>
      </c>
      <c r="C198" s="1" t="s">
        <v>1933</v>
      </c>
      <c r="E198" s="1" t="s">
        <v>8131</v>
      </c>
      <c r="F198" s="1" t="s">
        <v>259</v>
      </c>
      <c r="G198" s="1" t="s">
        <v>8439</v>
      </c>
      <c r="H198" s="1">
        <v>20.05</v>
      </c>
      <c r="I198" s="1">
        <v>6.44</v>
      </c>
      <c r="J198" s="1" t="s">
        <v>1933</v>
      </c>
      <c r="K198" s="1" t="s">
        <v>8598</v>
      </c>
      <c r="L198" s="1" t="s">
        <v>8439</v>
      </c>
      <c r="M198" s="1">
        <v>4.29</v>
      </c>
      <c r="N198" s="1">
        <v>16.149999999999999</v>
      </c>
      <c r="O198" s="9" t="s">
        <v>1933</v>
      </c>
      <c r="P198" s="1" t="s">
        <v>1437</v>
      </c>
    </row>
    <row r="199" spans="1:16" x14ac:dyDescent="0.25">
      <c r="A199" s="3" t="s">
        <v>257</v>
      </c>
      <c r="B199" s="1" t="s">
        <v>1567</v>
      </c>
      <c r="C199" s="1" t="s">
        <v>1933</v>
      </c>
      <c r="E199" s="1" t="s">
        <v>8131</v>
      </c>
      <c r="F199" s="1" t="s">
        <v>259</v>
      </c>
      <c r="G199" s="1" t="s">
        <v>8439</v>
      </c>
      <c r="H199" s="1">
        <v>20.05</v>
      </c>
      <c r="I199" s="1">
        <v>6.44</v>
      </c>
      <c r="J199" s="1" t="s">
        <v>1933</v>
      </c>
      <c r="K199" s="1" t="s">
        <v>8599</v>
      </c>
      <c r="L199" s="1" t="s">
        <v>8439</v>
      </c>
      <c r="M199" s="1">
        <v>14.69</v>
      </c>
      <c r="N199" s="1">
        <v>24.37</v>
      </c>
      <c r="O199" s="9" t="s">
        <v>1933</v>
      </c>
      <c r="P199" s="1" t="s">
        <v>1437</v>
      </c>
    </row>
    <row r="200" spans="1:16" x14ac:dyDescent="0.25">
      <c r="A200" s="3" t="s">
        <v>859</v>
      </c>
      <c r="B200" s="1" t="s">
        <v>1568</v>
      </c>
      <c r="C200" s="1" t="s">
        <v>1933</v>
      </c>
      <c r="E200" s="1" t="s">
        <v>8132</v>
      </c>
      <c r="F200" s="1" t="s">
        <v>861</v>
      </c>
      <c r="G200" s="1" t="s">
        <v>8439</v>
      </c>
      <c r="H200" s="1">
        <v>16.149999999999999</v>
      </c>
      <c r="I200" s="1">
        <v>5.44</v>
      </c>
      <c r="J200" s="1" t="s">
        <v>1933</v>
      </c>
      <c r="K200" s="1" t="s">
        <v>8600</v>
      </c>
      <c r="L200" s="1" t="s">
        <v>8439</v>
      </c>
      <c r="M200" s="1">
        <v>2.2599999999999998</v>
      </c>
      <c r="N200" s="1">
        <v>4.8600000000000003</v>
      </c>
      <c r="O200" s="9" t="s">
        <v>1933</v>
      </c>
      <c r="P200" s="1" t="s">
        <v>1438</v>
      </c>
    </row>
    <row r="201" spans="1:16" x14ac:dyDescent="0.25">
      <c r="A201" s="3" t="s">
        <v>863</v>
      </c>
      <c r="B201" s="1" t="s">
        <v>1569</v>
      </c>
      <c r="C201" s="1" t="s">
        <v>1933</v>
      </c>
      <c r="E201" s="1" t="s">
        <v>8133</v>
      </c>
      <c r="F201" s="1" t="s">
        <v>864</v>
      </c>
      <c r="G201" s="1" t="s">
        <v>2124</v>
      </c>
      <c r="H201" s="1">
        <v>0.26</v>
      </c>
      <c r="I201" s="1">
        <v>0.78</v>
      </c>
      <c r="J201" s="1" t="s">
        <v>1933</v>
      </c>
      <c r="K201" s="1" t="s">
        <v>8601</v>
      </c>
      <c r="L201" s="1" t="s">
        <v>2124</v>
      </c>
      <c r="M201" s="1">
        <v>4.07</v>
      </c>
      <c r="N201" s="1">
        <v>4.22</v>
      </c>
      <c r="O201" s="9" t="s">
        <v>1933</v>
      </c>
      <c r="P201" s="1" t="s">
        <v>1438</v>
      </c>
    </row>
    <row r="202" spans="1:16" x14ac:dyDescent="0.25">
      <c r="A202" s="3" t="s">
        <v>863</v>
      </c>
      <c r="B202" s="1" t="s">
        <v>1569</v>
      </c>
      <c r="C202" s="1" t="s">
        <v>1933</v>
      </c>
      <c r="E202" s="1" t="s">
        <v>8133</v>
      </c>
      <c r="F202" s="1" t="s">
        <v>864</v>
      </c>
      <c r="G202" s="1" t="s">
        <v>2124</v>
      </c>
      <c r="H202" s="1">
        <v>0.26</v>
      </c>
      <c r="I202" s="1">
        <v>0.78</v>
      </c>
      <c r="J202" s="1" t="s">
        <v>1933</v>
      </c>
      <c r="K202" s="1" t="s">
        <v>8602</v>
      </c>
      <c r="L202" s="1" t="s">
        <v>2124</v>
      </c>
      <c r="M202" s="1">
        <v>7.01</v>
      </c>
      <c r="N202" s="1">
        <v>5.86</v>
      </c>
      <c r="O202" s="9" t="s">
        <v>1933</v>
      </c>
      <c r="P202" s="1" t="s">
        <v>1438</v>
      </c>
    </row>
    <row r="203" spans="1:16" x14ac:dyDescent="0.25">
      <c r="A203" s="3" t="s">
        <v>863</v>
      </c>
      <c r="B203" s="1" t="s">
        <v>1569</v>
      </c>
      <c r="C203" s="1" t="s">
        <v>1933</v>
      </c>
      <c r="E203" s="1" t="s">
        <v>8133</v>
      </c>
      <c r="F203" s="1" t="s">
        <v>864</v>
      </c>
      <c r="G203" s="1" t="s">
        <v>2124</v>
      </c>
      <c r="H203" s="1">
        <v>0.26</v>
      </c>
      <c r="I203" s="1">
        <v>0.78</v>
      </c>
      <c r="J203" s="1" t="s">
        <v>1933</v>
      </c>
      <c r="K203" s="1" t="s">
        <v>8603</v>
      </c>
      <c r="L203" s="1" t="s">
        <v>2124</v>
      </c>
      <c r="M203" s="1">
        <v>9.94</v>
      </c>
      <c r="N203" s="1">
        <v>11.22</v>
      </c>
      <c r="O203" s="9" t="s">
        <v>1933</v>
      </c>
      <c r="P203" s="1" t="s">
        <v>1438</v>
      </c>
    </row>
    <row r="204" spans="1:16" x14ac:dyDescent="0.25">
      <c r="A204" s="3" t="s">
        <v>866</v>
      </c>
      <c r="B204" s="1" t="s">
        <v>1570</v>
      </c>
      <c r="C204" s="1" t="s">
        <v>1933</v>
      </c>
      <c r="E204" s="1" t="s">
        <v>8134</v>
      </c>
      <c r="F204" s="1" t="s">
        <v>868</v>
      </c>
      <c r="G204" s="1" t="s">
        <v>2124</v>
      </c>
      <c r="H204" s="1">
        <v>8.7899999999999991</v>
      </c>
      <c r="I204" s="1">
        <v>4.4800000000000004</v>
      </c>
      <c r="J204" s="1" t="s">
        <v>1934</v>
      </c>
      <c r="K204" s="1" t="s">
        <v>8604</v>
      </c>
      <c r="L204" s="1" t="s">
        <v>2124</v>
      </c>
      <c r="M204" s="1">
        <v>29.83</v>
      </c>
      <c r="N204" s="1">
        <v>22.73</v>
      </c>
      <c r="O204" s="9" t="s">
        <v>1933</v>
      </c>
      <c r="P204" s="1" t="s">
        <v>1438</v>
      </c>
    </row>
    <row r="205" spans="1:16" x14ac:dyDescent="0.25">
      <c r="A205" s="3" t="s">
        <v>866</v>
      </c>
      <c r="B205" s="1" t="s">
        <v>1570</v>
      </c>
      <c r="C205" s="1" t="s">
        <v>1933</v>
      </c>
      <c r="E205" s="1" t="s">
        <v>8134</v>
      </c>
      <c r="F205" s="1" t="s">
        <v>868</v>
      </c>
      <c r="G205" s="1" t="s">
        <v>2124</v>
      </c>
      <c r="H205" s="1">
        <v>8.7899999999999991</v>
      </c>
      <c r="I205" s="1">
        <v>4.4800000000000004</v>
      </c>
      <c r="J205" s="1" t="s">
        <v>1934</v>
      </c>
      <c r="K205" s="1" t="s">
        <v>8605</v>
      </c>
      <c r="L205" s="1" t="s">
        <v>2124</v>
      </c>
      <c r="M205" s="1">
        <v>4.29</v>
      </c>
      <c r="N205" s="1">
        <v>2.79</v>
      </c>
      <c r="O205" s="9" t="s">
        <v>1933</v>
      </c>
      <c r="P205" s="1" t="s">
        <v>1438</v>
      </c>
    </row>
    <row r="206" spans="1:16" x14ac:dyDescent="0.25">
      <c r="A206" s="3" t="s">
        <v>866</v>
      </c>
      <c r="B206" s="1" t="s">
        <v>1571</v>
      </c>
      <c r="C206" s="1" t="s">
        <v>1934</v>
      </c>
      <c r="F206" s="1" t="s">
        <v>868</v>
      </c>
      <c r="G206" s="1" t="s">
        <v>2124</v>
      </c>
      <c r="H206" s="1">
        <v>12.58</v>
      </c>
      <c r="I206" s="1">
        <v>7.47</v>
      </c>
      <c r="J206" s="1" t="s">
        <v>1933</v>
      </c>
      <c r="K206" s="1" t="s">
        <v>8606</v>
      </c>
      <c r="L206" s="1" t="s">
        <v>2124</v>
      </c>
      <c r="M206" s="1">
        <v>2.4900000000000002</v>
      </c>
      <c r="N206" s="1">
        <v>3.57</v>
      </c>
      <c r="O206" s="9" t="s">
        <v>1933</v>
      </c>
      <c r="P206" s="1" t="s">
        <v>1438</v>
      </c>
    </row>
    <row r="207" spans="1:16" x14ac:dyDescent="0.25">
      <c r="A207" s="3" t="s">
        <v>866</v>
      </c>
      <c r="B207" s="1" t="s">
        <v>1571</v>
      </c>
      <c r="C207" s="1" t="s">
        <v>1934</v>
      </c>
      <c r="F207" s="1" t="s">
        <v>868</v>
      </c>
      <c r="G207" s="1" t="s">
        <v>2124</v>
      </c>
      <c r="H207" s="1">
        <v>12.58</v>
      </c>
      <c r="I207" s="1">
        <v>7.47</v>
      </c>
      <c r="J207" s="1" t="s">
        <v>1933</v>
      </c>
      <c r="K207" s="1" t="s">
        <v>8607</v>
      </c>
      <c r="L207" s="1" t="s">
        <v>2124</v>
      </c>
      <c r="M207" s="1">
        <v>4.5199999999999996</v>
      </c>
      <c r="N207" s="1">
        <v>3.36</v>
      </c>
      <c r="O207" s="9" t="s">
        <v>1933</v>
      </c>
      <c r="P207" s="1" t="s">
        <v>1438</v>
      </c>
    </row>
    <row r="208" spans="1:16" x14ac:dyDescent="0.25">
      <c r="A208" s="3" t="s">
        <v>1175</v>
      </c>
      <c r="B208" s="1" t="s">
        <v>1572</v>
      </c>
      <c r="C208" s="1" t="s">
        <v>1933</v>
      </c>
      <c r="E208" s="1" t="s">
        <v>8135</v>
      </c>
      <c r="F208" s="1" t="s">
        <v>1177</v>
      </c>
      <c r="G208" s="1" t="s">
        <v>8439</v>
      </c>
      <c r="H208" s="1">
        <v>0</v>
      </c>
      <c r="I208" s="1">
        <v>0.01</v>
      </c>
      <c r="J208" s="1" t="s">
        <v>1933</v>
      </c>
      <c r="O208" s="9" t="s">
        <v>1934</v>
      </c>
      <c r="P208" s="1" t="s">
        <v>1435</v>
      </c>
    </row>
    <row r="209" spans="1:16" x14ac:dyDescent="0.25">
      <c r="A209" s="3" t="s">
        <v>1179</v>
      </c>
      <c r="B209" s="1" t="s">
        <v>1575</v>
      </c>
      <c r="C209" s="1" t="s">
        <v>1933</v>
      </c>
      <c r="E209" s="1" t="s">
        <v>8136</v>
      </c>
      <c r="F209" s="1" t="s">
        <v>1180</v>
      </c>
      <c r="G209" s="1" t="s">
        <v>8439</v>
      </c>
      <c r="H209" s="1">
        <v>1.9</v>
      </c>
      <c r="I209" s="1">
        <v>1.26</v>
      </c>
      <c r="J209" s="1" t="s">
        <v>1934</v>
      </c>
      <c r="K209" s="1" t="s">
        <v>8608</v>
      </c>
      <c r="L209" s="1" t="s">
        <v>8439</v>
      </c>
      <c r="M209" s="1">
        <v>17.850000000000001</v>
      </c>
      <c r="N209" s="1">
        <v>15.08</v>
      </c>
      <c r="O209" s="9" t="s">
        <v>1933</v>
      </c>
      <c r="P209" s="1" t="s">
        <v>1435</v>
      </c>
    </row>
    <row r="210" spans="1:16" x14ac:dyDescent="0.25">
      <c r="A210" s="3" t="s">
        <v>1179</v>
      </c>
      <c r="B210" s="1" t="s">
        <v>1573</v>
      </c>
      <c r="C210" s="1" t="s">
        <v>1934</v>
      </c>
      <c r="D210" s="1" t="s">
        <v>1574</v>
      </c>
      <c r="F210" s="1" t="s">
        <v>1180</v>
      </c>
      <c r="G210" s="1" t="s">
        <v>8439</v>
      </c>
      <c r="H210" s="1">
        <v>6.26</v>
      </c>
      <c r="I210" s="1">
        <v>2.29</v>
      </c>
      <c r="J210" s="1" t="s">
        <v>1933</v>
      </c>
      <c r="K210" s="1" t="s">
        <v>8608</v>
      </c>
      <c r="L210" s="1" t="s">
        <v>8439</v>
      </c>
      <c r="M210" s="1">
        <v>17.850000000000001</v>
      </c>
      <c r="N210" s="1">
        <v>15.08</v>
      </c>
      <c r="O210" s="9" t="s">
        <v>1933</v>
      </c>
      <c r="P210" s="1" t="s">
        <v>1435</v>
      </c>
    </row>
    <row r="211" spans="1:16" x14ac:dyDescent="0.25">
      <c r="A211" s="3" t="s">
        <v>261</v>
      </c>
      <c r="B211" s="1" t="s">
        <v>1576</v>
      </c>
      <c r="C211" s="1" t="s">
        <v>1933</v>
      </c>
      <c r="E211" s="1" t="s">
        <v>8137</v>
      </c>
      <c r="F211" s="1" t="s">
        <v>263</v>
      </c>
      <c r="G211" s="1" t="s">
        <v>2124</v>
      </c>
      <c r="H211" s="1">
        <v>31.31</v>
      </c>
      <c r="I211" s="1">
        <v>11.46</v>
      </c>
      <c r="J211" s="1" t="s">
        <v>1933</v>
      </c>
      <c r="K211" s="1" t="s">
        <v>8609</v>
      </c>
      <c r="L211" s="1" t="s">
        <v>2124</v>
      </c>
      <c r="M211" s="1">
        <v>181.69</v>
      </c>
      <c r="N211" s="1">
        <v>651.51</v>
      </c>
      <c r="O211" s="9" t="s">
        <v>1933</v>
      </c>
      <c r="P211" s="1" t="s">
        <v>1437</v>
      </c>
    </row>
    <row r="212" spans="1:16" x14ac:dyDescent="0.25">
      <c r="A212" s="3" t="s">
        <v>261</v>
      </c>
      <c r="B212" s="1" t="s">
        <v>1576</v>
      </c>
      <c r="C212" s="1" t="s">
        <v>1933</v>
      </c>
      <c r="E212" s="1" t="s">
        <v>8137</v>
      </c>
      <c r="F212" s="1" t="s">
        <v>263</v>
      </c>
      <c r="G212" s="1" t="s">
        <v>2124</v>
      </c>
      <c r="H212" s="1">
        <v>31.31</v>
      </c>
      <c r="I212" s="1">
        <v>11.46</v>
      </c>
      <c r="J212" s="1" t="s">
        <v>1933</v>
      </c>
      <c r="K212" s="1" t="s">
        <v>8610</v>
      </c>
      <c r="L212" s="1" t="s">
        <v>2124</v>
      </c>
      <c r="M212" s="1">
        <v>32.090000000000003</v>
      </c>
      <c r="N212" s="1">
        <v>130.80000000000001</v>
      </c>
      <c r="O212" s="9" t="s">
        <v>1933</v>
      </c>
      <c r="P212" s="1" t="s">
        <v>1437</v>
      </c>
    </row>
    <row r="213" spans="1:16" x14ac:dyDescent="0.25">
      <c r="A213" s="3" t="s">
        <v>870</v>
      </c>
      <c r="B213" s="1" t="s">
        <v>1577</v>
      </c>
      <c r="C213" s="1" t="s">
        <v>1933</v>
      </c>
      <c r="E213" s="1" t="s">
        <v>8138</v>
      </c>
      <c r="F213" s="1" t="s">
        <v>871</v>
      </c>
      <c r="G213" s="1" t="s">
        <v>2124</v>
      </c>
      <c r="H213" s="1">
        <v>8.2200000000000006</v>
      </c>
      <c r="I213" s="1">
        <v>4.28</v>
      </c>
      <c r="J213" s="1" t="s">
        <v>1933</v>
      </c>
      <c r="K213" s="1" t="s">
        <v>8611</v>
      </c>
      <c r="L213" s="1" t="s">
        <v>2124</v>
      </c>
      <c r="M213" s="1">
        <v>2.0299999999999998</v>
      </c>
      <c r="N213" s="1">
        <v>1.79</v>
      </c>
      <c r="O213" s="9" t="s">
        <v>1933</v>
      </c>
      <c r="P213" s="1" t="s">
        <v>1438</v>
      </c>
    </row>
    <row r="214" spans="1:16" x14ac:dyDescent="0.25">
      <c r="A214" s="3" t="s">
        <v>870</v>
      </c>
      <c r="B214" s="1" t="s">
        <v>1577</v>
      </c>
      <c r="C214" s="1" t="s">
        <v>1933</v>
      </c>
      <c r="E214" s="1" t="s">
        <v>8138</v>
      </c>
      <c r="F214" s="1" t="s">
        <v>871</v>
      </c>
      <c r="G214" s="1" t="s">
        <v>2124</v>
      </c>
      <c r="H214" s="1">
        <v>8.2200000000000006</v>
      </c>
      <c r="I214" s="1">
        <v>4.28</v>
      </c>
      <c r="J214" s="1" t="s">
        <v>1933</v>
      </c>
      <c r="K214" s="1" t="s">
        <v>8612</v>
      </c>
      <c r="L214" s="1" t="s">
        <v>2124</v>
      </c>
      <c r="M214" s="1">
        <v>29.15</v>
      </c>
      <c r="N214" s="1">
        <v>33.380000000000003</v>
      </c>
      <c r="O214" s="9" t="s">
        <v>1933</v>
      </c>
      <c r="P214" s="1" t="s">
        <v>1438</v>
      </c>
    </row>
    <row r="215" spans="1:16" x14ac:dyDescent="0.25">
      <c r="A215" s="3" t="s">
        <v>265</v>
      </c>
      <c r="B215" s="1" t="s">
        <v>1578</v>
      </c>
      <c r="C215" s="1" t="s">
        <v>1933</v>
      </c>
      <c r="E215" s="1" t="s">
        <v>8139</v>
      </c>
      <c r="F215" s="1" t="s">
        <v>267</v>
      </c>
      <c r="G215" s="1" t="s">
        <v>2124</v>
      </c>
      <c r="H215" s="1">
        <v>237.44</v>
      </c>
      <c r="I215" s="1">
        <v>73.73</v>
      </c>
      <c r="J215" s="1" t="s">
        <v>1933</v>
      </c>
      <c r="K215" s="1" t="s">
        <v>8613</v>
      </c>
      <c r="L215" s="1" t="s">
        <v>2124</v>
      </c>
      <c r="M215" s="1">
        <v>2.94</v>
      </c>
      <c r="N215" s="1">
        <v>1.57</v>
      </c>
      <c r="O215" s="9" t="s">
        <v>1933</v>
      </c>
      <c r="P215" s="1" t="s">
        <v>1437</v>
      </c>
    </row>
    <row r="216" spans="1:16" x14ac:dyDescent="0.25">
      <c r="A216" s="3" t="s">
        <v>265</v>
      </c>
      <c r="B216" s="1" t="s">
        <v>1578</v>
      </c>
      <c r="C216" s="1" t="s">
        <v>1933</v>
      </c>
      <c r="E216" s="1" t="s">
        <v>8139</v>
      </c>
      <c r="F216" s="1" t="s">
        <v>267</v>
      </c>
      <c r="G216" s="1" t="s">
        <v>2124</v>
      </c>
      <c r="H216" s="1">
        <v>237.44</v>
      </c>
      <c r="I216" s="1">
        <v>73.73</v>
      </c>
      <c r="J216" s="1" t="s">
        <v>1933</v>
      </c>
      <c r="K216" s="1" t="s">
        <v>8614</v>
      </c>
      <c r="L216" s="1" t="s">
        <v>2124</v>
      </c>
      <c r="M216" s="1">
        <v>148.91999999999999</v>
      </c>
      <c r="N216" s="1">
        <v>67.400000000000006</v>
      </c>
      <c r="O216" s="9" t="s">
        <v>1933</v>
      </c>
      <c r="P216" s="1" t="s">
        <v>1437</v>
      </c>
    </row>
    <row r="217" spans="1:16" x14ac:dyDescent="0.25">
      <c r="A217" s="3" t="s">
        <v>265</v>
      </c>
      <c r="B217" s="1" t="s">
        <v>1578</v>
      </c>
      <c r="C217" s="1" t="s">
        <v>1933</v>
      </c>
      <c r="E217" s="1" t="s">
        <v>8139</v>
      </c>
      <c r="F217" s="1" t="s">
        <v>267</v>
      </c>
      <c r="G217" s="1" t="s">
        <v>2124</v>
      </c>
      <c r="H217" s="1">
        <v>237.44</v>
      </c>
      <c r="I217" s="1">
        <v>73.73</v>
      </c>
      <c r="J217" s="1" t="s">
        <v>1933</v>
      </c>
      <c r="K217" s="1" t="s">
        <v>8615</v>
      </c>
      <c r="L217" s="1" t="s">
        <v>2124</v>
      </c>
      <c r="M217" s="1">
        <v>2.2599999999999998</v>
      </c>
      <c r="N217" s="1">
        <v>1</v>
      </c>
      <c r="O217" s="9" t="s">
        <v>1933</v>
      </c>
      <c r="P217" s="1" t="s">
        <v>1437</v>
      </c>
    </row>
    <row r="218" spans="1:16" x14ac:dyDescent="0.25">
      <c r="A218" s="3" t="s">
        <v>1182</v>
      </c>
      <c r="B218" s="1" t="s">
        <v>1579</v>
      </c>
      <c r="C218" s="1" t="s">
        <v>1933</v>
      </c>
      <c r="E218" s="1" t="s">
        <v>8140</v>
      </c>
      <c r="F218" s="1" t="s">
        <v>1183</v>
      </c>
      <c r="G218" s="1" t="s">
        <v>2124</v>
      </c>
      <c r="H218" s="1">
        <v>4.8099999999999996</v>
      </c>
      <c r="I218" s="1">
        <v>4.2300000000000004</v>
      </c>
      <c r="J218" s="1" t="s">
        <v>1933</v>
      </c>
      <c r="K218" s="1" t="s">
        <v>8616</v>
      </c>
      <c r="L218" s="1" t="s">
        <v>2124</v>
      </c>
      <c r="M218" s="1">
        <v>29.15</v>
      </c>
      <c r="N218" s="1">
        <v>34.020000000000003</v>
      </c>
      <c r="O218" s="9" t="s">
        <v>1933</v>
      </c>
      <c r="P218" s="1" t="s">
        <v>1435</v>
      </c>
    </row>
    <row r="219" spans="1:16" x14ac:dyDescent="0.25">
      <c r="A219" s="3" t="s">
        <v>1422</v>
      </c>
      <c r="B219" s="1" t="s">
        <v>1581</v>
      </c>
      <c r="C219" s="1" t="s">
        <v>1934</v>
      </c>
      <c r="F219" s="1" t="s">
        <v>1423</v>
      </c>
      <c r="G219" s="1" t="s">
        <v>2124</v>
      </c>
      <c r="H219" s="1">
        <v>65.510000000000005</v>
      </c>
      <c r="I219" s="1">
        <v>11.11</v>
      </c>
      <c r="J219" s="1" t="s">
        <v>1933</v>
      </c>
      <c r="K219" s="1" t="s">
        <v>8617</v>
      </c>
      <c r="L219" s="1" t="s">
        <v>2124</v>
      </c>
      <c r="M219" s="1">
        <v>47.46</v>
      </c>
      <c r="N219" s="1">
        <v>59.04</v>
      </c>
      <c r="O219" s="9" t="s">
        <v>1933</v>
      </c>
      <c r="P219" s="1" t="s">
        <v>1436</v>
      </c>
    </row>
    <row r="220" spans="1:16" x14ac:dyDescent="0.25">
      <c r="A220" s="3" t="s">
        <v>1422</v>
      </c>
      <c r="B220" s="1" t="s">
        <v>1580</v>
      </c>
      <c r="C220" s="1" t="s">
        <v>1933</v>
      </c>
      <c r="E220" s="1" t="s">
        <v>8141</v>
      </c>
      <c r="F220" s="1" t="s">
        <v>1423</v>
      </c>
      <c r="G220" s="1" t="s">
        <v>2124</v>
      </c>
      <c r="H220" s="1">
        <v>23.43</v>
      </c>
      <c r="I220" s="1">
        <v>6.17</v>
      </c>
      <c r="J220" s="1" t="s">
        <v>1934</v>
      </c>
      <c r="K220" s="1" t="s">
        <v>8617</v>
      </c>
      <c r="L220" s="1" t="s">
        <v>2124</v>
      </c>
      <c r="M220" s="1">
        <v>47.46</v>
      </c>
      <c r="N220" s="1">
        <v>59.04</v>
      </c>
      <c r="O220" s="9" t="s">
        <v>1933</v>
      </c>
      <c r="P220" s="1" t="s">
        <v>1436</v>
      </c>
    </row>
    <row r="221" spans="1:16" x14ac:dyDescent="0.25">
      <c r="A221" s="3" t="s">
        <v>269</v>
      </c>
      <c r="B221" s="1" t="s">
        <v>1584</v>
      </c>
      <c r="C221" s="1" t="s">
        <v>1933</v>
      </c>
      <c r="E221" s="1" t="s">
        <v>8142</v>
      </c>
      <c r="F221" s="1" t="s">
        <v>271</v>
      </c>
      <c r="G221" s="1" t="s">
        <v>2124</v>
      </c>
      <c r="H221" s="1">
        <v>0.76</v>
      </c>
      <c r="I221" s="1">
        <v>0.67</v>
      </c>
      <c r="J221" s="1" t="s">
        <v>1934</v>
      </c>
      <c r="K221" s="1" t="s">
        <v>8618</v>
      </c>
      <c r="L221" s="1" t="s">
        <v>2124</v>
      </c>
      <c r="M221" s="1">
        <v>3.84</v>
      </c>
      <c r="N221" s="1">
        <v>4.43</v>
      </c>
      <c r="O221" s="9" t="s">
        <v>1933</v>
      </c>
      <c r="P221" s="1" t="s">
        <v>1437</v>
      </c>
    </row>
    <row r="222" spans="1:16" x14ac:dyDescent="0.25">
      <c r="A222" s="3" t="s">
        <v>269</v>
      </c>
      <c r="B222" s="1" t="s">
        <v>1584</v>
      </c>
      <c r="C222" s="1" t="s">
        <v>1933</v>
      </c>
      <c r="E222" s="1" t="s">
        <v>8142</v>
      </c>
      <c r="F222" s="1" t="s">
        <v>271</v>
      </c>
      <c r="G222" s="1" t="s">
        <v>2124</v>
      </c>
      <c r="H222" s="1">
        <v>0.76</v>
      </c>
      <c r="I222" s="1">
        <v>0.67</v>
      </c>
      <c r="J222" s="1" t="s">
        <v>1934</v>
      </c>
      <c r="K222" s="1" t="s">
        <v>8619</v>
      </c>
      <c r="L222" s="1" t="s">
        <v>2124</v>
      </c>
      <c r="M222" s="1">
        <v>17.399999999999999</v>
      </c>
      <c r="N222" s="1">
        <v>15.8</v>
      </c>
      <c r="O222" s="9" t="s">
        <v>1933</v>
      </c>
      <c r="P222" s="1" t="s">
        <v>1437</v>
      </c>
    </row>
    <row r="223" spans="1:16" x14ac:dyDescent="0.25">
      <c r="A223" s="3" t="s">
        <v>269</v>
      </c>
      <c r="B223" s="1" t="s">
        <v>1582</v>
      </c>
      <c r="C223" s="1" t="s">
        <v>1934</v>
      </c>
      <c r="D223" s="1" t="s">
        <v>1583</v>
      </c>
      <c r="F223" s="1" t="s">
        <v>271</v>
      </c>
      <c r="G223" s="1" t="s">
        <v>2124</v>
      </c>
      <c r="H223" s="1">
        <v>0.96</v>
      </c>
      <c r="I223" s="1">
        <v>1.2</v>
      </c>
      <c r="J223" s="1" t="s">
        <v>1933</v>
      </c>
      <c r="K223" s="1" t="s">
        <v>8618</v>
      </c>
      <c r="L223" s="1" t="s">
        <v>2124</v>
      </c>
      <c r="M223" s="1">
        <v>3.84</v>
      </c>
      <c r="N223" s="1">
        <v>4.43</v>
      </c>
      <c r="O223" s="9" t="s">
        <v>1933</v>
      </c>
      <c r="P223" s="1" t="s">
        <v>1437</v>
      </c>
    </row>
    <row r="224" spans="1:16" x14ac:dyDescent="0.25">
      <c r="A224" s="3" t="s">
        <v>269</v>
      </c>
      <c r="B224" s="1" t="s">
        <v>1582</v>
      </c>
      <c r="C224" s="1" t="s">
        <v>1934</v>
      </c>
      <c r="D224" s="1" t="s">
        <v>1583</v>
      </c>
      <c r="F224" s="1" t="s">
        <v>271</v>
      </c>
      <c r="G224" s="1" t="s">
        <v>2124</v>
      </c>
      <c r="H224" s="1">
        <v>0.96</v>
      </c>
      <c r="I224" s="1">
        <v>1.2</v>
      </c>
      <c r="J224" s="1" t="s">
        <v>1933</v>
      </c>
      <c r="K224" s="1" t="s">
        <v>8619</v>
      </c>
      <c r="L224" s="1" t="s">
        <v>2124</v>
      </c>
      <c r="M224" s="1">
        <v>17.399999999999999</v>
      </c>
      <c r="N224" s="1">
        <v>15.8</v>
      </c>
      <c r="O224" s="9" t="s">
        <v>1933</v>
      </c>
      <c r="P224" s="1" t="s">
        <v>1437</v>
      </c>
    </row>
    <row r="225" spans="1:16" x14ac:dyDescent="0.25">
      <c r="A225" s="3" t="s">
        <v>273</v>
      </c>
      <c r="B225" s="1" t="s">
        <v>1585</v>
      </c>
      <c r="C225" s="1" t="s">
        <v>1933</v>
      </c>
      <c r="E225" s="1" t="s">
        <v>8143</v>
      </c>
      <c r="F225" s="1" t="s">
        <v>275</v>
      </c>
      <c r="G225" s="1" t="s">
        <v>2124</v>
      </c>
      <c r="H225" s="1">
        <v>1.39</v>
      </c>
      <c r="I225" s="1">
        <v>0.43</v>
      </c>
      <c r="J225" s="1" t="s">
        <v>1933</v>
      </c>
      <c r="K225" s="1" t="s">
        <v>8620</v>
      </c>
      <c r="L225" s="1" t="s">
        <v>2124</v>
      </c>
      <c r="M225" s="1">
        <v>10.62</v>
      </c>
      <c r="N225" s="1">
        <v>16.010000000000002</v>
      </c>
      <c r="O225" s="9" t="s">
        <v>1933</v>
      </c>
      <c r="P225" s="1" t="s">
        <v>1437</v>
      </c>
    </row>
    <row r="226" spans="1:16" x14ac:dyDescent="0.25">
      <c r="A226" s="3" t="s">
        <v>873</v>
      </c>
      <c r="B226" s="1" t="s">
        <v>1586</v>
      </c>
      <c r="C226" s="1" t="s">
        <v>1933</v>
      </c>
      <c r="E226" s="1" t="s">
        <v>8144</v>
      </c>
      <c r="F226" s="1" t="s">
        <v>874</v>
      </c>
      <c r="G226" s="1" t="s">
        <v>8439</v>
      </c>
      <c r="H226" s="1">
        <v>11.15</v>
      </c>
      <c r="I226" s="1">
        <v>9.7799999999999994</v>
      </c>
      <c r="J226" s="1" t="s">
        <v>1933</v>
      </c>
      <c r="K226" s="1" t="s">
        <v>8621</v>
      </c>
      <c r="L226" s="1" t="s">
        <v>8439</v>
      </c>
      <c r="M226" s="1">
        <v>47</v>
      </c>
      <c r="N226" s="1">
        <v>20.59</v>
      </c>
      <c r="O226" s="9" t="s">
        <v>1933</v>
      </c>
      <c r="P226" s="1" t="s">
        <v>1438</v>
      </c>
    </row>
    <row r="227" spans="1:16" x14ac:dyDescent="0.25">
      <c r="A227" s="3" t="s">
        <v>876</v>
      </c>
      <c r="B227" s="1" t="s">
        <v>1587</v>
      </c>
      <c r="C227" s="1" t="s">
        <v>1933</v>
      </c>
      <c r="E227" s="1" t="s">
        <v>8145</v>
      </c>
      <c r="F227" s="1" t="s">
        <v>877</v>
      </c>
      <c r="G227" s="1" t="s">
        <v>8439</v>
      </c>
      <c r="H227" s="1">
        <v>4.92</v>
      </c>
      <c r="I227" s="1">
        <v>2.96</v>
      </c>
      <c r="J227" s="1" t="s">
        <v>1933</v>
      </c>
      <c r="K227" s="1" t="s">
        <v>8622</v>
      </c>
      <c r="L227" s="1" t="s">
        <v>8439</v>
      </c>
      <c r="M227" s="1">
        <v>18.3</v>
      </c>
      <c r="N227" s="1">
        <v>19.23</v>
      </c>
      <c r="O227" s="9" t="s">
        <v>1933</v>
      </c>
      <c r="P227" s="1" t="s">
        <v>1438</v>
      </c>
    </row>
    <row r="228" spans="1:16" x14ac:dyDescent="0.25">
      <c r="A228" s="3" t="s">
        <v>277</v>
      </c>
      <c r="B228" s="1" t="s">
        <v>1588</v>
      </c>
      <c r="C228" s="1" t="s">
        <v>1934</v>
      </c>
      <c r="F228" s="1" t="s">
        <v>279</v>
      </c>
      <c r="G228" s="1" t="s">
        <v>2124</v>
      </c>
      <c r="H228" s="1">
        <v>18.79</v>
      </c>
      <c r="I228" s="1">
        <v>9.65</v>
      </c>
      <c r="J228" s="1" t="s">
        <v>1933</v>
      </c>
      <c r="O228" s="9" t="s">
        <v>1934</v>
      </c>
      <c r="P228" s="1" t="s">
        <v>1437</v>
      </c>
    </row>
    <row r="229" spans="1:16" x14ac:dyDescent="0.25">
      <c r="A229" s="3" t="s">
        <v>277</v>
      </c>
      <c r="B229" s="1" t="s">
        <v>1589</v>
      </c>
      <c r="C229" s="1" t="s">
        <v>1933</v>
      </c>
      <c r="E229" s="1" t="s">
        <v>8146</v>
      </c>
      <c r="F229" s="1" t="s">
        <v>279</v>
      </c>
      <c r="G229" s="1" t="s">
        <v>2124</v>
      </c>
      <c r="H229" s="1">
        <v>11.24</v>
      </c>
      <c r="I229" s="1">
        <v>4.34</v>
      </c>
      <c r="J229" s="1" t="s">
        <v>1934</v>
      </c>
      <c r="K229" s="1" t="s">
        <v>8623</v>
      </c>
      <c r="L229" s="1" t="s">
        <v>2124</v>
      </c>
      <c r="M229" s="1">
        <v>25.76</v>
      </c>
      <c r="N229" s="1">
        <v>11.58</v>
      </c>
      <c r="O229" s="9" t="s">
        <v>1933</v>
      </c>
      <c r="P229" s="1" t="s">
        <v>1437</v>
      </c>
    </row>
    <row r="230" spans="1:16" x14ac:dyDescent="0.25">
      <c r="A230" s="3" t="s">
        <v>277</v>
      </c>
      <c r="B230" s="1" t="s">
        <v>1589</v>
      </c>
      <c r="C230" s="1" t="s">
        <v>1933</v>
      </c>
      <c r="E230" s="1" t="s">
        <v>8146</v>
      </c>
      <c r="F230" s="1" t="s">
        <v>279</v>
      </c>
      <c r="G230" s="1" t="s">
        <v>2124</v>
      </c>
      <c r="H230" s="1">
        <v>11.24</v>
      </c>
      <c r="I230" s="1">
        <v>4.34</v>
      </c>
      <c r="J230" s="1" t="s">
        <v>1934</v>
      </c>
      <c r="K230" s="1" t="s">
        <v>8624</v>
      </c>
      <c r="L230" s="1" t="s">
        <v>2124</v>
      </c>
      <c r="M230" s="1">
        <v>2.94</v>
      </c>
      <c r="N230" s="1">
        <v>1</v>
      </c>
      <c r="O230" s="9" t="s">
        <v>1933</v>
      </c>
      <c r="P230" s="1" t="s">
        <v>1437</v>
      </c>
    </row>
    <row r="231" spans="1:16" x14ac:dyDescent="0.25">
      <c r="A231" s="3" t="s">
        <v>277</v>
      </c>
      <c r="B231" s="1" t="s">
        <v>1589</v>
      </c>
      <c r="C231" s="1" t="s">
        <v>1933</v>
      </c>
      <c r="E231" s="1" t="s">
        <v>8146</v>
      </c>
      <c r="F231" s="1" t="s">
        <v>279</v>
      </c>
      <c r="G231" s="1" t="s">
        <v>2124</v>
      </c>
      <c r="H231" s="1">
        <v>11.24</v>
      </c>
      <c r="I231" s="1">
        <v>4.34</v>
      </c>
      <c r="J231" s="1" t="s">
        <v>1934</v>
      </c>
      <c r="K231" s="1" t="s">
        <v>8625</v>
      </c>
      <c r="L231" s="1" t="s">
        <v>2124</v>
      </c>
      <c r="M231" s="1">
        <v>74.349999999999994</v>
      </c>
      <c r="N231" s="1">
        <v>18.940000000000001</v>
      </c>
      <c r="O231" s="9" t="s">
        <v>1933</v>
      </c>
      <c r="P231" s="1" t="s">
        <v>1437</v>
      </c>
    </row>
    <row r="232" spans="1:16" x14ac:dyDescent="0.25">
      <c r="A232" s="3" t="s">
        <v>281</v>
      </c>
      <c r="B232" s="1" t="s">
        <v>1590</v>
      </c>
      <c r="C232" s="1" t="s">
        <v>1933</v>
      </c>
      <c r="E232" s="1" t="s">
        <v>8147</v>
      </c>
      <c r="F232" s="1" t="s">
        <v>283</v>
      </c>
      <c r="G232" s="1" t="s">
        <v>2124</v>
      </c>
      <c r="H232" s="1">
        <v>23.01</v>
      </c>
      <c r="I232" s="1">
        <v>9.6</v>
      </c>
      <c r="J232" s="1" t="s">
        <v>1933</v>
      </c>
      <c r="K232" s="1" t="s">
        <v>8626</v>
      </c>
      <c r="L232" s="1" t="s">
        <v>2124</v>
      </c>
      <c r="M232" s="1">
        <v>26.44</v>
      </c>
      <c r="N232" s="1">
        <v>19.940000000000001</v>
      </c>
      <c r="O232" s="9" t="s">
        <v>1933</v>
      </c>
      <c r="P232" s="1" t="s">
        <v>1437</v>
      </c>
    </row>
    <row r="233" spans="1:16" x14ac:dyDescent="0.25">
      <c r="A233" s="3" t="s">
        <v>281</v>
      </c>
      <c r="B233" s="1" t="s">
        <v>1590</v>
      </c>
      <c r="C233" s="1" t="s">
        <v>1933</v>
      </c>
      <c r="E233" s="1" t="s">
        <v>8147</v>
      </c>
      <c r="F233" s="1" t="s">
        <v>283</v>
      </c>
      <c r="G233" s="1" t="s">
        <v>2124</v>
      </c>
      <c r="H233" s="1">
        <v>23.01</v>
      </c>
      <c r="I233" s="1">
        <v>9.6</v>
      </c>
      <c r="J233" s="1" t="s">
        <v>1933</v>
      </c>
      <c r="K233" s="1" t="s">
        <v>8627</v>
      </c>
      <c r="L233" s="1" t="s">
        <v>2124</v>
      </c>
      <c r="M233" s="1">
        <v>14.69</v>
      </c>
      <c r="N233" s="1">
        <v>9.58</v>
      </c>
      <c r="O233" s="9" t="s">
        <v>1933</v>
      </c>
      <c r="P233" s="1" t="s">
        <v>1437</v>
      </c>
    </row>
    <row r="234" spans="1:16" x14ac:dyDescent="0.25">
      <c r="A234" s="3" t="s">
        <v>1188</v>
      </c>
      <c r="B234" s="1" t="s">
        <v>1591</v>
      </c>
      <c r="C234" s="1" t="s">
        <v>1933</v>
      </c>
      <c r="E234" s="1" t="s">
        <v>8148</v>
      </c>
      <c r="F234" s="1" t="s">
        <v>1189</v>
      </c>
      <c r="G234" s="1" t="s">
        <v>2124</v>
      </c>
      <c r="H234" s="1">
        <v>0.48</v>
      </c>
      <c r="I234" s="1">
        <v>0.52</v>
      </c>
      <c r="J234" s="1" t="s">
        <v>1933</v>
      </c>
      <c r="K234" s="1" t="s">
        <v>8628</v>
      </c>
      <c r="L234" s="1" t="s">
        <v>2124</v>
      </c>
      <c r="M234" s="1">
        <v>4.29</v>
      </c>
      <c r="N234" s="1">
        <v>5.29</v>
      </c>
      <c r="O234" s="9" t="s">
        <v>1933</v>
      </c>
      <c r="P234" s="1" t="s">
        <v>1435</v>
      </c>
    </row>
    <row r="235" spans="1:16" x14ac:dyDescent="0.25">
      <c r="A235" s="3" t="s">
        <v>1188</v>
      </c>
      <c r="B235" s="1" t="s">
        <v>1591</v>
      </c>
      <c r="C235" s="1" t="s">
        <v>1933</v>
      </c>
      <c r="E235" s="1" t="s">
        <v>8148</v>
      </c>
      <c r="F235" s="1" t="s">
        <v>1189</v>
      </c>
      <c r="G235" s="1" t="s">
        <v>2124</v>
      </c>
      <c r="H235" s="1">
        <v>0.48</v>
      </c>
      <c r="I235" s="1">
        <v>0.52</v>
      </c>
      <c r="J235" s="1" t="s">
        <v>1933</v>
      </c>
      <c r="K235" s="1" t="s">
        <v>8629</v>
      </c>
      <c r="L235" s="1" t="s">
        <v>2124</v>
      </c>
      <c r="M235" s="1">
        <v>29.15</v>
      </c>
      <c r="N235" s="1">
        <v>39.46</v>
      </c>
      <c r="O235" s="9" t="s">
        <v>1933</v>
      </c>
      <c r="P235" s="1" t="s">
        <v>1435</v>
      </c>
    </row>
    <row r="236" spans="1:16" x14ac:dyDescent="0.25">
      <c r="A236" s="3" t="s">
        <v>1188</v>
      </c>
      <c r="B236" s="1" t="s">
        <v>1591</v>
      </c>
      <c r="C236" s="1" t="s">
        <v>1933</v>
      </c>
      <c r="E236" s="1" t="s">
        <v>8148</v>
      </c>
      <c r="F236" s="1" t="s">
        <v>1189</v>
      </c>
      <c r="G236" s="1" t="s">
        <v>2124</v>
      </c>
      <c r="H236" s="1">
        <v>0.48</v>
      </c>
      <c r="I236" s="1">
        <v>0.52</v>
      </c>
      <c r="J236" s="1" t="s">
        <v>1933</v>
      </c>
      <c r="K236" s="1" t="s">
        <v>8630</v>
      </c>
      <c r="L236" s="1" t="s">
        <v>2124</v>
      </c>
      <c r="M236" s="1">
        <v>1.1299999999999999</v>
      </c>
      <c r="N236" s="1">
        <v>2.2200000000000002</v>
      </c>
      <c r="O236" s="9" t="s">
        <v>1933</v>
      </c>
      <c r="P236" s="1" t="s">
        <v>1435</v>
      </c>
    </row>
    <row r="237" spans="1:16" x14ac:dyDescent="0.25">
      <c r="A237" s="3" t="s">
        <v>285</v>
      </c>
      <c r="B237" s="1" t="s">
        <v>1592</v>
      </c>
      <c r="C237" s="1" t="s">
        <v>1933</v>
      </c>
      <c r="E237" s="1" t="s">
        <v>8149</v>
      </c>
      <c r="F237" s="1" t="s">
        <v>287</v>
      </c>
      <c r="G237" s="1" t="s">
        <v>8439</v>
      </c>
      <c r="H237" s="1">
        <v>9.14</v>
      </c>
      <c r="I237" s="1">
        <v>2.4</v>
      </c>
      <c r="J237" s="1" t="s">
        <v>1933</v>
      </c>
      <c r="K237" s="1" t="s">
        <v>8631</v>
      </c>
      <c r="L237" s="1" t="s">
        <v>8439</v>
      </c>
      <c r="M237" s="1">
        <v>2.0299999999999998</v>
      </c>
      <c r="N237" s="1">
        <v>4.29</v>
      </c>
      <c r="O237" s="9" t="s">
        <v>1933</v>
      </c>
      <c r="P237" s="1" t="s">
        <v>1437</v>
      </c>
    </row>
    <row r="238" spans="1:16" x14ac:dyDescent="0.25">
      <c r="A238" s="3" t="s">
        <v>285</v>
      </c>
      <c r="B238" s="1" t="s">
        <v>1592</v>
      </c>
      <c r="C238" s="1" t="s">
        <v>1933</v>
      </c>
      <c r="E238" s="1" t="s">
        <v>8149</v>
      </c>
      <c r="F238" s="1" t="s">
        <v>287</v>
      </c>
      <c r="G238" s="1" t="s">
        <v>8439</v>
      </c>
      <c r="H238" s="1">
        <v>9.14</v>
      </c>
      <c r="I238" s="1">
        <v>2.4</v>
      </c>
      <c r="J238" s="1" t="s">
        <v>1933</v>
      </c>
      <c r="K238" s="1" t="s">
        <v>8632</v>
      </c>
      <c r="L238" s="1" t="s">
        <v>8439</v>
      </c>
      <c r="M238" s="1">
        <v>0.68</v>
      </c>
      <c r="N238" s="1">
        <v>1.29</v>
      </c>
      <c r="O238" s="9" t="s">
        <v>1933</v>
      </c>
      <c r="P238" s="1" t="s">
        <v>1437</v>
      </c>
    </row>
    <row r="239" spans="1:16" x14ac:dyDescent="0.25">
      <c r="A239" s="3" t="s">
        <v>1191</v>
      </c>
      <c r="B239" s="1" t="s">
        <v>1593</v>
      </c>
      <c r="C239" s="1" t="s">
        <v>1933</v>
      </c>
      <c r="E239" s="1" t="s">
        <v>8150</v>
      </c>
      <c r="F239" s="1" t="s">
        <v>1192</v>
      </c>
      <c r="G239" s="1" t="s">
        <v>8439</v>
      </c>
      <c r="H239" s="1">
        <v>0.45</v>
      </c>
      <c r="I239" s="1">
        <v>0.2</v>
      </c>
      <c r="J239" s="1" t="s">
        <v>1933</v>
      </c>
      <c r="K239" s="1" t="s">
        <v>8633</v>
      </c>
      <c r="L239" s="1" t="s">
        <v>8439</v>
      </c>
      <c r="M239" s="1">
        <v>1.36</v>
      </c>
      <c r="N239" s="1">
        <v>1.93</v>
      </c>
      <c r="O239" s="9" t="s">
        <v>1933</v>
      </c>
      <c r="P239" s="1" t="s">
        <v>1435</v>
      </c>
    </row>
    <row r="240" spans="1:16" x14ac:dyDescent="0.25">
      <c r="A240" s="3" t="s">
        <v>1191</v>
      </c>
      <c r="B240" s="1" t="s">
        <v>1593</v>
      </c>
      <c r="C240" s="1" t="s">
        <v>1933</v>
      </c>
      <c r="E240" s="1" t="s">
        <v>8150</v>
      </c>
      <c r="F240" s="1" t="s">
        <v>1192</v>
      </c>
      <c r="G240" s="1" t="s">
        <v>8439</v>
      </c>
      <c r="H240" s="1">
        <v>0.45</v>
      </c>
      <c r="I240" s="1">
        <v>0.2</v>
      </c>
      <c r="J240" s="1" t="s">
        <v>1933</v>
      </c>
      <c r="K240" s="1" t="s">
        <v>8634</v>
      </c>
      <c r="L240" s="1" t="s">
        <v>8439</v>
      </c>
      <c r="M240" s="1">
        <v>30.51</v>
      </c>
      <c r="N240" s="1">
        <v>47.75</v>
      </c>
      <c r="O240" s="9" t="s">
        <v>1933</v>
      </c>
      <c r="P240" s="1" t="s">
        <v>1435</v>
      </c>
    </row>
    <row r="241" spans="1:16" x14ac:dyDescent="0.25">
      <c r="A241" s="3" t="s">
        <v>1194</v>
      </c>
      <c r="B241" s="1" t="s">
        <v>1594</v>
      </c>
      <c r="C241" s="1" t="s">
        <v>1933</v>
      </c>
      <c r="E241" s="1" t="s">
        <v>8151</v>
      </c>
      <c r="F241" s="1" t="s">
        <v>1195</v>
      </c>
      <c r="G241" s="1" t="s">
        <v>8439</v>
      </c>
      <c r="H241" s="1">
        <v>0.02</v>
      </c>
      <c r="I241" s="1">
        <v>0.04</v>
      </c>
      <c r="J241" s="1" t="s">
        <v>1933</v>
      </c>
      <c r="K241" s="1" t="s">
        <v>8635</v>
      </c>
      <c r="L241" s="1" t="s">
        <v>8439</v>
      </c>
      <c r="M241" s="1">
        <v>2.4900000000000002</v>
      </c>
      <c r="N241" s="1">
        <v>0</v>
      </c>
      <c r="O241" s="9" t="s">
        <v>1933</v>
      </c>
      <c r="P241" s="1" t="s">
        <v>1435</v>
      </c>
    </row>
    <row r="242" spans="1:16" x14ac:dyDescent="0.25">
      <c r="A242" s="3" t="s">
        <v>1197</v>
      </c>
      <c r="B242" s="1" t="s">
        <v>1595</v>
      </c>
      <c r="C242" s="1" t="s">
        <v>1933</v>
      </c>
      <c r="E242" s="1" t="s">
        <v>8152</v>
      </c>
      <c r="F242" s="1" t="s">
        <v>1198</v>
      </c>
      <c r="G242" s="1" t="s">
        <v>8439</v>
      </c>
      <c r="H242" s="1">
        <v>0.01</v>
      </c>
      <c r="I242" s="1">
        <v>0.03</v>
      </c>
      <c r="J242" s="1" t="s">
        <v>1933</v>
      </c>
      <c r="O242" s="9" t="s">
        <v>1934</v>
      </c>
      <c r="P242" s="1" t="s">
        <v>1435</v>
      </c>
    </row>
    <row r="243" spans="1:16" x14ac:dyDescent="0.25">
      <c r="A243" s="3" t="s">
        <v>1200</v>
      </c>
      <c r="B243" s="1" t="s">
        <v>1596</v>
      </c>
      <c r="C243" s="1" t="s">
        <v>1933</v>
      </c>
      <c r="E243" s="1" t="s">
        <v>8153</v>
      </c>
      <c r="F243" s="1" t="s">
        <v>1201</v>
      </c>
      <c r="G243" s="1" t="s">
        <v>8439</v>
      </c>
      <c r="H243" s="1">
        <v>2.59</v>
      </c>
      <c r="I243" s="1">
        <v>1.1100000000000001</v>
      </c>
      <c r="J243" s="1" t="s">
        <v>1933</v>
      </c>
      <c r="K243" s="1" t="s">
        <v>8636</v>
      </c>
      <c r="L243" s="1" t="s">
        <v>8439</v>
      </c>
      <c r="M243" s="1">
        <v>0.9</v>
      </c>
      <c r="N243" s="1">
        <v>1.22</v>
      </c>
      <c r="O243" s="9" t="s">
        <v>1933</v>
      </c>
      <c r="P243" s="1" t="s">
        <v>1435</v>
      </c>
    </row>
    <row r="244" spans="1:16" x14ac:dyDescent="0.25">
      <c r="A244" s="3" t="s">
        <v>1203</v>
      </c>
      <c r="B244" s="1" t="s">
        <v>1598</v>
      </c>
      <c r="C244" s="1" t="s">
        <v>1933</v>
      </c>
      <c r="E244" s="1" t="s">
        <v>8154</v>
      </c>
      <c r="F244" s="1" t="s">
        <v>1204</v>
      </c>
      <c r="G244" s="1" t="s">
        <v>2124</v>
      </c>
      <c r="H244" s="1">
        <v>0.78</v>
      </c>
      <c r="I244" s="1">
        <v>0.56999999999999995</v>
      </c>
      <c r="J244" s="1" t="s">
        <v>1934</v>
      </c>
      <c r="K244" s="1" t="s">
        <v>8637</v>
      </c>
      <c r="L244" s="1" t="s">
        <v>2124</v>
      </c>
      <c r="M244" s="1">
        <v>2.0299999999999998</v>
      </c>
      <c r="N244" s="1">
        <v>1.07</v>
      </c>
      <c r="O244" s="9" t="s">
        <v>1933</v>
      </c>
      <c r="P244" s="1" t="s">
        <v>1435</v>
      </c>
    </row>
    <row r="245" spans="1:16" x14ac:dyDescent="0.25">
      <c r="A245" s="3" t="s">
        <v>1203</v>
      </c>
      <c r="B245" s="1" t="s">
        <v>1597</v>
      </c>
      <c r="C245" s="1" t="s">
        <v>1934</v>
      </c>
      <c r="F245" s="1" t="s">
        <v>1204</v>
      </c>
      <c r="G245" s="1" t="s">
        <v>2124</v>
      </c>
      <c r="H245" s="1">
        <v>1.1000000000000001</v>
      </c>
      <c r="I245" s="1">
        <v>0.55000000000000004</v>
      </c>
      <c r="J245" s="1" t="s">
        <v>1933</v>
      </c>
      <c r="O245" s="9" t="s">
        <v>1934</v>
      </c>
      <c r="P245" s="1" t="s">
        <v>1435</v>
      </c>
    </row>
    <row r="246" spans="1:16" x14ac:dyDescent="0.25">
      <c r="A246" s="3" t="s">
        <v>1206</v>
      </c>
      <c r="B246" s="1" t="s">
        <v>1599</v>
      </c>
      <c r="C246" s="1" t="s">
        <v>1933</v>
      </c>
      <c r="E246" s="1" t="s">
        <v>8155</v>
      </c>
      <c r="F246" s="1" t="s">
        <v>1207</v>
      </c>
      <c r="G246" s="1" t="s">
        <v>8439</v>
      </c>
      <c r="H246" s="1">
        <v>0.45</v>
      </c>
      <c r="I246" s="1">
        <v>0.23</v>
      </c>
      <c r="J246" s="1" t="s">
        <v>1933</v>
      </c>
      <c r="K246" s="1" t="s">
        <v>8638</v>
      </c>
      <c r="L246" s="1" t="s">
        <v>8439</v>
      </c>
      <c r="M246" s="1">
        <v>0.45</v>
      </c>
      <c r="N246" s="1">
        <v>1</v>
      </c>
      <c r="O246" s="9" t="s">
        <v>1933</v>
      </c>
      <c r="P246" s="1" t="s">
        <v>1435</v>
      </c>
    </row>
    <row r="247" spans="1:16" x14ac:dyDescent="0.25">
      <c r="A247" s="3" t="s">
        <v>1209</v>
      </c>
      <c r="B247" s="1" t="s">
        <v>1600</v>
      </c>
      <c r="C247" s="1" t="s">
        <v>1933</v>
      </c>
      <c r="E247" s="1" t="s">
        <v>8156</v>
      </c>
      <c r="F247" s="1" t="s">
        <v>1211</v>
      </c>
      <c r="G247" s="1" t="s">
        <v>8439</v>
      </c>
      <c r="H247" s="1">
        <v>10.25</v>
      </c>
      <c r="I247" s="1">
        <v>6.69</v>
      </c>
      <c r="J247" s="1" t="s">
        <v>1933</v>
      </c>
      <c r="K247" s="1" t="s">
        <v>8639</v>
      </c>
      <c r="L247" s="1" t="s">
        <v>8439</v>
      </c>
      <c r="M247" s="1">
        <v>10.85</v>
      </c>
      <c r="N247" s="1">
        <v>5.65</v>
      </c>
      <c r="O247" s="9" t="s">
        <v>1933</v>
      </c>
      <c r="P247" s="1" t="s">
        <v>1435</v>
      </c>
    </row>
    <row r="248" spans="1:16" x14ac:dyDescent="0.25">
      <c r="A248" s="3" t="s">
        <v>1213</v>
      </c>
      <c r="B248" s="1" t="s">
        <v>1601</v>
      </c>
      <c r="C248" s="1" t="s">
        <v>1934</v>
      </c>
      <c r="F248" s="1" t="s">
        <v>1215</v>
      </c>
      <c r="G248" s="1" t="s">
        <v>2124</v>
      </c>
      <c r="H248" s="1">
        <v>0.14000000000000001</v>
      </c>
      <c r="I248" s="1">
        <v>0.22</v>
      </c>
      <c r="J248" s="1" t="s">
        <v>1933</v>
      </c>
      <c r="O248" s="9" t="s">
        <v>1934</v>
      </c>
      <c r="P248" s="1" t="s">
        <v>1435</v>
      </c>
    </row>
    <row r="249" spans="1:16" x14ac:dyDescent="0.25">
      <c r="A249" s="3" t="s">
        <v>1213</v>
      </c>
      <c r="B249" s="1" t="s">
        <v>1602</v>
      </c>
      <c r="C249" s="1" t="s">
        <v>1933</v>
      </c>
      <c r="E249" s="1" t="s">
        <v>8157</v>
      </c>
      <c r="F249" s="1" t="s">
        <v>1215</v>
      </c>
      <c r="G249" s="1" t="s">
        <v>2124</v>
      </c>
      <c r="H249" s="1">
        <v>0</v>
      </c>
      <c r="I249" s="1">
        <v>0.02</v>
      </c>
      <c r="J249" s="1" t="s">
        <v>1934</v>
      </c>
      <c r="O249" s="9" t="s">
        <v>1934</v>
      </c>
      <c r="P249" s="1" t="s">
        <v>1435</v>
      </c>
    </row>
    <row r="250" spans="1:16" x14ac:dyDescent="0.25">
      <c r="A250" s="3" t="s">
        <v>289</v>
      </c>
      <c r="B250" s="1" t="s">
        <v>1603</v>
      </c>
      <c r="C250" s="1" t="s">
        <v>1933</v>
      </c>
      <c r="E250" s="1" t="s">
        <v>8158</v>
      </c>
      <c r="F250" s="1" t="s">
        <v>290</v>
      </c>
      <c r="G250" s="1" t="s">
        <v>2124</v>
      </c>
      <c r="H250" s="1">
        <v>1.52</v>
      </c>
      <c r="I250" s="1">
        <v>0.36</v>
      </c>
      <c r="J250" s="1" t="s">
        <v>1933</v>
      </c>
      <c r="K250" s="1" t="s">
        <v>8640</v>
      </c>
      <c r="L250" s="1" t="s">
        <v>2124</v>
      </c>
      <c r="M250" s="1">
        <v>62.37</v>
      </c>
      <c r="N250" s="1">
        <v>117.01</v>
      </c>
      <c r="O250" s="9" t="s">
        <v>1933</v>
      </c>
      <c r="P250" s="1" t="s">
        <v>1437</v>
      </c>
    </row>
    <row r="251" spans="1:16" x14ac:dyDescent="0.25">
      <c r="A251" s="3" t="s">
        <v>883</v>
      </c>
      <c r="B251" s="1" t="s">
        <v>1604</v>
      </c>
      <c r="C251" s="1" t="s">
        <v>1933</v>
      </c>
      <c r="E251" s="1" t="s">
        <v>8159</v>
      </c>
      <c r="F251" s="1" t="s">
        <v>885</v>
      </c>
      <c r="G251" s="1" t="s">
        <v>2124</v>
      </c>
      <c r="H251" s="1">
        <v>0.06</v>
      </c>
      <c r="I251" s="1">
        <v>0.06</v>
      </c>
      <c r="J251" s="1" t="s">
        <v>1933</v>
      </c>
      <c r="O251" s="9" t="s">
        <v>1934</v>
      </c>
      <c r="P251" s="1" t="s">
        <v>1438</v>
      </c>
    </row>
    <row r="252" spans="1:16" x14ac:dyDescent="0.25">
      <c r="A252" s="3" t="s">
        <v>292</v>
      </c>
      <c r="B252" s="1" t="s">
        <v>1605</v>
      </c>
      <c r="C252" s="1" t="s">
        <v>1933</v>
      </c>
      <c r="E252" s="1" t="s">
        <v>8160</v>
      </c>
      <c r="F252" s="1" t="s">
        <v>294</v>
      </c>
      <c r="G252" s="1" t="s">
        <v>8439</v>
      </c>
      <c r="H252" s="1">
        <v>861.38</v>
      </c>
      <c r="I252" s="1">
        <v>354.22</v>
      </c>
      <c r="J252" s="1" t="s">
        <v>1933</v>
      </c>
      <c r="K252" s="1" t="s">
        <v>8641</v>
      </c>
      <c r="L252" s="1" t="s">
        <v>8439</v>
      </c>
      <c r="M252" s="1">
        <v>882.91</v>
      </c>
      <c r="N252" s="1">
        <v>585.25</v>
      </c>
      <c r="O252" s="9" t="s">
        <v>1933</v>
      </c>
      <c r="P252" s="1" t="s">
        <v>1437</v>
      </c>
    </row>
    <row r="253" spans="1:16" x14ac:dyDescent="0.25">
      <c r="A253" s="3" t="s">
        <v>296</v>
      </c>
      <c r="B253" s="1" t="s">
        <v>1607</v>
      </c>
      <c r="C253" s="1" t="s">
        <v>1934</v>
      </c>
      <c r="F253" s="1" t="s">
        <v>298</v>
      </c>
      <c r="G253" s="1" t="s">
        <v>2124</v>
      </c>
      <c r="H253" s="1">
        <v>68.569999999999993</v>
      </c>
      <c r="I253" s="1">
        <v>20.239999999999998</v>
      </c>
      <c r="J253" s="1" t="s">
        <v>1933</v>
      </c>
      <c r="K253" s="1" t="s">
        <v>8642</v>
      </c>
      <c r="L253" s="1" t="s">
        <v>2124</v>
      </c>
      <c r="M253" s="1">
        <v>11.75</v>
      </c>
      <c r="N253" s="1">
        <v>6.79</v>
      </c>
      <c r="O253" s="9" t="s">
        <v>1933</v>
      </c>
      <c r="P253" s="1" t="s">
        <v>1437</v>
      </c>
    </row>
    <row r="254" spans="1:16" x14ac:dyDescent="0.25">
      <c r="A254" s="3" t="s">
        <v>296</v>
      </c>
      <c r="B254" s="1" t="s">
        <v>1607</v>
      </c>
      <c r="C254" s="1" t="s">
        <v>1934</v>
      </c>
      <c r="F254" s="1" t="s">
        <v>298</v>
      </c>
      <c r="G254" s="1" t="s">
        <v>2124</v>
      </c>
      <c r="H254" s="1">
        <v>68.569999999999993</v>
      </c>
      <c r="I254" s="1">
        <v>20.239999999999998</v>
      </c>
      <c r="J254" s="1" t="s">
        <v>1933</v>
      </c>
      <c r="K254" s="1" t="s">
        <v>8643</v>
      </c>
      <c r="L254" s="1" t="s">
        <v>2124</v>
      </c>
      <c r="M254" s="1">
        <v>12.88</v>
      </c>
      <c r="N254" s="1">
        <v>10.29</v>
      </c>
      <c r="O254" s="9" t="s">
        <v>1933</v>
      </c>
      <c r="P254" s="1" t="s">
        <v>1437</v>
      </c>
    </row>
    <row r="255" spans="1:16" x14ac:dyDescent="0.25">
      <c r="A255" s="3" t="s">
        <v>296</v>
      </c>
      <c r="B255" s="1" t="s">
        <v>1606</v>
      </c>
      <c r="C255" s="1" t="s">
        <v>1933</v>
      </c>
      <c r="E255" s="1" t="s">
        <v>8161</v>
      </c>
      <c r="F255" s="1" t="s">
        <v>298</v>
      </c>
      <c r="G255" s="1" t="s">
        <v>2124</v>
      </c>
      <c r="H255" s="1">
        <v>38.049999999999997</v>
      </c>
      <c r="I255" s="1">
        <v>12.54</v>
      </c>
      <c r="J255" s="1" t="s">
        <v>1934</v>
      </c>
      <c r="O255" s="9" t="s">
        <v>1934</v>
      </c>
      <c r="P255" s="1" t="s">
        <v>1437</v>
      </c>
    </row>
    <row r="256" spans="1:16" x14ac:dyDescent="0.25">
      <c r="A256" s="3" t="s">
        <v>887</v>
      </c>
      <c r="B256" s="1" t="s">
        <v>1608</v>
      </c>
      <c r="C256" s="1" t="s">
        <v>1933</v>
      </c>
      <c r="E256" s="1" t="s">
        <v>8162</v>
      </c>
      <c r="F256" s="1" t="s">
        <v>889</v>
      </c>
      <c r="G256" s="1" t="s">
        <v>8439</v>
      </c>
      <c r="H256" s="1">
        <v>540.28</v>
      </c>
      <c r="I256" s="1">
        <v>271.19</v>
      </c>
      <c r="J256" s="1" t="s">
        <v>1933</v>
      </c>
      <c r="K256" s="1" t="s">
        <v>8644</v>
      </c>
      <c r="L256" s="1" t="s">
        <v>8439</v>
      </c>
      <c r="M256" s="1">
        <v>276.37</v>
      </c>
      <c r="N256" s="1">
        <v>74.34</v>
      </c>
      <c r="O256" s="9" t="s">
        <v>1933</v>
      </c>
      <c r="P256" s="1" t="s">
        <v>1438</v>
      </c>
    </row>
    <row r="257" spans="1:16" x14ac:dyDescent="0.25">
      <c r="A257" s="3" t="s">
        <v>300</v>
      </c>
      <c r="B257" s="1" t="s">
        <v>1609</v>
      </c>
      <c r="C257" s="1" t="s">
        <v>1933</v>
      </c>
      <c r="E257" s="1" t="s">
        <v>8163</v>
      </c>
      <c r="F257" s="1" t="s">
        <v>302</v>
      </c>
      <c r="G257" s="1" t="s">
        <v>8439</v>
      </c>
      <c r="H257" s="1">
        <v>4.3</v>
      </c>
      <c r="I257" s="1">
        <v>4.16</v>
      </c>
      <c r="J257" s="1" t="s">
        <v>1933</v>
      </c>
      <c r="K257" s="1" t="s">
        <v>8645</v>
      </c>
      <c r="L257" s="1" t="s">
        <v>8439</v>
      </c>
      <c r="M257" s="1">
        <v>50.85</v>
      </c>
      <c r="N257" s="1">
        <v>55.18</v>
      </c>
      <c r="O257" s="9" t="s">
        <v>1933</v>
      </c>
      <c r="P257" s="1" t="s">
        <v>1437</v>
      </c>
    </row>
    <row r="258" spans="1:16" x14ac:dyDescent="0.25">
      <c r="A258" s="3" t="s">
        <v>1217</v>
      </c>
      <c r="B258" s="1" t="s">
        <v>1610</v>
      </c>
      <c r="C258" s="1" t="s">
        <v>1933</v>
      </c>
      <c r="E258" s="1" t="s">
        <v>8164</v>
      </c>
      <c r="F258" s="1" t="s">
        <v>1219</v>
      </c>
      <c r="G258" s="1" t="s">
        <v>8439</v>
      </c>
      <c r="H258" s="1">
        <v>3.25</v>
      </c>
      <c r="I258" s="1">
        <v>1.21</v>
      </c>
      <c r="J258" s="1" t="s">
        <v>1933</v>
      </c>
      <c r="O258" s="9" t="s">
        <v>1934</v>
      </c>
      <c r="P258" s="1" t="s">
        <v>1435</v>
      </c>
    </row>
    <row r="259" spans="1:16" x14ac:dyDescent="0.25">
      <c r="A259" s="3" t="s">
        <v>304</v>
      </c>
      <c r="B259" s="1" t="s">
        <v>1611</v>
      </c>
      <c r="C259" s="1" t="s">
        <v>1933</v>
      </c>
      <c r="E259" s="1" t="s">
        <v>8165</v>
      </c>
      <c r="F259" s="1" t="s">
        <v>306</v>
      </c>
      <c r="G259" s="1" t="s">
        <v>2124</v>
      </c>
      <c r="H259" s="1">
        <v>0.92</v>
      </c>
      <c r="I259" s="1">
        <v>0.44</v>
      </c>
      <c r="J259" s="1" t="s">
        <v>1933</v>
      </c>
      <c r="K259" s="1" t="s">
        <v>8646</v>
      </c>
      <c r="L259" s="1" t="s">
        <v>2124</v>
      </c>
      <c r="M259" s="1">
        <v>0.23</v>
      </c>
      <c r="N259" s="1">
        <v>3.93</v>
      </c>
      <c r="O259" s="9" t="s">
        <v>1933</v>
      </c>
      <c r="P259" s="1" t="s">
        <v>1437</v>
      </c>
    </row>
    <row r="260" spans="1:16" x14ac:dyDescent="0.25">
      <c r="A260" s="3" t="s">
        <v>304</v>
      </c>
      <c r="B260" s="1" t="s">
        <v>1611</v>
      </c>
      <c r="C260" s="1" t="s">
        <v>1933</v>
      </c>
      <c r="E260" s="1" t="s">
        <v>8165</v>
      </c>
      <c r="F260" s="1" t="s">
        <v>306</v>
      </c>
      <c r="G260" s="1" t="s">
        <v>2124</v>
      </c>
      <c r="H260" s="1">
        <v>0.92</v>
      </c>
      <c r="I260" s="1">
        <v>0.44</v>
      </c>
      <c r="J260" s="1" t="s">
        <v>1933</v>
      </c>
      <c r="K260" s="1" t="s">
        <v>8647</v>
      </c>
      <c r="L260" s="1" t="s">
        <v>2124</v>
      </c>
      <c r="M260" s="1">
        <v>10.4</v>
      </c>
      <c r="N260" s="1">
        <v>47.03</v>
      </c>
      <c r="O260" s="9" t="s">
        <v>1933</v>
      </c>
      <c r="P260" s="1" t="s">
        <v>1437</v>
      </c>
    </row>
    <row r="261" spans="1:16" x14ac:dyDescent="0.25">
      <c r="A261" s="3" t="s">
        <v>308</v>
      </c>
      <c r="B261" s="1" t="s">
        <v>1612</v>
      </c>
      <c r="C261" s="1" t="s">
        <v>1933</v>
      </c>
      <c r="E261" s="1" t="s">
        <v>8166</v>
      </c>
      <c r="F261" s="1" t="s">
        <v>1613</v>
      </c>
      <c r="G261" s="1" t="s">
        <v>2124</v>
      </c>
      <c r="H261" s="1">
        <v>18.82</v>
      </c>
      <c r="I261" s="1">
        <v>3.63</v>
      </c>
      <c r="J261" s="1" t="s">
        <v>1933</v>
      </c>
      <c r="K261" s="1" t="s">
        <v>8648</v>
      </c>
      <c r="L261" s="1" t="s">
        <v>2124</v>
      </c>
      <c r="M261" s="1">
        <v>3.84</v>
      </c>
      <c r="N261" s="1">
        <v>2.64</v>
      </c>
      <c r="O261" s="9" t="s">
        <v>1933</v>
      </c>
      <c r="P261" s="1" t="s">
        <v>1437</v>
      </c>
    </row>
    <row r="262" spans="1:16" x14ac:dyDescent="0.25">
      <c r="A262" s="3" t="s">
        <v>1221</v>
      </c>
      <c r="B262" s="1" t="s">
        <v>1614</v>
      </c>
      <c r="C262" s="1" t="s">
        <v>1933</v>
      </c>
      <c r="E262" s="1" t="s">
        <v>8167</v>
      </c>
      <c r="F262" s="1" t="s">
        <v>1222</v>
      </c>
      <c r="G262" s="1" t="s">
        <v>2124</v>
      </c>
      <c r="H262" s="1">
        <v>0.49</v>
      </c>
      <c r="I262" s="1">
        <v>0.68</v>
      </c>
      <c r="J262" s="1" t="s">
        <v>1934</v>
      </c>
      <c r="O262" s="9" t="s">
        <v>1934</v>
      </c>
      <c r="P262" s="1" t="s">
        <v>1435</v>
      </c>
    </row>
    <row r="263" spans="1:16" x14ac:dyDescent="0.25">
      <c r="A263" s="3" t="s">
        <v>1221</v>
      </c>
      <c r="B263" s="1" t="s">
        <v>1615</v>
      </c>
      <c r="C263" s="1" t="s">
        <v>1934</v>
      </c>
      <c r="F263" s="1" t="s">
        <v>1222</v>
      </c>
      <c r="G263" s="1" t="s">
        <v>2124</v>
      </c>
      <c r="H263" s="1">
        <v>2.85</v>
      </c>
      <c r="I263" s="1">
        <v>1.27</v>
      </c>
      <c r="J263" s="1" t="s">
        <v>1933</v>
      </c>
      <c r="O263" s="9" t="s">
        <v>1934</v>
      </c>
      <c r="P263" s="1" t="s">
        <v>1435</v>
      </c>
    </row>
    <row r="264" spans="1:16" x14ac:dyDescent="0.25">
      <c r="A264" s="3" t="s">
        <v>312</v>
      </c>
      <c r="B264" s="1" t="s">
        <v>1616</v>
      </c>
      <c r="C264" s="1" t="s">
        <v>1933</v>
      </c>
      <c r="E264" s="1" t="s">
        <v>8168</v>
      </c>
      <c r="F264" s="1" t="s">
        <v>314</v>
      </c>
      <c r="G264" s="1" t="s">
        <v>8439</v>
      </c>
      <c r="H264" s="1">
        <v>57.8</v>
      </c>
      <c r="I264" s="1">
        <v>25.84</v>
      </c>
      <c r="J264" s="1" t="s">
        <v>1933</v>
      </c>
      <c r="K264" s="1" t="s">
        <v>8649</v>
      </c>
      <c r="L264" s="1" t="s">
        <v>8439</v>
      </c>
      <c r="M264" s="1">
        <v>1.36</v>
      </c>
      <c r="N264" s="1">
        <v>0.86</v>
      </c>
      <c r="O264" s="9" t="s">
        <v>1933</v>
      </c>
      <c r="P264" s="1" t="s">
        <v>1437</v>
      </c>
    </row>
    <row r="265" spans="1:16" x14ac:dyDescent="0.25">
      <c r="A265" s="3" t="s">
        <v>312</v>
      </c>
      <c r="B265" s="1" t="s">
        <v>1616</v>
      </c>
      <c r="C265" s="1" t="s">
        <v>1933</v>
      </c>
      <c r="E265" s="1" t="s">
        <v>8168</v>
      </c>
      <c r="F265" s="1" t="s">
        <v>314</v>
      </c>
      <c r="G265" s="1" t="s">
        <v>8439</v>
      </c>
      <c r="H265" s="1">
        <v>57.8</v>
      </c>
      <c r="I265" s="1">
        <v>25.84</v>
      </c>
      <c r="J265" s="1" t="s">
        <v>1933</v>
      </c>
      <c r="K265" s="1" t="s">
        <v>8650</v>
      </c>
      <c r="L265" s="1" t="s">
        <v>8439</v>
      </c>
      <c r="M265" s="1">
        <v>38.42</v>
      </c>
      <c r="N265" s="1">
        <v>39.53</v>
      </c>
      <c r="O265" s="9" t="s">
        <v>1933</v>
      </c>
      <c r="P265" s="1" t="s">
        <v>1437</v>
      </c>
    </row>
    <row r="266" spans="1:16" x14ac:dyDescent="0.25">
      <c r="A266" s="3" t="s">
        <v>316</v>
      </c>
      <c r="B266" s="1" t="s">
        <v>1617</v>
      </c>
      <c r="C266" s="1" t="s">
        <v>1933</v>
      </c>
      <c r="E266" s="1" t="s">
        <v>8169</v>
      </c>
      <c r="F266" s="1" t="s">
        <v>318</v>
      </c>
      <c r="G266" s="1" t="s">
        <v>2124</v>
      </c>
      <c r="H266" s="1">
        <v>33.79</v>
      </c>
      <c r="I266" s="1">
        <v>12.41</v>
      </c>
      <c r="J266" s="1" t="s">
        <v>1933</v>
      </c>
      <c r="K266" s="1" t="s">
        <v>8651</v>
      </c>
      <c r="L266" s="1" t="s">
        <v>2124</v>
      </c>
      <c r="M266" s="1">
        <v>0.9</v>
      </c>
      <c r="N266" s="1">
        <v>1.86</v>
      </c>
      <c r="O266" s="9" t="s">
        <v>1933</v>
      </c>
      <c r="P266" s="1" t="s">
        <v>1437</v>
      </c>
    </row>
    <row r="267" spans="1:16" x14ac:dyDescent="0.25">
      <c r="A267" s="3" t="s">
        <v>316</v>
      </c>
      <c r="B267" s="1" t="s">
        <v>1617</v>
      </c>
      <c r="C267" s="1" t="s">
        <v>1933</v>
      </c>
      <c r="E267" s="1" t="s">
        <v>8169</v>
      </c>
      <c r="F267" s="1" t="s">
        <v>318</v>
      </c>
      <c r="G267" s="1" t="s">
        <v>2124</v>
      </c>
      <c r="H267" s="1">
        <v>33.79</v>
      </c>
      <c r="I267" s="1">
        <v>12.41</v>
      </c>
      <c r="J267" s="1" t="s">
        <v>1933</v>
      </c>
      <c r="K267" s="1" t="s">
        <v>8652</v>
      </c>
      <c r="L267" s="1" t="s">
        <v>2124</v>
      </c>
      <c r="M267" s="1">
        <v>6.78</v>
      </c>
      <c r="N267" s="1">
        <v>6.86</v>
      </c>
      <c r="O267" s="9" t="s">
        <v>1933</v>
      </c>
      <c r="P267" s="1" t="s">
        <v>1437</v>
      </c>
    </row>
    <row r="268" spans="1:16" x14ac:dyDescent="0.25">
      <c r="A268" s="3" t="s">
        <v>891</v>
      </c>
      <c r="B268" s="1" t="s">
        <v>1618</v>
      </c>
      <c r="C268" s="1" t="s">
        <v>1933</v>
      </c>
      <c r="E268" s="1" t="s">
        <v>8170</v>
      </c>
      <c r="F268" s="1" t="s">
        <v>893</v>
      </c>
      <c r="G268" s="1" t="s">
        <v>8439</v>
      </c>
      <c r="H268" s="1">
        <v>10.16</v>
      </c>
      <c r="I268" s="1">
        <v>7.51</v>
      </c>
      <c r="J268" s="1" t="s">
        <v>1933</v>
      </c>
      <c r="K268" s="1" t="s">
        <v>8653</v>
      </c>
      <c r="L268" s="1" t="s">
        <v>8439</v>
      </c>
      <c r="M268" s="1">
        <v>4.75</v>
      </c>
      <c r="N268" s="1">
        <v>4.5</v>
      </c>
      <c r="O268" s="9" t="s">
        <v>1933</v>
      </c>
      <c r="P268" s="1" t="s">
        <v>1438</v>
      </c>
    </row>
    <row r="269" spans="1:16" x14ac:dyDescent="0.25">
      <c r="A269" s="3" t="s">
        <v>891</v>
      </c>
      <c r="B269" s="1" t="s">
        <v>1618</v>
      </c>
      <c r="C269" s="1" t="s">
        <v>1933</v>
      </c>
      <c r="E269" s="1" t="s">
        <v>8170</v>
      </c>
      <c r="F269" s="1" t="s">
        <v>893</v>
      </c>
      <c r="G269" s="1" t="s">
        <v>8439</v>
      </c>
      <c r="H269" s="1">
        <v>10.16</v>
      </c>
      <c r="I269" s="1">
        <v>7.51</v>
      </c>
      <c r="J269" s="1" t="s">
        <v>1933</v>
      </c>
      <c r="K269" s="1" t="s">
        <v>8654</v>
      </c>
      <c r="L269" s="1" t="s">
        <v>8439</v>
      </c>
      <c r="M269" s="1">
        <v>19.21</v>
      </c>
      <c r="N269" s="1">
        <v>16.149999999999999</v>
      </c>
      <c r="O269" s="9" t="s">
        <v>1933</v>
      </c>
      <c r="P269" s="1" t="s">
        <v>1438</v>
      </c>
    </row>
    <row r="270" spans="1:16" x14ac:dyDescent="0.25">
      <c r="A270" s="3" t="s">
        <v>891</v>
      </c>
      <c r="B270" s="1" t="s">
        <v>1618</v>
      </c>
      <c r="C270" s="1" t="s">
        <v>1933</v>
      </c>
      <c r="E270" s="1" t="s">
        <v>8170</v>
      </c>
      <c r="F270" s="1" t="s">
        <v>893</v>
      </c>
      <c r="G270" s="1" t="s">
        <v>8439</v>
      </c>
      <c r="H270" s="1">
        <v>10.16</v>
      </c>
      <c r="I270" s="1">
        <v>7.51</v>
      </c>
      <c r="J270" s="1" t="s">
        <v>1933</v>
      </c>
      <c r="K270" s="1" t="s">
        <v>8655</v>
      </c>
      <c r="L270" s="1" t="s">
        <v>8439</v>
      </c>
      <c r="M270" s="1">
        <v>94.69</v>
      </c>
      <c r="N270" s="1">
        <v>73.41</v>
      </c>
      <c r="O270" s="9" t="s">
        <v>1933</v>
      </c>
      <c r="P270" s="1" t="s">
        <v>1438</v>
      </c>
    </row>
    <row r="271" spans="1:16" x14ac:dyDescent="0.25">
      <c r="A271" s="3" t="s">
        <v>320</v>
      </c>
      <c r="B271" s="1" t="s">
        <v>1619</v>
      </c>
      <c r="C271" s="1" t="s">
        <v>1933</v>
      </c>
      <c r="E271" s="1" t="s">
        <v>8171</v>
      </c>
      <c r="F271" s="1" t="s">
        <v>322</v>
      </c>
      <c r="G271" s="1" t="s">
        <v>8439</v>
      </c>
      <c r="H271" s="1">
        <v>993.72</v>
      </c>
      <c r="I271" s="1">
        <v>416.57</v>
      </c>
      <c r="J271" s="1" t="s">
        <v>1933</v>
      </c>
      <c r="K271" s="1" t="s">
        <v>8656</v>
      </c>
      <c r="L271" s="1" t="s">
        <v>8439</v>
      </c>
      <c r="M271" s="1">
        <v>157.06</v>
      </c>
      <c r="N271" s="1">
        <v>66.62</v>
      </c>
      <c r="O271" s="9" t="s">
        <v>1933</v>
      </c>
      <c r="P271" s="1" t="s">
        <v>1437</v>
      </c>
    </row>
    <row r="272" spans="1:16" x14ac:dyDescent="0.25">
      <c r="A272" s="3" t="s">
        <v>320</v>
      </c>
      <c r="B272" s="1" t="s">
        <v>1619</v>
      </c>
      <c r="C272" s="1" t="s">
        <v>1933</v>
      </c>
      <c r="E272" s="1" t="s">
        <v>8171</v>
      </c>
      <c r="F272" s="1" t="s">
        <v>322</v>
      </c>
      <c r="G272" s="1" t="s">
        <v>8439</v>
      </c>
      <c r="H272" s="1">
        <v>993.72</v>
      </c>
      <c r="I272" s="1">
        <v>416.57</v>
      </c>
      <c r="J272" s="1" t="s">
        <v>1933</v>
      </c>
      <c r="K272" s="1" t="s">
        <v>8657</v>
      </c>
      <c r="L272" s="1" t="s">
        <v>8439</v>
      </c>
      <c r="M272" s="1">
        <v>58.75</v>
      </c>
      <c r="N272" s="1">
        <v>28.45</v>
      </c>
      <c r="O272" s="9" t="s">
        <v>1933</v>
      </c>
      <c r="P272" s="1" t="s">
        <v>1437</v>
      </c>
    </row>
    <row r="273" spans="1:16" x14ac:dyDescent="0.25">
      <c r="A273" s="3" t="s">
        <v>320</v>
      </c>
      <c r="B273" s="1" t="s">
        <v>1619</v>
      </c>
      <c r="C273" s="1" t="s">
        <v>1933</v>
      </c>
      <c r="E273" s="1" t="s">
        <v>8171</v>
      </c>
      <c r="F273" s="1" t="s">
        <v>322</v>
      </c>
      <c r="G273" s="1" t="s">
        <v>8439</v>
      </c>
      <c r="H273" s="1">
        <v>993.72</v>
      </c>
      <c r="I273" s="1">
        <v>416.57</v>
      </c>
      <c r="J273" s="1" t="s">
        <v>1933</v>
      </c>
      <c r="K273" s="1" t="s">
        <v>8658</v>
      </c>
      <c r="L273" s="1" t="s">
        <v>8439</v>
      </c>
      <c r="M273" s="1">
        <v>199.99</v>
      </c>
      <c r="N273" s="1">
        <v>83.34</v>
      </c>
      <c r="O273" s="9" t="s">
        <v>1933</v>
      </c>
      <c r="P273" s="1" t="s">
        <v>1437</v>
      </c>
    </row>
    <row r="274" spans="1:16" x14ac:dyDescent="0.25">
      <c r="A274" s="3" t="s">
        <v>320</v>
      </c>
      <c r="B274" s="1" t="s">
        <v>1619</v>
      </c>
      <c r="C274" s="1" t="s">
        <v>1933</v>
      </c>
      <c r="E274" s="1" t="s">
        <v>8171</v>
      </c>
      <c r="F274" s="1" t="s">
        <v>322</v>
      </c>
      <c r="G274" s="1" t="s">
        <v>8439</v>
      </c>
      <c r="H274" s="1">
        <v>993.72</v>
      </c>
      <c r="I274" s="1">
        <v>416.57</v>
      </c>
      <c r="J274" s="1" t="s">
        <v>1933</v>
      </c>
      <c r="K274" s="1" t="s">
        <v>8659</v>
      </c>
      <c r="L274" s="1" t="s">
        <v>8439</v>
      </c>
      <c r="M274" s="1">
        <v>28.02</v>
      </c>
      <c r="N274" s="1">
        <v>11.36</v>
      </c>
      <c r="O274" s="9" t="s">
        <v>1933</v>
      </c>
      <c r="P274" s="1" t="s">
        <v>1437</v>
      </c>
    </row>
    <row r="275" spans="1:16" x14ac:dyDescent="0.25">
      <c r="A275" s="3" t="s">
        <v>324</v>
      </c>
      <c r="B275" s="1" t="s">
        <v>1620</v>
      </c>
      <c r="C275" s="1" t="s">
        <v>1933</v>
      </c>
      <c r="E275" s="1" t="s">
        <v>8172</v>
      </c>
      <c r="F275" s="1" t="s">
        <v>326</v>
      </c>
      <c r="G275" s="1" t="s">
        <v>2124</v>
      </c>
      <c r="H275" s="1">
        <v>627.54999999999995</v>
      </c>
      <c r="I275" s="1">
        <v>185.82</v>
      </c>
      <c r="J275" s="1" t="s">
        <v>1933</v>
      </c>
      <c r="K275" s="1" t="s">
        <v>8660</v>
      </c>
      <c r="L275" s="1" t="s">
        <v>2124</v>
      </c>
      <c r="M275" s="1">
        <v>159.09</v>
      </c>
      <c r="N275" s="1">
        <v>66.760000000000005</v>
      </c>
      <c r="O275" s="9" t="s">
        <v>1933</v>
      </c>
      <c r="P275" s="1" t="s">
        <v>1437</v>
      </c>
    </row>
    <row r="276" spans="1:16" x14ac:dyDescent="0.25">
      <c r="A276" s="3" t="s">
        <v>328</v>
      </c>
      <c r="B276" s="1" t="s">
        <v>1621</v>
      </c>
      <c r="C276" s="1" t="s">
        <v>1933</v>
      </c>
      <c r="E276" s="1" t="s">
        <v>8173</v>
      </c>
      <c r="F276" s="1" t="s">
        <v>330</v>
      </c>
      <c r="G276" s="1" t="s">
        <v>8439</v>
      </c>
      <c r="H276" s="1">
        <v>46.43</v>
      </c>
      <c r="I276" s="1">
        <v>22.52</v>
      </c>
      <c r="J276" s="1" t="s">
        <v>1933</v>
      </c>
      <c r="K276" s="1" t="s">
        <v>8661</v>
      </c>
      <c r="L276" s="1" t="s">
        <v>8439</v>
      </c>
      <c r="M276" s="1">
        <v>7.91</v>
      </c>
      <c r="N276" s="1">
        <v>6.08</v>
      </c>
      <c r="O276" s="9" t="s">
        <v>1933</v>
      </c>
      <c r="P276" s="1" t="s">
        <v>1437</v>
      </c>
    </row>
    <row r="277" spans="1:16" x14ac:dyDescent="0.25">
      <c r="A277" s="3" t="s">
        <v>328</v>
      </c>
      <c r="B277" s="1" t="s">
        <v>1621</v>
      </c>
      <c r="C277" s="1" t="s">
        <v>1933</v>
      </c>
      <c r="E277" s="1" t="s">
        <v>8173</v>
      </c>
      <c r="F277" s="1" t="s">
        <v>330</v>
      </c>
      <c r="G277" s="1" t="s">
        <v>8439</v>
      </c>
      <c r="H277" s="1">
        <v>46.43</v>
      </c>
      <c r="I277" s="1">
        <v>22.52</v>
      </c>
      <c r="J277" s="1" t="s">
        <v>1933</v>
      </c>
      <c r="K277" s="1" t="s">
        <v>8662</v>
      </c>
      <c r="L277" s="1" t="s">
        <v>8439</v>
      </c>
      <c r="M277" s="1">
        <v>18.53</v>
      </c>
      <c r="N277" s="1">
        <v>16.940000000000001</v>
      </c>
      <c r="O277" s="9" t="s">
        <v>1933</v>
      </c>
      <c r="P277" s="1" t="s">
        <v>1437</v>
      </c>
    </row>
    <row r="278" spans="1:16" x14ac:dyDescent="0.25">
      <c r="A278" s="3" t="s">
        <v>336</v>
      </c>
      <c r="B278" s="1" t="s">
        <v>1622</v>
      </c>
      <c r="C278" s="1" t="s">
        <v>1933</v>
      </c>
      <c r="E278" s="1" t="s">
        <v>8174</v>
      </c>
      <c r="F278" s="1" t="s">
        <v>338</v>
      </c>
      <c r="G278" s="1" t="s">
        <v>8439</v>
      </c>
      <c r="H278" s="1">
        <v>11.04</v>
      </c>
      <c r="I278" s="1">
        <v>3.6</v>
      </c>
      <c r="J278" s="1" t="s">
        <v>1933</v>
      </c>
      <c r="K278" s="1" t="s">
        <v>8663</v>
      </c>
      <c r="L278" s="1" t="s">
        <v>8439</v>
      </c>
      <c r="M278" s="1">
        <v>12.2</v>
      </c>
      <c r="N278" s="1">
        <v>12.65</v>
      </c>
      <c r="O278" s="9" t="s">
        <v>1933</v>
      </c>
      <c r="P278" s="1" t="s">
        <v>1437</v>
      </c>
    </row>
    <row r="279" spans="1:16" x14ac:dyDescent="0.25">
      <c r="A279" s="3" t="s">
        <v>340</v>
      </c>
      <c r="B279" s="1" t="s">
        <v>1623</v>
      </c>
      <c r="C279" s="1" t="s">
        <v>1933</v>
      </c>
      <c r="E279" s="1" t="s">
        <v>8175</v>
      </c>
      <c r="F279" s="1" t="s">
        <v>342</v>
      </c>
      <c r="G279" s="1" t="s">
        <v>8439</v>
      </c>
      <c r="H279" s="1">
        <v>15.21</v>
      </c>
      <c r="I279" s="1">
        <v>2.4900000000000002</v>
      </c>
      <c r="J279" s="1" t="s">
        <v>1933</v>
      </c>
      <c r="K279" s="1" t="s">
        <v>8664</v>
      </c>
      <c r="L279" s="1" t="s">
        <v>8439</v>
      </c>
      <c r="M279" s="1">
        <v>22.82</v>
      </c>
      <c r="N279" s="1">
        <v>25.52</v>
      </c>
      <c r="O279" s="9" t="s">
        <v>1933</v>
      </c>
      <c r="P279" s="1" t="s">
        <v>1437</v>
      </c>
    </row>
    <row r="280" spans="1:16" x14ac:dyDescent="0.25">
      <c r="A280" s="3" t="s">
        <v>895</v>
      </c>
      <c r="B280" s="1" t="s">
        <v>1624</v>
      </c>
      <c r="C280" s="1" t="s">
        <v>1933</v>
      </c>
      <c r="E280" s="1" t="s">
        <v>8176</v>
      </c>
      <c r="F280" s="1" t="s">
        <v>897</v>
      </c>
      <c r="G280" s="1" t="s">
        <v>8439</v>
      </c>
      <c r="H280" s="1">
        <v>169.82</v>
      </c>
      <c r="I280" s="1">
        <v>42.14</v>
      </c>
      <c r="J280" s="1" t="s">
        <v>1933</v>
      </c>
      <c r="K280" s="1" t="s">
        <v>8665</v>
      </c>
      <c r="L280" s="1" t="s">
        <v>8439</v>
      </c>
      <c r="M280" s="1">
        <v>101.47</v>
      </c>
      <c r="N280" s="1">
        <v>68.33</v>
      </c>
      <c r="O280" s="9" t="s">
        <v>1933</v>
      </c>
      <c r="P280" s="1" t="s">
        <v>1438</v>
      </c>
    </row>
    <row r="281" spans="1:16" x14ac:dyDescent="0.25">
      <c r="A281" s="3" t="s">
        <v>1224</v>
      </c>
      <c r="B281" s="1" t="s">
        <v>1625</v>
      </c>
      <c r="C281" s="1" t="s">
        <v>1933</v>
      </c>
      <c r="E281" s="1" t="s">
        <v>8177</v>
      </c>
      <c r="F281" s="1" t="s">
        <v>1225</v>
      </c>
      <c r="G281" s="1" t="s">
        <v>8439</v>
      </c>
      <c r="H281" s="1">
        <v>0.33</v>
      </c>
      <c r="I281" s="1">
        <v>0.11</v>
      </c>
      <c r="J281" s="1" t="s">
        <v>1933</v>
      </c>
      <c r="K281" s="1" t="s">
        <v>8666</v>
      </c>
      <c r="L281" s="1" t="s">
        <v>8439</v>
      </c>
      <c r="M281" s="1">
        <v>4.07</v>
      </c>
      <c r="N281" s="1">
        <v>3.65</v>
      </c>
      <c r="O281" s="9" t="s">
        <v>1933</v>
      </c>
      <c r="P281" s="1" t="s">
        <v>1435</v>
      </c>
    </row>
    <row r="282" spans="1:16" x14ac:dyDescent="0.25">
      <c r="A282" s="3" t="s">
        <v>1224</v>
      </c>
      <c r="B282" s="1" t="s">
        <v>1625</v>
      </c>
      <c r="C282" s="1" t="s">
        <v>1933</v>
      </c>
      <c r="E282" s="1" t="s">
        <v>8177</v>
      </c>
      <c r="F282" s="1" t="s">
        <v>1225</v>
      </c>
      <c r="G282" s="1" t="s">
        <v>8439</v>
      </c>
      <c r="H282" s="1">
        <v>0.33</v>
      </c>
      <c r="I282" s="1">
        <v>0.11</v>
      </c>
      <c r="J282" s="1" t="s">
        <v>1933</v>
      </c>
      <c r="K282" s="1" t="s">
        <v>8667</v>
      </c>
      <c r="L282" s="1" t="s">
        <v>8439</v>
      </c>
      <c r="M282" s="1">
        <v>1.81</v>
      </c>
      <c r="N282" s="1">
        <v>2.57</v>
      </c>
      <c r="O282" s="9" t="s">
        <v>1933</v>
      </c>
      <c r="P282" s="1" t="s">
        <v>1435</v>
      </c>
    </row>
    <row r="283" spans="1:16" x14ac:dyDescent="0.25">
      <c r="A283" s="3" t="s">
        <v>344</v>
      </c>
      <c r="B283" s="1" t="s">
        <v>1626</v>
      </c>
      <c r="C283" s="1" t="s">
        <v>1933</v>
      </c>
      <c r="E283" s="1" t="s">
        <v>8178</v>
      </c>
      <c r="F283" s="1" t="s">
        <v>345</v>
      </c>
      <c r="G283" s="1" t="s">
        <v>2124</v>
      </c>
      <c r="H283" s="1">
        <v>1.35</v>
      </c>
      <c r="I283" s="1">
        <v>1.26</v>
      </c>
      <c r="J283" s="1" t="s">
        <v>1934</v>
      </c>
      <c r="K283" s="1" t="s">
        <v>8668</v>
      </c>
      <c r="L283" s="1" t="s">
        <v>2124</v>
      </c>
      <c r="M283" s="1">
        <v>32.770000000000003</v>
      </c>
      <c r="N283" s="1">
        <v>6.58</v>
      </c>
      <c r="O283" s="9" t="s">
        <v>1933</v>
      </c>
      <c r="P283" s="1" t="s">
        <v>1437</v>
      </c>
    </row>
    <row r="284" spans="1:16" x14ac:dyDescent="0.25">
      <c r="A284" s="3" t="s">
        <v>344</v>
      </c>
      <c r="B284" s="1" t="s">
        <v>1626</v>
      </c>
      <c r="C284" s="1" t="s">
        <v>1933</v>
      </c>
      <c r="E284" s="1" t="s">
        <v>8178</v>
      </c>
      <c r="F284" s="1" t="s">
        <v>345</v>
      </c>
      <c r="G284" s="1" t="s">
        <v>2124</v>
      </c>
      <c r="H284" s="1">
        <v>1.35</v>
      </c>
      <c r="I284" s="1">
        <v>1.26</v>
      </c>
      <c r="J284" s="1" t="s">
        <v>1934</v>
      </c>
      <c r="K284" s="1" t="s">
        <v>8669</v>
      </c>
      <c r="L284" s="1" t="s">
        <v>2124</v>
      </c>
      <c r="M284" s="1">
        <v>9.7200000000000006</v>
      </c>
      <c r="N284" s="1">
        <v>1.72</v>
      </c>
      <c r="O284" s="9" t="s">
        <v>1933</v>
      </c>
      <c r="P284" s="1" t="s">
        <v>1437</v>
      </c>
    </row>
    <row r="285" spans="1:16" x14ac:dyDescent="0.25">
      <c r="A285" s="3" t="s">
        <v>344</v>
      </c>
      <c r="B285" s="1" t="s">
        <v>1627</v>
      </c>
      <c r="C285" s="1" t="s">
        <v>1934</v>
      </c>
      <c r="F285" s="1" t="s">
        <v>345</v>
      </c>
      <c r="G285" s="1" t="s">
        <v>2124</v>
      </c>
      <c r="H285" s="1">
        <v>1.89</v>
      </c>
      <c r="I285" s="1">
        <v>0.79</v>
      </c>
      <c r="J285" s="1" t="s">
        <v>1933</v>
      </c>
      <c r="O285" s="9" t="s">
        <v>1934</v>
      </c>
      <c r="P285" s="1" t="s">
        <v>1437</v>
      </c>
    </row>
    <row r="286" spans="1:16" x14ac:dyDescent="0.25">
      <c r="A286" s="3" t="s">
        <v>1227</v>
      </c>
      <c r="B286" s="1" t="s">
        <v>1628</v>
      </c>
      <c r="C286" s="1" t="s">
        <v>1933</v>
      </c>
      <c r="E286" s="1" t="s">
        <v>8179</v>
      </c>
      <c r="F286" s="1" t="s">
        <v>1228</v>
      </c>
      <c r="G286" s="1" t="s">
        <v>8439</v>
      </c>
      <c r="H286" s="1">
        <v>6.64</v>
      </c>
      <c r="I286" s="1">
        <v>3.33</v>
      </c>
      <c r="J286" s="1" t="s">
        <v>1933</v>
      </c>
      <c r="K286" s="1" t="s">
        <v>8670</v>
      </c>
      <c r="L286" s="1" t="s">
        <v>8439</v>
      </c>
      <c r="M286" s="1">
        <v>40.450000000000003</v>
      </c>
      <c r="N286" s="1">
        <v>26.52</v>
      </c>
      <c r="O286" s="9" t="s">
        <v>1933</v>
      </c>
      <c r="P286" s="1" t="s">
        <v>1435</v>
      </c>
    </row>
    <row r="287" spans="1:16" x14ac:dyDescent="0.25">
      <c r="A287" s="3" t="s">
        <v>1227</v>
      </c>
      <c r="B287" s="1" t="s">
        <v>1628</v>
      </c>
      <c r="C287" s="1" t="s">
        <v>1933</v>
      </c>
      <c r="E287" s="1" t="s">
        <v>8179</v>
      </c>
      <c r="F287" s="1" t="s">
        <v>1228</v>
      </c>
      <c r="G287" s="1" t="s">
        <v>8439</v>
      </c>
      <c r="H287" s="1">
        <v>6.64</v>
      </c>
      <c r="I287" s="1">
        <v>3.33</v>
      </c>
      <c r="J287" s="1" t="s">
        <v>1933</v>
      </c>
      <c r="K287" s="1" t="s">
        <v>8671</v>
      </c>
      <c r="L287" s="1" t="s">
        <v>8439</v>
      </c>
      <c r="M287" s="1">
        <v>7.01</v>
      </c>
      <c r="N287" s="1">
        <v>2.0699999999999998</v>
      </c>
      <c r="O287" s="9" t="s">
        <v>1933</v>
      </c>
      <c r="P287" s="1" t="s">
        <v>1435</v>
      </c>
    </row>
    <row r="288" spans="1:16" x14ac:dyDescent="0.25">
      <c r="A288" s="3" t="s">
        <v>1227</v>
      </c>
      <c r="B288" s="1" t="s">
        <v>1628</v>
      </c>
      <c r="C288" s="1" t="s">
        <v>1933</v>
      </c>
      <c r="E288" s="1" t="s">
        <v>8179</v>
      </c>
      <c r="F288" s="1" t="s">
        <v>1228</v>
      </c>
      <c r="G288" s="1" t="s">
        <v>8439</v>
      </c>
      <c r="H288" s="1">
        <v>6.64</v>
      </c>
      <c r="I288" s="1">
        <v>3.33</v>
      </c>
      <c r="J288" s="1" t="s">
        <v>1933</v>
      </c>
      <c r="K288" s="1" t="s">
        <v>8672</v>
      </c>
      <c r="L288" s="1" t="s">
        <v>8439</v>
      </c>
      <c r="M288" s="1">
        <v>94.01</v>
      </c>
      <c r="N288" s="1">
        <v>57.04</v>
      </c>
      <c r="O288" s="9" t="s">
        <v>1933</v>
      </c>
      <c r="P288" s="1" t="s">
        <v>1435</v>
      </c>
    </row>
    <row r="289" spans="1:16" x14ac:dyDescent="0.25">
      <c r="A289" s="3" t="s">
        <v>347</v>
      </c>
      <c r="B289" s="1" t="s">
        <v>1629</v>
      </c>
      <c r="C289" s="1" t="s">
        <v>1933</v>
      </c>
      <c r="E289" s="1" t="s">
        <v>8180</v>
      </c>
      <c r="F289" s="1" t="s">
        <v>349</v>
      </c>
      <c r="G289" s="1" t="s">
        <v>8439</v>
      </c>
      <c r="H289" s="1">
        <v>2.09</v>
      </c>
      <c r="I289" s="1">
        <v>0.82</v>
      </c>
      <c r="J289" s="1" t="s">
        <v>1933</v>
      </c>
      <c r="K289" s="1" t="s">
        <v>8673</v>
      </c>
      <c r="L289" s="1" t="s">
        <v>8439</v>
      </c>
      <c r="M289" s="1">
        <v>34.35</v>
      </c>
      <c r="N289" s="1">
        <v>41.96</v>
      </c>
      <c r="O289" s="9" t="s">
        <v>1933</v>
      </c>
      <c r="P289" s="1" t="s">
        <v>1437</v>
      </c>
    </row>
    <row r="290" spans="1:16" x14ac:dyDescent="0.25">
      <c r="A290" s="3" t="s">
        <v>351</v>
      </c>
      <c r="B290" s="1" t="s">
        <v>1630</v>
      </c>
      <c r="C290" s="1" t="s">
        <v>1933</v>
      </c>
      <c r="E290" s="1" t="s">
        <v>8181</v>
      </c>
      <c r="F290" s="1" t="s">
        <v>353</v>
      </c>
      <c r="G290" s="1" t="s">
        <v>2124</v>
      </c>
      <c r="H290" s="1">
        <v>41.86</v>
      </c>
      <c r="I290" s="1">
        <v>9.14</v>
      </c>
      <c r="J290" s="1" t="s">
        <v>1933</v>
      </c>
      <c r="K290" s="1" t="s">
        <v>8674</v>
      </c>
      <c r="L290" s="1" t="s">
        <v>2124</v>
      </c>
      <c r="M290" s="1">
        <v>42.48</v>
      </c>
      <c r="N290" s="1">
        <v>41.17</v>
      </c>
      <c r="O290" s="9" t="s">
        <v>1933</v>
      </c>
      <c r="P290" s="1" t="s">
        <v>1437</v>
      </c>
    </row>
    <row r="291" spans="1:16" x14ac:dyDescent="0.25">
      <c r="A291" s="3" t="s">
        <v>355</v>
      </c>
      <c r="B291" s="1" t="s">
        <v>1631</v>
      </c>
      <c r="C291" s="1" t="s">
        <v>1933</v>
      </c>
      <c r="E291" s="1" t="s">
        <v>8182</v>
      </c>
      <c r="F291" s="1" t="s">
        <v>356</v>
      </c>
      <c r="G291" s="1" t="s">
        <v>2124</v>
      </c>
      <c r="H291" s="1">
        <v>4.6100000000000003</v>
      </c>
      <c r="I291" s="1">
        <v>4.01</v>
      </c>
      <c r="J291" s="1" t="s">
        <v>1933</v>
      </c>
      <c r="K291" s="1" t="s">
        <v>8675</v>
      </c>
      <c r="L291" s="1" t="s">
        <v>2124</v>
      </c>
      <c r="M291" s="1">
        <v>2.4900000000000002</v>
      </c>
      <c r="N291" s="1">
        <v>2.4300000000000002</v>
      </c>
      <c r="O291" s="9" t="s">
        <v>1933</v>
      </c>
      <c r="P291" s="1" t="s">
        <v>1437</v>
      </c>
    </row>
    <row r="292" spans="1:16" x14ac:dyDescent="0.25">
      <c r="A292" s="3" t="s">
        <v>899</v>
      </c>
      <c r="B292" s="1" t="s">
        <v>1632</v>
      </c>
      <c r="C292" s="1" t="s">
        <v>1933</v>
      </c>
      <c r="E292" s="1" t="s">
        <v>8183</v>
      </c>
      <c r="F292" s="1" t="s">
        <v>901</v>
      </c>
      <c r="G292" s="1" t="s">
        <v>2124</v>
      </c>
      <c r="H292" s="1">
        <v>5.18</v>
      </c>
      <c r="I292" s="1">
        <v>3.92</v>
      </c>
      <c r="J292" s="1" t="s">
        <v>1933</v>
      </c>
      <c r="K292" s="1" t="s">
        <v>8676</v>
      </c>
      <c r="L292" s="1" t="s">
        <v>2124</v>
      </c>
      <c r="M292" s="1">
        <v>1.36</v>
      </c>
      <c r="N292" s="1">
        <v>3</v>
      </c>
      <c r="O292" s="9" t="s">
        <v>1933</v>
      </c>
      <c r="P292" s="1" t="s">
        <v>1438</v>
      </c>
    </row>
    <row r="293" spans="1:16" x14ac:dyDescent="0.25">
      <c r="A293" s="3" t="s">
        <v>899</v>
      </c>
      <c r="B293" s="1" t="s">
        <v>1632</v>
      </c>
      <c r="C293" s="1" t="s">
        <v>1933</v>
      </c>
      <c r="E293" s="1" t="s">
        <v>8183</v>
      </c>
      <c r="F293" s="1" t="s">
        <v>901</v>
      </c>
      <c r="G293" s="1" t="s">
        <v>2124</v>
      </c>
      <c r="H293" s="1">
        <v>5.18</v>
      </c>
      <c r="I293" s="1">
        <v>3.92</v>
      </c>
      <c r="J293" s="1" t="s">
        <v>1933</v>
      </c>
      <c r="K293" s="1" t="s">
        <v>8677</v>
      </c>
      <c r="L293" s="1" t="s">
        <v>2124</v>
      </c>
      <c r="M293" s="1">
        <v>14.91</v>
      </c>
      <c r="N293" s="1">
        <v>33.31</v>
      </c>
      <c r="O293" s="9" t="s">
        <v>1933</v>
      </c>
      <c r="P293" s="1" t="s">
        <v>1438</v>
      </c>
    </row>
    <row r="294" spans="1:16" x14ac:dyDescent="0.25">
      <c r="A294" s="3" t="s">
        <v>903</v>
      </c>
      <c r="B294" s="1" t="s">
        <v>1633</v>
      </c>
      <c r="C294" s="1" t="s">
        <v>1933</v>
      </c>
      <c r="E294" s="1" t="s">
        <v>8184</v>
      </c>
      <c r="F294" s="1" t="s">
        <v>905</v>
      </c>
      <c r="G294" s="1" t="s">
        <v>2124</v>
      </c>
      <c r="H294" s="1">
        <v>15.46</v>
      </c>
      <c r="I294" s="1">
        <v>7.06</v>
      </c>
      <c r="J294" s="1" t="s">
        <v>1933</v>
      </c>
      <c r="K294" s="1" t="s">
        <v>8678</v>
      </c>
      <c r="L294" s="1" t="s">
        <v>2124</v>
      </c>
      <c r="M294" s="1">
        <v>30.28</v>
      </c>
      <c r="N294" s="1">
        <v>34.020000000000003</v>
      </c>
      <c r="O294" s="9" t="s">
        <v>1933</v>
      </c>
      <c r="P294" s="1" t="s">
        <v>1438</v>
      </c>
    </row>
    <row r="295" spans="1:16" x14ac:dyDescent="0.25">
      <c r="A295" s="3" t="s">
        <v>907</v>
      </c>
      <c r="B295" s="1" t="s">
        <v>1635</v>
      </c>
      <c r="C295" s="1" t="s">
        <v>1933</v>
      </c>
      <c r="E295" s="1" t="s">
        <v>8185</v>
      </c>
      <c r="F295" s="1" t="s">
        <v>909</v>
      </c>
      <c r="G295" s="1" t="s">
        <v>8439</v>
      </c>
      <c r="H295" s="1">
        <v>2.68</v>
      </c>
      <c r="I295" s="1">
        <v>0.98</v>
      </c>
      <c r="J295" s="1" t="s">
        <v>1934</v>
      </c>
      <c r="K295" s="1" t="s">
        <v>8679</v>
      </c>
      <c r="L295" s="1" t="s">
        <v>8439</v>
      </c>
      <c r="M295" s="1">
        <v>13.78</v>
      </c>
      <c r="N295" s="1">
        <v>15.15</v>
      </c>
      <c r="O295" s="9" t="s">
        <v>1933</v>
      </c>
      <c r="P295" s="1" t="s">
        <v>1438</v>
      </c>
    </row>
    <row r="296" spans="1:16" x14ac:dyDescent="0.25">
      <c r="A296" s="3" t="s">
        <v>907</v>
      </c>
      <c r="B296" s="1" t="s">
        <v>1634</v>
      </c>
      <c r="C296" s="1" t="s">
        <v>1934</v>
      </c>
      <c r="F296" s="1" t="s">
        <v>909</v>
      </c>
      <c r="G296" s="1" t="s">
        <v>8439</v>
      </c>
      <c r="H296" s="1">
        <v>13.06</v>
      </c>
      <c r="I296" s="1">
        <v>5.5</v>
      </c>
      <c r="J296" s="1" t="s">
        <v>1933</v>
      </c>
      <c r="O296" s="9" t="s">
        <v>1934</v>
      </c>
      <c r="P296" s="1" t="s">
        <v>1438</v>
      </c>
    </row>
    <row r="297" spans="1:16" x14ac:dyDescent="0.25">
      <c r="A297" s="3" t="s">
        <v>911</v>
      </c>
      <c r="B297" s="1" t="s">
        <v>1637</v>
      </c>
      <c r="C297" s="1" t="s">
        <v>1933</v>
      </c>
      <c r="E297" s="1" t="s">
        <v>8186</v>
      </c>
      <c r="F297" s="1" t="s">
        <v>913</v>
      </c>
      <c r="G297" s="1" t="s">
        <v>8439</v>
      </c>
      <c r="H297" s="1">
        <v>3.11</v>
      </c>
      <c r="I297" s="1">
        <v>1.73</v>
      </c>
      <c r="J297" s="1" t="s">
        <v>1934</v>
      </c>
      <c r="K297" s="1" t="s">
        <v>8680</v>
      </c>
      <c r="L297" s="1" t="s">
        <v>8439</v>
      </c>
      <c r="M297" s="1">
        <v>11.98</v>
      </c>
      <c r="N297" s="1">
        <v>12.37</v>
      </c>
      <c r="O297" s="9" t="s">
        <v>1933</v>
      </c>
      <c r="P297" s="1" t="s">
        <v>1438</v>
      </c>
    </row>
    <row r="298" spans="1:16" x14ac:dyDescent="0.25">
      <c r="A298" s="3" t="s">
        <v>911</v>
      </c>
      <c r="B298" s="1" t="s">
        <v>1636</v>
      </c>
      <c r="C298" s="1" t="s">
        <v>1934</v>
      </c>
      <c r="F298" s="1" t="s">
        <v>913</v>
      </c>
      <c r="G298" s="1" t="s">
        <v>8439</v>
      </c>
      <c r="H298" s="1">
        <v>26.24</v>
      </c>
      <c r="I298" s="1">
        <v>8.19</v>
      </c>
      <c r="J298" s="1" t="s">
        <v>1933</v>
      </c>
      <c r="K298" s="1" t="s">
        <v>8680</v>
      </c>
      <c r="L298" s="1" t="s">
        <v>8439</v>
      </c>
      <c r="M298" s="1">
        <v>11.98</v>
      </c>
      <c r="N298" s="1">
        <v>12.37</v>
      </c>
      <c r="O298" s="9" t="s">
        <v>1933</v>
      </c>
      <c r="P298" s="1" t="s">
        <v>1438</v>
      </c>
    </row>
    <row r="299" spans="1:16" x14ac:dyDescent="0.25">
      <c r="A299" s="3" t="s">
        <v>358</v>
      </c>
      <c r="B299" s="1" t="s">
        <v>1638</v>
      </c>
      <c r="C299" s="1" t="s">
        <v>1933</v>
      </c>
      <c r="E299" s="1" t="s">
        <v>8187</v>
      </c>
      <c r="F299" s="1" t="s">
        <v>1639</v>
      </c>
      <c r="G299" s="1" t="s">
        <v>8439</v>
      </c>
      <c r="H299" s="1">
        <v>0.83</v>
      </c>
      <c r="I299" s="1">
        <v>1.58</v>
      </c>
      <c r="J299" s="1" t="s">
        <v>1933</v>
      </c>
      <c r="K299" s="1" t="s">
        <v>8681</v>
      </c>
      <c r="L299" s="1" t="s">
        <v>8439</v>
      </c>
      <c r="M299" s="1">
        <v>1.1299999999999999</v>
      </c>
      <c r="N299" s="1">
        <v>1.57</v>
      </c>
      <c r="O299" s="9" t="s">
        <v>1933</v>
      </c>
      <c r="P299" s="1" t="s">
        <v>1437</v>
      </c>
    </row>
    <row r="300" spans="1:16" x14ac:dyDescent="0.25">
      <c r="A300" s="3" t="s">
        <v>358</v>
      </c>
      <c r="B300" s="1" t="s">
        <v>1638</v>
      </c>
      <c r="C300" s="1" t="s">
        <v>1933</v>
      </c>
      <c r="E300" s="1" t="s">
        <v>8187</v>
      </c>
      <c r="F300" s="1" t="s">
        <v>1639</v>
      </c>
      <c r="G300" s="1" t="s">
        <v>8439</v>
      </c>
      <c r="H300" s="1">
        <v>0.83</v>
      </c>
      <c r="I300" s="1">
        <v>1.58</v>
      </c>
      <c r="J300" s="1" t="s">
        <v>1933</v>
      </c>
      <c r="K300" s="1" t="s">
        <v>8682</v>
      </c>
      <c r="L300" s="1" t="s">
        <v>8439</v>
      </c>
      <c r="M300" s="1">
        <v>8.59</v>
      </c>
      <c r="N300" s="1">
        <v>9.7899999999999991</v>
      </c>
      <c r="O300" s="9" t="s">
        <v>1933</v>
      </c>
      <c r="P300" s="1" t="s">
        <v>1437</v>
      </c>
    </row>
    <row r="301" spans="1:16" x14ac:dyDescent="0.25">
      <c r="A301" s="3" t="s">
        <v>362</v>
      </c>
      <c r="B301" s="1" t="s">
        <v>1640</v>
      </c>
      <c r="C301" s="1" t="s">
        <v>1933</v>
      </c>
      <c r="E301" s="1" t="s">
        <v>8188</v>
      </c>
      <c r="F301" s="1" t="s">
        <v>364</v>
      </c>
      <c r="G301" s="1" t="s">
        <v>2124</v>
      </c>
      <c r="H301" s="1">
        <v>0.04</v>
      </c>
      <c r="I301" s="1">
        <v>0.24</v>
      </c>
      <c r="J301" s="1" t="s">
        <v>1933</v>
      </c>
      <c r="K301" s="1" t="s">
        <v>8683</v>
      </c>
      <c r="L301" s="1" t="s">
        <v>2124</v>
      </c>
      <c r="M301" s="1">
        <v>21.92</v>
      </c>
      <c r="N301" s="1">
        <v>14.3</v>
      </c>
      <c r="O301" s="9" t="s">
        <v>1933</v>
      </c>
      <c r="P301" s="1" t="s">
        <v>1437</v>
      </c>
    </row>
    <row r="302" spans="1:16" x14ac:dyDescent="0.25">
      <c r="A302" s="3" t="s">
        <v>362</v>
      </c>
      <c r="B302" s="1" t="s">
        <v>1640</v>
      </c>
      <c r="C302" s="1" t="s">
        <v>1933</v>
      </c>
      <c r="E302" s="1" t="s">
        <v>8188</v>
      </c>
      <c r="F302" s="1" t="s">
        <v>364</v>
      </c>
      <c r="G302" s="1" t="s">
        <v>2124</v>
      </c>
      <c r="H302" s="1">
        <v>0.04</v>
      </c>
      <c r="I302" s="1">
        <v>0.24</v>
      </c>
      <c r="J302" s="1" t="s">
        <v>1933</v>
      </c>
      <c r="K302" s="1" t="s">
        <v>8684</v>
      </c>
      <c r="L302" s="1" t="s">
        <v>2124</v>
      </c>
      <c r="M302" s="1">
        <v>5.42</v>
      </c>
      <c r="N302" s="1">
        <v>2.86</v>
      </c>
      <c r="O302" s="9" t="s">
        <v>1933</v>
      </c>
      <c r="P302" s="1" t="s">
        <v>1437</v>
      </c>
    </row>
    <row r="303" spans="1:16" x14ac:dyDescent="0.25">
      <c r="A303" s="3" t="s">
        <v>362</v>
      </c>
      <c r="B303" s="1" t="s">
        <v>1640</v>
      </c>
      <c r="C303" s="1" t="s">
        <v>1933</v>
      </c>
      <c r="E303" s="1" t="s">
        <v>8188</v>
      </c>
      <c r="F303" s="1" t="s">
        <v>364</v>
      </c>
      <c r="G303" s="1" t="s">
        <v>2124</v>
      </c>
      <c r="H303" s="1">
        <v>0.04</v>
      </c>
      <c r="I303" s="1">
        <v>0.24</v>
      </c>
      <c r="J303" s="1" t="s">
        <v>1933</v>
      </c>
      <c r="K303" s="1" t="s">
        <v>8685</v>
      </c>
      <c r="L303" s="1" t="s">
        <v>2124</v>
      </c>
      <c r="M303" s="1">
        <v>24.86</v>
      </c>
      <c r="N303" s="1">
        <v>8.86</v>
      </c>
      <c r="O303" s="9" t="s">
        <v>1933</v>
      </c>
      <c r="P303" s="1" t="s">
        <v>1437</v>
      </c>
    </row>
    <row r="304" spans="1:16" x14ac:dyDescent="0.25">
      <c r="A304" s="3" t="s">
        <v>366</v>
      </c>
      <c r="B304" s="1" t="s">
        <v>1641</v>
      </c>
      <c r="C304" s="1" t="s">
        <v>1933</v>
      </c>
      <c r="E304" s="1" t="s">
        <v>8189</v>
      </c>
      <c r="F304" s="1" t="s">
        <v>368</v>
      </c>
      <c r="G304" s="1" t="s">
        <v>2124</v>
      </c>
      <c r="H304" s="1">
        <v>563.13</v>
      </c>
      <c r="I304" s="1">
        <v>180.07</v>
      </c>
      <c r="J304" s="1" t="s">
        <v>1933</v>
      </c>
      <c r="K304" s="1" t="s">
        <v>8686</v>
      </c>
      <c r="L304" s="1" t="s">
        <v>2124</v>
      </c>
      <c r="M304" s="1">
        <v>25.54</v>
      </c>
      <c r="N304" s="1">
        <v>10.15</v>
      </c>
      <c r="O304" s="9" t="s">
        <v>1933</v>
      </c>
      <c r="P304" s="1" t="s">
        <v>1437</v>
      </c>
    </row>
    <row r="305" spans="1:16" x14ac:dyDescent="0.25">
      <c r="A305" s="3" t="s">
        <v>366</v>
      </c>
      <c r="B305" s="1" t="s">
        <v>1641</v>
      </c>
      <c r="C305" s="1" t="s">
        <v>1933</v>
      </c>
      <c r="E305" s="1" t="s">
        <v>8189</v>
      </c>
      <c r="F305" s="1" t="s">
        <v>368</v>
      </c>
      <c r="G305" s="1" t="s">
        <v>2124</v>
      </c>
      <c r="H305" s="1">
        <v>563.13</v>
      </c>
      <c r="I305" s="1">
        <v>180.07</v>
      </c>
      <c r="J305" s="1" t="s">
        <v>1933</v>
      </c>
      <c r="K305" s="1" t="s">
        <v>8687</v>
      </c>
      <c r="L305" s="1" t="s">
        <v>2124</v>
      </c>
      <c r="M305" s="1">
        <v>209.03</v>
      </c>
      <c r="N305" s="1">
        <v>90.7</v>
      </c>
      <c r="O305" s="9" t="s">
        <v>1933</v>
      </c>
      <c r="P305" s="1" t="s">
        <v>1437</v>
      </c>
    </row>
    <row r="306" spans="1:16" x14ac:dyDescent="0.25">
      <c r="A306" s="3" t="s">
        <v>366</v>
      </c>
      <c r="B306" s="1" t="s">
        <v>1641</v>
      </c>
      <c r="C306" s="1" t="s">
        <v>1933</v>
      </c>
      <c r="E306" s="1" t="s">
        <v>8189</v>
      </c>
      <c r="F306" s="1" t="s">
        <v>368</v>
      </c>
      <c r="G306" s="1" t="s">
        <v>2124</v>
      </c>
      <c r="H306" s="1">
        <v>563.13</v>
      </c>
      <c r="I306" s="1">
        <v>180.07</v>
      </c>
      <c r="J306" s="1" t="s">
        <v>1933</v>
      </c>
      <c r="K306" s="1" t="s">
        <v>8688</v>
      </c>
      <c r="L306" s="1" t="s">
        <v>2124</v>
      </c>
      <c r="M306" s="1">
        <v>203.61</v>
      </c>
      <c r="N306" s="1">
        <v>115.65</v>
      </c>
      <c r="O306" s="9" t="s">
        <v>1933</v>
      </c>
      <c r="P306" s="1" t="s">
        <v>1437</v>
      </c>
    </row>
    <row r="307" spans="1:16" x14ac:dyDescent="0.25">
      <c r="A307" s="3" t="s">
        <v>366</v>
      </c>
      <c r="B307" s="1" t="s">
        <v>1641</v>
      </c>
      <c r="C307" s="1" t="s">
        <v>1933</v>
      </c>
      <c r="E307" s="1" t="s">
        <v>8189</v>
      </c>
      <c r="F307" s="1" t="s">
        <v>368</v>
      </c>
      <c r="G307" s="1" t="s">
        <v>2124</v>
      </c>
      <c r="H307" s="1">
        <v>563.13</v>
      </c>
      <c r="I307" s="1">
        <v>180.07</v>
      </c>
      <c r="J307" s="1" t="s">
        <v>1933</v>
      </c>
      <c r="K307" s="1" t="s">
        <v>8689</v>
      </c>
      <c r="L307" s="1" t="s">
        <v>2124</v>
      </c>
      <c r="M307" s="1">
        <v>3.39</v>
      </c>
      <c r="N307" s="1">
        <v>2.72</v>
      </c>
      <c r="O307" s="9" t="s">
        <v>1933</v>
      </c>
      <c r="P307" s="1" t="s">
        <v>1437</v>
      </c>
    </row>
    <row r="308" spans="1:16" x14ac:dyDescent="0.25">
      <c r="A308" s="3" t="s">
        <v>370</v>
      </c>
      <c r="B308" s="1" t="s">
        <v>1642</v>
      </c>
      <c r="C308" s="1" t="s">
        <v>1933</v>
      </c>
      <c r="E308" s="1" t="s">
        <v>8190</v>
      </c>
      <c r="F308" s="1" t="s">
        <v>372</v>
      </c>
      <c r="G308" s="1" t="s">
        <v>2124</v>
      </c>
      <c r="H308" s="1">
        <v>410.24</v>
      </c>
      <c r="I308" s="1">
        <v>126.3</v>
      </c>
      <c r="J308" s="1" t="s">
        <v>1933</v>
      </c>
      <c r="K308" s="1" t="s">
        <v>8690</v>
      </c>
      <c r="L308" s="1" t="s">
        <v>2124</v>
      </c>
      <c r="M308" s="1">
        <v>14.01</v>
      </c>
      <c r="N308" s="1">
        <v>8.2200000000000006</v>
      </c>
      <c r="O308" s="9" t="s">
        <v>1933</v>
      </c>
      <c r="P308" s="1" t="s">
        <v>1437</v>
      </c>
    </row>
    <row r="309" spans="1:16" x14ac:dyDescent="0.25">
      <c r="A309" s="3" t="s">
        <v>370</v>
      </c>
      <c r="B309" s="1" t="s">
        <v>1642</v>
      </c>
      <c r="C309" s="1" t="s">
        <v>1933</v>
      </c>
      <c r="E309" s="1" t="s">
        <v>8190</v>
      </c>
      <c r="F309" s="1" t="s">
        <v>372</v>
      </c>
      <c r="G309" s="1" t="s">
        <v>2124</v>
      </c>
      <c r="H309" s="1">
        <v>410.24</v>
      </c>
      <c r="I309" s="1">
        <v>126.3</v>
      </c>
      <c r="J309" s="1" t="s">
        <v>1933</v>
      </c>
      <c r="K309" s="1" t="s">
        <v>8691</v>
      </c>
      <c r="L309" s="1" t="s">
        <v>2124</v>
      </c>
      <c r="M309" s="1">
        <v>9.94</v>
      </c>
      <c r="N309" s="1">
        <v>6.43</v>
      </c>
      <c r="O309" s="9" t="s">
        <v>1933</v>
      </c>
      <c r="P309" s="1" t="s">
        <v>1437</v>
      </c>
    </row>
    <row r="310" spans="1:16" x14ac:dyDescent="0.25">
      <c r="A310" s="3" t="s">
        <v>370</v>
      </c>
      <c r="B310" s="1" t="s">
        <v>1642</v>
      </c>
      <c r="C310" s="1" t="s">
        <v>1933</v>
      </c>
      <c r="E310" s="1" t="s">
        <v>8190</v>
      </c>
      <c r="F310" s="1" t="s">
        <v>372</v>
      </c>
      <c r="G310" s="1" t="s">
        <v>2124</v>
      </c>
      <c r="H310" s="1">
        <v>410.24</v>
      </c>
      <c r="I310" s="1">
        <v>126.3</v>
      </c>
      <c r="J310" s="1" t="s">
        <v>1933</v>
      </c>
      <c r="K310" s="1" t="s">
        <v>8692</v>
      </c>
      <c r="L310" s="1" t="s">
        <v>2124</v>
      </c>
      <c r="M310" s="1">
        <v>169.03</v>
      </c>
      <c r="N310" s="1">
        <v>105.36</v>
      </c>
      <c r="O310" s="9" t="s">
        <v>1933</v>
      </c>
      <c r="P310" s="1" t="s">
        <v>1437</v>
      </c>
    </row>
    <row r="311" spans="1:16" x14ac:dyDescent="0.25">
      <c r="A311" s="3" t="s">
        <v>374</v>
      </c>
      <c r="B311" s="1" t="s">
        <v>1643</v>
      </c>
      <c r="C311" s="1" t="s">
        <v>1933</v>
      </c>
      <c r="E311" s="1" t="s">
        <v>8191</v>
      </c>
      <c r="F311" s="1" t="s">
        <v>375</v>
      </c>
      <c r="G311" s="1" t="s">
        <v>2124</v>
      </c>
      <c r="H311" s="1">
        <v>7.36</v>
      </c>
      <c r="I311" s="1">
        <v>4.83</v>
      </c>
      <c r="J311" s="1" t="s">
        <v>1933</v>
      </c>
      <c r="K311" s="1" t="s">
        <v>8693</v>
      </c>
      <c r="L311" s="1" t="s">
        <v>2124</v>
      </c>
      <c r="M311" s="1">
        <v>5.88</v>
      </c>
      <c r="N311" s="1">
        <v>10.79</v>
      </c>
      <c r="O311" s="9" t="s">
        <v>1933</v>
      </c>
      <c r="P311" s="1" t="s">
        <v>1437</v>
      </c>
    </row>
    <row r="312" spans="1:16" x14ac:dyDescent="0.25">
      <c r="A312" s="3" t="s">
        <v>1230</v>
      </c>
      <c r="B312" s="1" t="s">
        <v>1644</v>
      </c>
      <c r="C312" s="1" t="s">
        <v>1933</v>
      </c>
      <c r="E312" s="1" t="s">
        <v>8192</v>
      </c>
      <c r="F312" s="1" t="s">
        <v>1232</v>
      </c>
      <c r="G312" s="1" t="s">
        <v>8439</v>
      </c>
      <c r="H312" s="1">
        <v>8.1</v>
      </c>
      <c r="I312" s="1">
        <v>1.46</v>
      </c>
      <c r="J312" s="1" t="s">
        <v>1933</v>
      </c>
      <c r="K312" s="1" t="s">
        <v>8694</v>
      </c>
      <c r="L312" s="1" t="s">
        <v>8439</v>
      </c>
      <c r="M312" s="1">
        <v>14.91</v>
      </c>
      <c r="N312" s="1">
        <v>24.52</v>
      </c>
      <c r="O312" s="9" t="s">
        <v>1933</v>
      </c>
      <c r="P312" s="1" t="s">
        <v>1435</v>
      </c>
    </row>
    <row r="313" spans="1:16" x14ac:dyDescent="0.25">
      <c r="A313" s="3" t="s">
        <v>377</v>
      </c>
      <c r="B313" s="1" t="s">
        <v>1645</v>
      </c>
      <c r="C313" s="1" t="s">
        <v>1933</v>
      </c>
      <c r="E313" s="1" t="s">
        <v>8193</v>
      </c>
      <c r="F313" s="1" t="s">
        <v>379</v>
      </c>
      <c r="G313" s="1" t="s">
        <v>2124</v>
      </c>
      <c r="H313" s="1">
        <v>19.21</v>
      </c>
      <c r="I313" s="1">
        <v>4.25</v>
      </c>
      <c r="J313" s="1" t="s">
        <v>1933</v>
      </c>
      <c r="K313" s="1" t="s">
        <v>8695</v>
      </c>
      <c r="L313" s="1" t="s">
        <v>2124</v>
      </c>
      <c r="M313" s="1">
        <v>11.07</v>
      </c>
      <c r="N313" s="1">
        <v>12.79</v>
      </c>
      <c r="O313" s="9" t="s">
        <v>1933</v>
      </c>
      <c r="P313" s="1" t="s">
        <v>1437</v>
      </c>
    </row>
    <row r="314" spans="1:16" x14ac:dyDescent="0.25">
      <c r="A314" s="3" t="s">
        <v>1234</v>
      </c>
      <c r="B314" s="1" t="s">
        <v>1646</v>
      </c>
      <c r="C314" s="1" t="s">
        <v>1933</v>
      </c>
      <c r="E314" s="1" t="s">
        <v>8194</v>
      </c>
      <c r="F314" s="1" t="s">
        <v>1236</v>
      </c>
      <c r="G314" s="1" t="s">
        <v>8439</v>
      </c>
      <c r="H314" s="1">
        <v>0.39</v>
      </c>
      <c r="I314" s="1">
        <v>0.52</v>
      </c>
      <c r="J314" s="1" t="s">
        <v>1933</v>
      </c>
      <c r="K314" s="1" t="s">
        <v>8696</v>
      </c>
      <c r="L314" s="1" t="s">
        <v>8439</v>
      </c>
      <c r="M314" s="1">
        <v>5.42</v>
      </c>
      <c r="N314" s="1">
        <v>4.8600000000000003</v>
      </c>
      <c r="O314" s="9" t="s">
        <v>1933</v>
      </c>
      <c r="P314" s="1" t="s">
        <v>1435</v>
      </c>
    </row>
    <row r="315" spans="1:16" x14ac:dyDescent="0.25">
      <c r="A315" s="3" t="s">
        <v>1238</v>
      </c>
      <c r="B315" s="1" t="s">
        <v>1647</v>
      </c>
      <c r="C315" s="1" t="s">
        <v>1933</v>
      </c>
      <c r="E315" s="1" t="s">
        <v>8195</v>
      </c>
      <c r="F315" s="1" t="s">
        <v>1240</v>
      </c>
      <c r="G315" s="1" t="s">
        <v>8439</v>
      </c>
      <c r="H315" s="1">
        <v>2.25</v>
      </c>
      <c r="I315" s="1">
        <v>1.03</v>
      </c>
      <c r="J315" s="1" t="s">
        <v>1933</v>
      </c>
      <c r="O315" s="9" t="s">
        <v>1934</v>
      </c>
      <c r="P315" s="1" t="s">
        <v>1435</v>
      </c>
    </row>
    <row r="316" spans="1:16" x14ac:dyDescent="0.25">
      <c r="A316" s="3" t="s">
        <v>1242</v>
      </c>
      <c r="B316" s="1" t="s">
        <v>1648</v>
      </c>
      <c r="C316" s="1" t="s">
        <v>1933</v>
      </c>
      <c r="E316" s="1" t="s">
        <v>8196</v>
      </c>
      <c r="F316" s="1" t="s">
        <v>1244</v>
      </c>
      <c r="G316" s="1" t="s">
        <v>8439</v>
      </c>
      <c r="H316" s="1">
        <v>0.35</v>
      </c>
      <c r="I316" s="1">
        <v>0.24</v>
      </c>
      <c r="J316" s="1" t="s">
        <v>1933</v>
      </c>
      <c r="K316" s="1" t="s">
        <v>8697</v>
      </c>
      <c r="L316" s="1" t="s">
        <v>8439</v>
      </c>
      <c r="M316" s="1">
        <v>2.4900000000000002</v>
      </c>
      <c r="N316" s="1">
        <v>0.43</v>
      </c>
      <c r="O316" s="9" t="s">
        <v>1933</v>
      </c>
      <c r="P316" s="1" t="s">
        <v>1435</v>
      </c>
    </row>
    <row r="317" spans="1:16" x14ac:dyDescent="0.25">
      <c r="A317" s="3" t="s">
        <v>1246</v>
      </c>
      <c r="B317" s="1" t="s">
        <v>1649</v>
      </c>
      <c r="C317" s="1" t="s">
        <v>1933</v>
      </c>
      <c r="E317" s="1" t="s">
        <v>8197</v>
      </c>
      <c r="F317" s="1" t="s">
        <v>1248</v>
      </c>
      <c r="G317" s="1" t="s">
        <v>8439</v>
      </c>
      <c r="H317" s="1">
        <v>4.58</v>
      </c>
      <c r="I317" s="1">
        <v>1.1200000000000001</v>
      </c>
      <c r="J317" s="1" t="s">
        <v>1933</v>
      </c>
      <c r="K317" s="1" t="s">
        <v>8698</v>
      </c>
      <c r="L317" s="1" t="s">
        <v>8439</v>
      </c>
      <c r="M317" s="1">
        <v>226.21</v>
      </c>
      <c r="N317" s="1">
        <v>262.45999999999998</v>
      </c>
      <c r="O317" s="9" t="s">
        <v>1933</v>
      </c>
      <c r="P317" s="1" t="s">
        <v>1435</v>
      </c>
    </row>
    <row r="318" spans="1:16" x14ac:dyDescent="0.25">
      <c r="A318" s="3" t="s">
        <v>1246</v>
      </c>
      <c r="B318" s="1" t="s">
        <v>1649</v>
      </c>
      <c r="C318" s="1" t="s">
        <v>1933</v>
      </c>
      <c r="E318" s="1" t="s">
        <v>8197</v>
      </c>
      <c r="F318" s="1" t="s">
        <v>1248</v>
      </c>
      <c r="G318" s="1" t="s">
        <v>8439</v>
      </c>
      <c r="H318" s="1">
        <v>4.58</v>
      </c>
      <c r="I318" s="1">
        <v>1.1200000000000001</v>
      </c>
      <c r="J318" s="1" t="s">
        <v>1933</v>
      </c>
      <c r="K318" s="1" t="s">
        <v>8699</v>
      </c>
      <c r="L318" s="1" t="s">
        <v>8439</v>
      </c>
      <c r="M318" s="1">
        <v>704.16</v>
      </c>
      <c r="N318" s="1">
        <v>853.14</v>
      </c>
      <c r="O318" s="9" t="s">
        <v>1933</v>
      </c>
      <c r="P318" s="1" t="s">
        <v>1435</v>
      </c>
    </row>
    <row r="319" spans="1:16" x14ac:dyDescent="0.25">
      <c r="A319" s="3" t="s">
        <v>1246</v>
      </c>
      <c r="B319" s="1" t="s">
        <v>1649</v>
      </c>
      <c r="C319" s="1" t="s">
        <v>1933</v>
      </c>
      <c r="E319" s="1" t="s">
        <v>8197</v>
      </c>
      <c r="F319" s="1" t="s">
        <v>1248</v>
      </c>
      <c r="G319" s="1" t="s">
        <v>8439</v>
      </c>
      <c r="H319" s="1">
        <v>4.58</v>
      </c>
      <c r="I319" s="1">
        <v>1.1200000000000001</v>
      </c>
      <c r="J319" s="1" t="s">
        <v>1933</v>
      </c>
      <c r="K319" s="1" t="s">
        <v>8700</v>
      </c>
      <c r="L319" s="1" t="s">
        <v>8439</v>
      </c>
      <c r="M319" s="1">
        <v>21.69</v>
      </c>
      <c r="N319" s="1">
        <v>32.520000000000003</v>
      </c>
      <c r="O319" s="9" t="s">
        <v>1933</v>
      </c>
      <c r="P319" s="1" t="s">
        <v>1435</v>
      </c>
    </row>
    <row r="320" spans="1:16" x14ac:dyDescent="0.25">
      <c r="A320" s="3" t="s">
        <v>1246</v>
      </c>
      <c r="B320" s="1" t="s">
        <v>1649</v>
      </c>
      <c r="C320" s="1" t="s">
        <v>1933</v>
      </c>
      <c r="E320" s="1" t="s">
        <v>8197</v>
      </c>
      <c r="F320" s="1" t="s">
        <v>1248</v>
      </c>
      <c r="G320" s="1" t="s">
        <v>8439</v>
      </c>
      <c r="H320" s="1">
        <v>4.58</v>
      </c>
      <c r="I320" s="1">
        <v>1.1200000000000001</v>
      </c>
      <c r="J320" s="1" t="s">
        <v>1933</v>
      </c>
      <c r="K320" s="1" t="s">
        <v>8701</v>
      </c>
      <c r="L320" s="1" t="s">
        <v>8439</v>
      </c>
      <c r="M320" s="1">
        <v>82.26</v>
      </c>
      <c r="N320" s="1">
        <v>82.56</v>
      </c>
      <c r="O320" s="9" t="s">
        <v>1933</v>
      </c>
      <c r="P320" s="1" t="s">
        <v>1435</v>
      </c>
    </row>
    <row r="321" spans="1:16" x14ac:dyDescent="0.25">
      <c r="A321" s="3" t="s">
        <v>915</v>
      </c>
      <c r="B321" s="1" t="s">
        <v>1650</v>
      </c>
      <c r="C321" s="1" t="s">
        <v>1933</v>
      </c>
      <c r="E321" s="1" t="s">
        <v>8198</v>
      </c>
      <c r="F321" s="1" t="s">
        <v>916</v>
      </c>
      <c r="G321" s="1" t="s">
        <v>2124</v>
      </c>
      <c r="H321" s="1">
        <v>26.76</v>
      </c>
      <c r="I321" s="1">
        <v>4.6399999999999997</v>
      </c>
      <c r="J321" s="1" t="s">
        <v>1933</v>
      </c>
      <c r="K321" s="1" t="s">
        <v>8702</v>
      </c>
      <c r="L321" s="1" t="s">
        <v>2124</v>
      </c>
      <c r="M321" s="1">
        <v>83.84</v>
      </c>
      <c r="N321" s="1">
        <v>60.54</v>
      </c>
      <c r="O321" s="9" t="s">
        <v>1933</v>
      </c>
      <c r="P321" s="1" t="s">
        <v>1438</v>
      </c>
    </row>
    <row r="322" spans="1:16" x14ac:dyDescent="0.25">
      <c r="A322" s="3" t="s">
        <v>915</v>
      </c>
      <c r="B322" s="1" t="s">
        <v>1650</v>
      </c>
      <c r="C322" s="1" t="s">
        <v>1933</v>
      </c>
      <c r="E322" s="1" t="s">
        <v>8198</v>
      </c>
      <c r="F322" s="1" t="s">
        <v>916</v>
      </c>
      <c r="G322" s="1" t="s">
        <v>2124</v>
      </c>
      <c r="H322" s="1">
        <v>26.76</v>
      </c>
      <c r="I322" s="1">
        <v>4.6399999999999997</v>
      </c>
      <c r="J322" s="1" t="s">
        <v>1933</v>
      </c>
      <c r="K322" s="1" t="s">
        <v>8703</v>
      </c>
      <c r="L322" s="1" t="s">
        <v>2124</v>
      </c>
      <c r="M322" s="1">
        <v>3.84</v>
      </c>
      <c r="N322" s="1">
        <v>4.29</v>
      </c>
      <c r="O322" s="9" t="s">
        <v>1933</v>
      </c>
      <c r="P322" s="1" t="s">
        <v>1438</v>
      </c>
    </row>
    <row r="323" spans="1:16" x14ac:dyDescent="0.25">
      <c r="A323" s="3" t="s">
        <v>381</v>
      </c>
      <c r="B323" s="1" t="s">
        <v>1651</v>
      </c>
      <c r="C323" s="1" t="s">
        <v>1933</v>
      </c>
      <c r="E323" s="1" t="s">
        <v>8199</v>
      </c>
      <c r="F323" s="1" t="s">
        <v>383</v>
      </c>
      <c r="G323" s="1" t="s">
        <v>2124</v>
      </c>
      <c r="H323" s="1">
        <v>9.16</v>
      </c>
      <c r="I323" s="1">
        <v>4.08</v>
      </c>
      <c r="J323" s="1" t="s">
        <v>1933</v>
      </c>
      <c r="K323" s="1" t="s">
        <v>8704</v>
      </c>
      <c r="L323" s="1" t="s">
        <v>2124</v>
      </c>
      <c r="M323" s="1">
        <v>33.450000000000003</v>
      </c>
      <c r="N323" s="1">
        <v>182.84</v>
      </c>
      <c r="O323" s="9" t="s">
        <v>1933</v>
      </c>
      <c r="P323" s="1" t="s">
        <v>1437</v>
      </c>
    </row>
    <row r="324" spans="1:16" x14ac:dyDescent="0.25">
      <c r="A324" s="3" t="s">
        <v>385</v>
      </c>
      <c r="B324" s="1" t="s">
        <v>1652</v>
      </c>
      <c r="C324" s="1" t="s">
        <v>1933</v>
      </c>
      <c r="E324" s="1" t="s">
        <v>8200</v>
      </c>
      <c r="F324" s="1" t="s">
        <v>387</v>
      </c>
      <c r="G324" s="1" t="s">
        <v>8439</v>
      </c>
      <c r="H324" s="1">
        <v>388.57</v>
      </c>
      <c r="I324" s="1">
        <v>107.29</v>
      </c>
      <c r="J324" s="1" t="s">
        <v>1933</v>
      </c>
      <c r="K324" s="1" t="s">
        <v>8705</v>
      </c>
      <c r="L324" s="1" t="s">
        <v>8439</v>
      </c>
      <c r="M324" s="1">
        <v>17.170000000000002</v>
      </c>
      <c r="N324" s="1">
        <v>5.5</v>
      </c>
      <c r="O324" s="9" t="s">
        <v>1933</v>
      </c>
      <c r="P324" s="1" t="s">
        <v>1437</v>
      </c>
    </row>
    <row r="325" spans="1:16" x14ac:dyDescent="0.25">
      <c r="A325" s="3" t="s">
        <v>385</v>
      </c>
      <c r="B325" s="1" t="s">
        <v>1652</v>
      </c>
      <c r="C325" s="1" t="s">
        <v>1933</v>
      </c>
      <c r="E325" s="1" t="s">
        <v>8200</v>
      </c>
      <c r="F325" s="1" t="s">
        <v>387</v>
      </c>
      <c r="G325" s="1" t="s">
        <v>8439</v>
      </c>
      <c r="H325" s="1">
        <v>388.57</v>
      </c>
      <c r="I325" s="1">
        <v>107.29</v>
      </c>
      <c r="J325" s="1" t="s">
        <v>1933</v>
      </c>
      <c r="K325" s="1" t="s">
        <v>8706</v>
      </c>
      <c r="L325" s="1" t="s">
        <v>8439</v>
      </c>
      <c r="M325" s="1">
        <v>247.45</v>
      </c>
      <c r="N325" s="1">
        <v>99.71</v>
      </c>
      <c r="O325" s="9" t="s">
        <v>1933</v>
      </c>
      <c r="P325" s="1" t="s">
        <v>1437</v>
      </c>
    </row>
    <row r="326" spans="1:16" x14ac:dyDescent="0.25">
      <c r="A326" s="3" t="s">
        <v>385</v>
      </c>
      <c r="B326" s="1" t="s">
        <v>1652</v>
      </c>
      <c r="C326" s="1" t="s">
        <v>1933</v>
      </c>
      <c r="E326" s="1" t="s">
        <v>8200</v>
      </c>
      <c r="F326" s="1" t="s">
        <v>387</v>
      </c>
      <c r="G326" s="1" t="s">
        <v>8439</v>
      </c>
      <c r="H326" s="1">
        <v>388.57</v>
      </c>
      <c r="I326" s="1">
        <v>107.29</v>
      </c>
      <c r="J326" s="1" t="s">
        <v>1933</v>
      </c>
      <c r="K326" s="1" t="s">
        <v>8707</v>
      </c>
      <c r="L326" s="1" t="s">
        <v>8439</v>
      </c>
      <c r="M326" s="1">
        <v>7.68</v>
      </c>
      <c r="N326" s="1">
        <v>1.72</v>
      </c>
      <c r="O326" s="9" t="s">
        <v>1933</v>
      </c>
      <c r="P326" s="1" t="s">
        <v>1437</v>
      </c>
    </row>
    <row r="327" spans="1:16" x14ac:dyDescent="0.25">
      <c r="A327" s="3" t="s">
        <v>385</v>
      </c>
      <c r="B327" s="1" t="s">
        <v>1652</v>
      </c>
      <c r="C327" s="1" t="s">
        <v>1933</v>
      </c>
      <c r="E327" s="1" t="s">
        <v>8200</v>
      </c>
      <c r="F327" s="1" t="s">
        <v>387</v>
      </c>
      <c r="G327" s="1" t="s">
        <v>8439</v>
      </c>
      <c r="H327" s="1">
        <v>388.57</v>
      </c>
      <c r="I327" s="1">
        <v>107.29</v>
      </c>
      <c r="J327" s="1" t="s">
        <v>1933</v>
      </c>
      <c r="K327" s="1" t="s">
        <v>8708</v>
      </c>
      <c r="L327" s="1" t="s">
        <v>8439</v>
      </c>
      <c r="M327" s="1">
        <v>71.64</v>
      </c>
      <c r="N327" s="1">
        <v>28.66</v>
      </c>
      <c r="O327" s="9" t="s">
        <v>1933</v>
      </c>
      <c r="P327" s="1" t="s">
        <v>1437</v>
      </c>
    </row>
    <row r="328" spans="1:16" x14ac:dyDescent="0.25">
      <c r="A328" s="3" t="s">
        <v>1250</v>
      </c>
      <c r="B328" s="1" t="s">
        <v>1653</v>
      </c>
      <c r="C328" s="1" t="s">
        <v>1933</v>
      </c>
      <c r="E328" s="1" t="s">
        <v>8201</v>
      </c>
      <c r="F328" s="1" t="s">
        <v>1251</v>
      </c>
      <c r="G328" s="1" t="s">
        <v>8439</v>
      </c>
      <c r="H328" s="1">
        <v>13.77</v>
      </c>
      <c r="I328" s="1">
        <v>8.39</v>
      </c>
      <c r="J328" s="1" t="s">
        <v>1933</v>
      </c>
      <c r="K328" s="1" t="s">
        <v>8709</v>
      </c>
      <c r="L328" s="1" t="s">
        <v>8439</v>
      </c>
      <c r="M328" s="1">
        <v>0.23</v>
      </c>
      <c r="N328" s="1">
        <v>1.36</v>
      </c>
      <c r="O328" s="9" t="s">
        <v>1933</v>
      </c>
      <c r="P328" s="1" t="s">
        <v>1435</v>
      </c>
    </row>
    <row r="329" spans="1:16" x14ac:dyDescent="0.25">
      <c r="A329" s="3" t="s">
        <v>1250</v>
      </c>
      <c r="B329" s="1" t="s">
        <v>1653</v>
      </c>
      <c r="C329" s="1" t="s">
        <v>1933</v>
      </c>
      <c r="E329" s="1" t="s">
        <v>8201</v>
      </c>
      <c r="F329" s="1" t="s">
        <v>1251</v>
      </c>
      <c r="G329" s="1" t="s">
        <v>8439</v>
      </c>
      <c r="H329" s="1">
        <v>13.77</v>
      </c>
      <c r="I329" s="1">
        <v>8.39</v>
      </c>
      <c r="J329" s="1" t="s">
        <v>1933</v>
      </c>
      <c r="K329" s="1" t="s">
        <v>8710</v>
      </c>
      <c r="L329" s="1" t="s">
        <v>8439</v>
      </c>
      <c r="M329" s="1">
        <v>6.78</v>
      </c>
      <c r="N329" s="1">
        <v>9.01</v>
      </c>
      <c r="O329" s="9" t="s">
        <v>1933</v>
      </c>
      <c r="P329" s="1" t="s">
        <v>1435</v>
      </c>
    </row>
    <row r="330" spans="1:16" x14ac:dyDescent="0.25">
      <c r="A330" s="3" t="s">
        <v>1250</v>
      </c>
      <c r="B330" s="1" t="s">
        <v>1653</v>
      </c>
      <c r="C330" s="1" t="s">
        <v>1933</v>
      </c>
      <c r="E330" s="1" t="s">
        <v>8201</v>
      </c>
      <c r="F330" s="1" t="s">
        <v>1251</v>
      </c>
      <c r="G330" s="1" t="s">
        <v>8439</v>
      </c>
      <c r="H330" s="1">
        <v>13.77</v>
      </c>
      <c r="I330" s="1">
        <v>8.39</v>
      </c>
      <c r="J330" s="1" t="s">
        <v>1933</v>
      </c>
      <c r="K330" s="1" t="s">
        <v>8711</v>
      </c>
      <c r="L330" s="1" t="s">
        <v>8439</v>
      </c>
      <c r="M330" s="1">
        <v>1.58</v>
      </c>
      <c r="N330" s="1">
        <v>2.0699999999999998</v>
      </c>
      <c r="O330" s="9" t="s">
        <v>1933</v>
      </c>
      <c r="P330" s="1" t="s">
        <v>1435</v>
      </c>
    </row>
    <row r="331" spans="1:16" x14ac:dyDescent="0.25">
      <c r="A331" s="3" t="s">
        <v>389</v>
      </c>
      <c r="B331" s="1" t="s">
        <v>1654</v>
      </c>
      <c r="C331" s="1" t="s">
        <v>1933</v>
      </c>
      <c r="E331" s="1" t="s">
        <v>8202</v>
      </c>
      <c r="F331" s="1" t="s">
        <v>391</v>
      </c>
      <c r="G331" s="1" t="s">
        <v>2124</v>
      </c>
      <c r="H331" s="1">
        <v>4.1100000000000003</v>
      </c>
      <c r="I331" s="1">
        <v>2.4</v>
      </c>
      <c r="J331" s="1" t="s">
        <v>1933</v>
      </c>
      <c r="K331" s="1" t="s">
        <v>8712</v>
      </c>
      <c r="L331" s="1" t="s">
        <v>2124</v>
      </c>
      <c r="M331" s="1">
        <v>6.78</v>
      </c>
      <c r="N331" s="1">
        <v>6.22</v>
      </c>
      <c r="O331" s="9" t="s">
        <v>1933</v>
      </c>
      <c r="P331" s="1" t="s">
        <v>1437</v>
      </c>
    </row>
    <row r="332" spans="1:16" x14ac:dyDescent="0.25">
      <c r="A332" s="3" t="s">
        <v>393</v>
      </c>
      <c r="B332" s="1" t="s">
        <v>1655</v>
      </c>
      <c r="C332" s="1" t="s">
        <v>1933</v>
      </c>
      <c r="E332" s="1" t="s">
        <v>8203</v>
      </c>
      <c r="F332" s="1" t="s">
        <v>394</v>
      </c>
      <c r="G332" s="1" t="s">
        <v>8439</v>
      </c>
      <c r="H332" s="1">
        <v>0.26</v>
      </c>
      <c r="I332" s="1">
        <v>0.39</v>
      </c>
      <c r="J332" s="1" t="s">
        <v>1934</v>
      </c>
      <c r="K332" s="1" t="s">
        <v>8713</v>
      </c>
      <c r="L332" s="1" t="s">
        <v>8439</v>
      </c>
      <c r="M332" s="1">
        <v>1.58</v>
      </c>
      <c r="N332" s="1">
        <v>7.0000000000000007E-2</v>
      </c>
      <c r="O332" s="9" t="s">
        <v>1933</v>
      </c>
      <c r="P332" s="1" t="s">
        <v>1437</v>
      </c>
    </row>
    <row r="333" spans="1:16" x14ac:dyDescent="0.25">
      <c r="A333" s="3" t="s">
        <v>393</v>
      </c>
      <c r="B333" s="1" t="s">
        <v>1656</v>
      </c>
      <c r="C333" s="1" t="s">
        <v>1934</v>
      </c>
      <c r="F333" s="1" t="s">
        <v>394</v>
      </c>
      <c r="G333" s="1" t="s">
        <v>8439</v>
      </c>
      <c r="H333" s="1">
        <v>0.72</v>
      </c>
      <c r="I333" s="1">
        <v>0.49</v>
      </c>
      <c r="J333" s="1" t="s">
        <v>1933</v>
      </c>
      <c r="O333" s="9" t="s">
        <v>1934</v>
      </c>
      <c r="P333" s="1" t="s">
        <v>1437</v>
      </c>
    </row>
    <row r="334" spans="1:16" x14ac:dyDescent="0.25">
      <c r="A334" s="3" t="s">
        <v>918</v>
      </c>
      <c r="B334" s="1" t="s">
        <v>1657</v>
      </c>
      <c r="C334" s="1" t="s">
        <v>1933</v>
      </c>
      <c r="E334" s="1" t="s">
        <v>8204</v>
      </c>
      <c r="F334" s="1" t="s">
        <v>920</v>
      </c>
      <c r="G334" s="1" t="s">
        <v>8439</v>
      </c>
      <c r="H334" s="1">
        <v>41.59</v>
      </c>
      <c r="I334" s="1">
        <v>6.84</v>
      </c>
      <c r="J334" s="1" t="s">
        <v>1933</v>
      </c>
      <c r="K334" s="1" t="s">
        <v>8714</v>
      </c>
      <c r="L334" s="1" t="s">
        <v>8439</v>
      </c>
      <c r="M334" s="1">
        <v>24.86</v>
      </c>
      <c r="N334" s="1">
        <v>21.66</v>
      </c>
      <c r="O334" s="9" t="s">
        <v>1933</v>
      </c>
      <c r="P334" s="1" t="s">
        <v>1438</v>
      </c>
    </row>
    <row r="335" spans="1:16" x14ac:dyDescent="0.25">
      <c r="A335" s="3" t="s">
        <v>1253</v>
      </c>
      <c r="B335" s="1" t="s">
        <v>1658</v>
      </c>
      <c r="C335" s="1" t="s">
        <v>1933</v>
      </c>
      <c r="E335" s="1" t="s">
        <v>8205</v>
      </c>
      <c r="F335" s="1" t="s">
        <v>1254</v>
      </c>
      <c r="G335" s="1" t="s">
        <v>2124</v>
      </c>
      <c r="H335" s="1">
        <v>0.38</v>
      </c>
      <c r="I335" s="1">
        <v>0.26</v>
      </c>
      <c r="J335" s="1" t="s">
        <v>1933</v>
      </c>
      <c r="K335" s="1" t="s">
        <v>8715</v>
      </c>
      <c r="L335" s="1" t="s">
        <v>2124</v>
      </c>
      <c r="M335" s="1">
        <v>3.39</v>
      </c>
      <c r="N335" s="1">
        <v>4.6500000000000004</v>
      </c>
      <c r="O335" s="9" t="s">
        <v>1933</v>
      </c>
      <c r="P335" s="1" t="s">
        <v>1435</v>
      </c>
    </row>
    <row r="336" spans="1:16" x14ac:dyDescent="0.25">
      <c r="A336" s="3" t="s">
        <v>396</v>
      </c>
      <c r="B336" s="1" t="s">
        <v>1659</v>
      </c>
      <c r="C336" s="1" t="s">
        <v>1933</v>
      </c>
      <c r="E336" s="1" t="s">
        <v>8206</v>
      </c>
      <c r="F336" s="1" t="s">
        <v>398</v>
      </c>
      <c r="G336" s="1" t="s">
        <v>8439</v>
      </c>
      <c r="H336" s="1">
        <v>14.07</v>
      </c>
      <c r="I336" s="1">
        <v>4.1500000000000004</v>
      </c>
      <c r="J336" s="1" t="s">
        <v>1933</v>
      </c>
      <c r="K336" s="1" t="s">
        <v>8716</v>
      </c>
      <c r="L336" s="1" t="s">
        <v>8439</v>
      </c>
      <c r="M336" s="1">
        <v>13.33</v>
      </c>
      <c r="N336" s="1">
        <v>6.58</v>
      </c>
      <c r="O336" s="9" t="s">
        <v>1933</v>
      </c>
      <c r="P336" s="1" t="s">
        <v>1437</v>
      </c>
    </row>
    <row r="337" spans="1:16" x14ac:dyDescent="0.25">
      <c r="A337" s="3" t="s">
        <v>396</v>
      </c>
      <c r="B337" s="1" t="s">
        <v>1659</v>
      </c>
      <c r="C337" s="1" t="s">
        <v>1933</v>
      </c>
      <c r="E337" s="1" t="s">
        <v>8206</v>
      </c>
      <c r="F337" s="1" t="s">
        <v>398</v>
      </c>
      <c r="G337" s="1" t="s">
        <v>8439</v>
      </c>
      <c r="H337" s="1">
        <v>14.07</v>
      </c>
      <c r="I337" s="1">
        <v>4.1500000000000004</v>
      </c>
      <c r="J337" s="1" t="s">
        <v>1933</v>
      </c>
      <c r="K337" s="1" t="s">
        <v>8717</v>
      </c>
      <c r="L337" s="1" t="s">
        <v>8439</v>
      </c>
      <c r="M337" s="1">
        <v>3.39</v>
      </c>
      <c r="N337" s="1">
        <v>2.5</v>
      </c>
      <c r="O337" s="9" t="s">
        <v>1933</v>
      </c>
      <c r="P337" s="1" t="s">
        <v>1437</v>
      </c>
    </row>
    <row r="338" spans="1:16" x14ac:dyDescent="0.25">
      <c r="A338" s="3" t="s">
        <v>396</v>
      </c>
      <c r="B338" s="1" t="s">
        <v>1659</v>
      </c>
      <c r="C338" s="1" t="s">
        <v>1933</v>
      </c>
      <c r="E338" s="1" t="s">
        <v>8206</v>
      </c>
      <c r="F338" s="1" t="s">
        <v>398</v>
      </c>
      <c r="G338" s="1" t="s">
        <v>8439</v>
      </c>
      <c r="H338" s="1">
        <v>14.07</v>
      </c>
      <c r="I338" s="1">
        <v>4.1500000000000004</v>
      </c>
      <c r="J338" s="1" t="s">
        <v>1933</v>
      </c>
      <c r="K338" s="1" t="s">
        <v>8718</v>
      </c>
      <c r="L338" s="1" t="s">
        <v>8439</v>
      </c>
      <c r="M338" s="1">
        <v>11.3</v>
      </c>
      <c r="N338" s="1">
        <v>13.58</v>
      </c>
      <c r="O338" s="9" t="s">
        <v>1933</v>
      </c>
      <c r="P338" s="1" t="s">
        <v>1437</v>
      </c>
    </row>
    <row r="339" spans="1:16" x14ac:dyDescent="0.25">
      <c r="A339" s="3" t="s">
        <v>400</v>
      </c>
      <c r="B339" s="1" t="s">
        <v>1660</v>
      </c>
      <c r="C339" s="1" t="s">
        <v>1933</v>
      </c>
      <c r="E339" s="1" t="s">
        <v>8207</v>
      </c>
      <c r="F339" s="1" t="s">
        <v>402</v>
      </c>
      <c r="G339" s="1" t="s">
        <v>8439</v>
      </c>
      <c r="H339" s="1">
        <v>3.1</v>
      </c>
      <c r="I339" s="1">
        <v>0.98</v>
      </c>
      <c r="J339" s="1" t="s">
        <v>1933</v>
      </c>
      <c r="K339" s="1" t="s">
        <v>8719</v>
      </c>
      <c r="L339" s="1" t="s">
        <v>8439</v>
      </c>
      <c r="M339" s="1">
        <v>20.79</v>
      </c>
      <c r="N339" s="1">
        <v>21.51</v>
      </c>
      <c r="O339" s="9" t="s">
        <v>1933</v>
      </c>
      <c r="P339" s="1" t="s">
        <v>1437</v>
      </c>
    </row>
    <row r="340" spans="1:16" x14ac:dyDescent="0.25">
      <c r="A340" s="3" t="s">
        <v>922</v>
      </c>
      <c r="B340" s="1" t="s">
        <v>1661</v>
      </c>
      <c r="C340" s="1" t="s">
        <v>1933</v>
      </c>
      <c r="E340" s="1" t="s">
        <v>8208</v>
      </c>
      <c r="F340" s="1" t="s">
        <v>924</v>
      </c>
      <c r="G340" s="1" t="s">
        <v>2124</v>
      </c>
      <c r="H340" s="1">
        <v>0.43</v>
      </c>
      <c r="I340" s="1">
        <v>0.54</v>
      </c>
      <c r="J340" s="1" t="s">
        <v>1933</v>
      </c>
      <c r="K340" s="1" t="s">
        <v>8720</v>
      </c>
      <c r="L340" s="1" t="s">
        <v>2124</v>
      </c>
      <c r="M340" s="1">
        <v>1.1299999999999999</v>
      </c>
      <c r="N340" s="1">
        <v>0.43</v>
      </c>
      <c r="O340" s="9" t="s">
        <v>1933</v>
      </c>
      <c r="P340" s="1" t="s">
        <v>1438</v>
      </c>
    </row>
    <row r="341" spans="1:16" x14ac:dyDescent="0.25">
      <c r="A341" s="3" t="s">
        <v>404</v>
      </c>
      <c r="B341" s="1" t="s">
        <v>1662</v>
      </c>
      <c r="C341" s="1" t="s">
        <v>1933</v>
      </c>
      <c r="E341" s="1" t="s">
        <v>8209</v>
      </c>
      <c r="F341" s="1" t="s">
        <v>406</v>
      </c>
      <c r="G341" s="1" t="s">
        <v>2124</v>
      </c>
      <c r="H341" s="1">
        <v>15.74</v>
      </c>
      <c r="I341" s="1">
        <v>3.96</v>
      </c>
      <c r="J341" s="1" t="s">
        <v>1933</v>
      </c>
      <c r="K341" s="1" t="s">
        <v>8721</v>
      </c>
      <c r="L341" s="1" t="s">
        <v>2124</v>
      </c>
      <c r="M341" s="1">
        <v>3.39</v>
      </c>
      <c r="N341" s="1">
        <v>1.86</v>
      </c>
      <c r="O341" s="9" t="s">
        <v>1933</v>
      </c>
      <c r="P341" s="1" t="s">
        <v>1437</v>
      </c>
    </row>
    <row r="342" spans="1:16" x14ac:dyDescent="0.25">
      <c r="A342" s="3" t="s">
        <v>404</v>
      </c>
      <c r="B342" s="1" t="s">
        <v>1662</v>
      </c>
      <c r="C342" s="1" t="s">
        <v>1933</v>
      </c>
      <c r="E342" s="1" t="s">
        <v>8209</v>
      </c>
      <c r="F342" s="1" t="s">
        <v>406</v>
      </c>
      <c r="G342" s="1" t="s">
        <v>2124</v>
      </c>
      <c r="H342" s="1">
        <v>15.74</v>
      </c>
      <c r="I342" s="1">
        <v>3.96</v>
      </c>
      <c r="J342" s="1" t="s">
        <v>1933</v>
      </c>
      <c r="K342" s="1" t="s">
        <v>8722</v>
      </c>
      <c r="L342" s="1" t="s">
        <v>2124</v>
      </c>
      <c r="M342" s="1">
        <v>9.27</v>
      </c>
      <c r="N342" s="1">
        <v>5.29</v>
      </c>
      <c r="O342" s="9" t="s">
        <v>1933</v>
      </c>
      <c r="P342" s="1" t="s">
        <v>1437</v>
      </c>
    </row>
    <row r="343" spans="1:16" x14ac:dyDescent="0.25">
      <c r="A343" s="3" t="s">
        <v>404</v>
      </c>
      <c r="B343" s="1" t="s">
        <v>1662</v>
      </c>
      <c r="C343" s="1" t="s">
        <v>1933</v>
      </c>
      <c r="E343" s="1" t="s">
        <v>8209</v>
      </c>
      <c r="F343" s="1" t="s">
        <v>406</v>
      </c>
      <c r="G343" s="1" t="s">
        <v>2124</v>
      </c>
      <c r="H343" s="1">
        <v>15.74</v>
      </c>
      <c r="I343" s="1">
        <v>3.96</v>
      </c>
      <c r="J343" s="1" t="s">
        <v>1933</v>
      </c>
      <c r="K343" s="1" t="s">
        <v>8723</v>
      </c>
      <c r="L343" s="1" t="s">
        <v>2124</v>
      </c>
      <c r="M343" s="1">
        <v>3.84</v>
      </c>
      <c r="N343" s="1">
        <v>3.36</v>
      </c>
      <c r="O343" s="9" t="s">
        <v>1933</v>
      </c>
      <c r="P343" s="1" t="s">
        <v>1437</v>
      </c>
    </row>
    <row r="344" spans="1:16" x14ac:dyDescent="0.25">
      <c r="A344" s="3" t="s">
        <v>926</v>
      </c>
      <c r="B344" s="1" t="s">
        <v>1663</v>
      </c>
      <c r="C344" s="1" t="s">
        <v>1933</v>
      </c>
      <c r="E344" s="1" t="s">
        <v>8210</v>
      </c>
      <c r="F344" s="1" t="s">
        <v>928</v>
      </c>
      <c r="G344" s="1" t="s">
        <v>8439</v>
      </c>
      <c r="H344" s="1">
        <v>5.61</v>
      </c>
      <c r="I344" s="1">
        <v>1.1299999999999999</v>
      </c>
      <c r="J344" s="1" t="s">
        <v>1933</v>
      </c>
      <c r="K344" s="1" t="s">
        <v>8724</v>
      </c>
      <c r="L344" s="1" t="s">
        <v>8439</v>
      </c>
      <c r="M344" s="1">
        <v>20.11</v>
      </c>
      <c r="N344" s="1">
        <v>22.8</v>
      </c>
      <c r="O344" s="9" t="s">
        <v>1933</v>
      </c>
      <c r="P344" s="1" t="s">
        <v>1438</v>
      </c>
    </row>
    <row r="345" spans="1:16" x14ac:dyDescent="0.25">
      <c r="A345" s="3" t="s">
        <v>408</v>
      </c>
      <c r="B345" s="1" t="s">
        <v>1664</v>
      </c>
      <c r="C345" s="1" t="s">
        <v>1933</v>
      </c>
      <c r="E345" s="1" t="s">
        <v>8211</v>
      </c>
      <c r="F345" s="1" t="s">
        <v>410</v>
      </c>
      <c r="G345" s="1" t="s">
        <v>8439</v>
      </c>
      <c r="H345" s="1">
        <v>1.24</v>
      </c>
      <c r="I345" s="1">
        <v>1.1499999999999999</v>
      </c>
      <c r="J345" s="1" t="s">
        <v>1933</v>
      </c>
      <c r="K345" s="1" t="s">
        <v>8725</v>
      </c>
      <c r="L345" s="1" t="s">
        <v>8439</v>
      </c>
      <c r="M345" s="1">
        <v>40</v>
      </c>
      <c r="N345" s="1">
        <v>171.54</v>
      </c>
      <c r="O345" s="9" t="s">
        <v>1933</v>
      </c>
      <c r="P345" s="1" t="s">
        <v>1437</v>
      </c>
    </row>
    <row r="346" spans="1:16" x14ac:dyDescent="0.25">
      <c r="A346" s="3" t="s">
        <v>412</v>
      </c>
      <c r="B346" s="1" t="s">
        <v>1665</v>
      </c>
      <c r="C346" s="1" t="s">
        <v>1933</v>
      </c>
      <c r="E346" s="1" t="s">
        <v>8212</v>
      </c>
      <c r="F346" s="1" t="s">
        <v>414</v>
      </c>
      <c r="G346" s="1" t="s">
        <v>8439</v>
      </c>
      <c r="H346" s="1">
        <v>16.739999999999998</v>
      </c>
      <c r="I346" s="1">
        <v>4.0999999999999996</v>
      </c>
      <c r="J346" s="1" t="s">
        <v>1933</v>
      </c>
      <c r="K346" s="1" t="s">
        <v>8726</v>
      </c>
      <c r="L346" s="1" t="s">
        <v>8439</v>
      </c>
      <c r="M346" s="1">
        <v>16.04</v>
      </c>
      <c r="N346" s="1">
        <v>3.65</v>
      </c>
      <c r="O346" s="9" t="s">
        <v>1933</v>
      </c>
      <c r="P346" s="1" t="s">
        <v>1437</v>
      </c>
    </row>
    <row r="347" spans="1:16" x14ac:dyDescent="0.25">
      <c r="A347" s="3" t="s">
        <v>1256</v>
      </c>
      <c r="B347" s="1" t="s">
        <v>1666</v>
      </c>
      <c r="C347" s="1" t="s">
        <v>1933</v>
      </c>
      <c r="E347" s="1" t="s">
        <v>8213</v>
      </c>
      <c r="F347" s="1" t="s">
        <v>1257</v>
      </c>
      <c r="G347" s="1" t="s">
        <v>8439</v>
      </c>
      <c r="H347" s="1">
        <v>0.3</v>
      </c>
      <c r="I347" s="1">
        <v>0.19</v>
      </c>
      <c r="J347" s="1" t="s">
        <v>1933</v>
      </c>
      <c r="K347" s="1" t="s">
        <v>8727</v>
      </c>
      <c r="L347" s="1" t="s">
        <v>8439</v>
      </c>
      <c r="M347" s="1">
        <v>6.1</v>
      </c>
      <c r="N347" s="1">
        <v>22.73</v>
      </c>
      <c r="O347" s="9" t="s">
        <v>1933</v>
      </c>
      <c r="P347" s="1" t="s">
        <v>1435</v>
      </c>
    </row>
    <row r="348" spans="1:16" x14ac:dyDescent="0.25">
      <c r="A348" s="3" t="s">
        <v>416</v>
      </c>
      <c r="B348" s="1" t="s">
        <v>1667</v>
      </c>
      <c r="C348" s="1" t="s">
        <v>1933</v>
      </c>
      <c r="E348" s="1" t="s">
        <v>8214</v>
      </c>
      <c r="F348" s="1" t="s">
        <v>418</v>
      </c>
      <c r="G348" s="1" t="s">
        <v>2124</v>
      </c>
      <c r="H348" s="1">
        <v>23.07</v>
      </c>
      <c r="I348" s="1">
        <v>8.3800000000000008</v>
      </c>
      <c r="J348" s="1" t="s">
        <v>1933</v>
      </c>
      <c r="K348" s="1" t="s">
        <v>8728</v>
      </c>
      <c r="L348" s="1" t="s">
        <v>2124</v>
      </c>
      <c r="M348" s="1">
        <v>2.4900000000000002</v>
      </c>
      <c r="N348" s="1">
        <v>1.64</v>
      </c>
      <c r="O348" s="9" t="s">
        <v>1933</v>
      </c>
      <c r="P348" s="1" t="s">
        <v>1437</v>
      </c>
    </row>
    <row r="349" spans="1:16" x14ac:dyDescent="0.25">
      <c r="A349" s="3" t="s">
        <v>416</v>
      </c>
      <c r="B349" s="1" t="s">
        <v>1667</v>
      </c>
      <c r="C349" s="1" t="s">
        <v>1933</v>
      </c>
      <c r="E349" s="1" t="s">
        <v>8214</v>
      </c>
      <c r="F349" s="1" t="s">
        <v>418</v>
      </c>
      <c r="G349" s="1" t="s">
        <v>2124</v>
      </c>
      <c r="H349" s="1">
        <v>23.07</v>
      </c>
      <c r="I349" s="1">
        <v>8.3800000000000008</v>
      </c>
      <c r="J349" s="1" t="s">
        <v>1933</v>
      </c>
      <c r="K349" s="1" t="s">
        <v>8729</v>
      </c>
      <c r="L349" s="1" t="s">
        <v>2124</v>
      </c>
      <c r="M349" s="1">
        <v>2.4900000000000002</v>
      </c>
      <c r="N349" s="1">
        <v>3</v>
      </c>
      <c r="O349" s="9" t="s">
        <v>1933</v>
      </c>
      <c r="P349" s="1" t="s">
        <v>1437</v>
      </c>
    </row>
    <row r="350" spans="1:16" x14ac:dyDescent="0.25">
      <c r="A350" s="3" t="s">
        <v>416</v>
      </c>
      <c r="B350" s="1" t="s">
        <v>1667</v>
      </c>
      <c r="C350" s="1" t="s">
        <v>1933</v>
      </c>
      <c r="E350" s="1" t="s">
        <v>8214</v>
      </c>
      <c r="F350" s="1" t="s">
        <v>418</v>
      </c>
      <c r="G350" s="1" t="s">
        <v>2124</v>
      </c>
      <c r="H350" s="1">
        <v>23.07</v>
      </c>
      <c r="I350" s="1">
        <v>8.3800000000000008</v>
      </c>
      <c r="J350" s="1" t="s">
        <v>1933</v>
      </c>
      <c r="K350" s="1" t="s">
        <v>8730</v>
      </c>
      <c r="L350" s="1" t="s">
        <v>2124</v>
      </c>
      <c r="M350" s="1">
        <v>9.7200000000000006</v>
      </c>
      <c r="N350" s="1">
        <v>25.45</v>
      </c>
      <c r="O350" s="9" t="s">
        <v>1933</v>
      </c>
      <c r="P350" s="1" t="s">
        <v>1437</v>
      </c>
    </row>
    <row r="351" spans="1:16" x14ac:dyDescent="0.25">
      <c r="A351" s="3" t="s">
        <v>420</v>
      </c>
      <c r="B351" s="1" t="s">
        <v>1668</v>
      </c>
      <c r="C351" s="1" t="s">
        <v>1933</v>
      </c>
      <c r="E351" s="1" t="s">
        <v>8215</v>
      </c>
      <c r="F351" s="1" t="s">
        <v>422</v>
      </c>
      <c r="G351" s="1" t="s">
        <v>8439</v>
      </c>
      <c r="H351" s="1">
        <v>1.8</v>
      </c>
      <c r="I351" s="1">
        <v>1.6</v>
      </c>
      <c r="J351" s="1" t="s">
        <v>1933</v>
      </c>
      <c r="K351" s="1" t="s">
        <v>8731</v>
      </c>
      <c r="L351" s="1" t="s">
        <v>8439</v>
      </c>
      <c r="M351" s="1">
        <v>4.07</v>
      </c>
      <c r="N351" s="1">
        <v>2.79</v>
      </c>
      <c r="O351" s="9" t="s">
        <v>1933</v>
      </c>
      <c r="P351" s="1" t="s">
        <v>1437</v>
      </c>
    </row>
    <row r="352" spans="1:16" x14ac:dyDescent="0.25">
      <c r="A352" s="3" t="s">
        <v>420</v>
      </c>
      <c r="B352" s="1" t="s">
        <v>1668</v>
      </c>
      <c r="C352" s="1" t="s">
        <v>1933</v>
      </c>
      <c r="E352" s="1" t="s">
        <v>8215</v>
      </c>
      <c r="F352" s="1" t="s">
        <v>422</v>
      </c>
      <c r="G352" s="1" t="s">
        <v>8439</v>
      </c>
      <c r="H352" s="1">
        <v>1.8</v>
      </c>
      <c r="I352" s="1">
        <v>1.6</v>
      </c>
      <c r="J352" s="1" t="s">
        <v>1933</v>
      </c>
      <c r="K352" s="1" t="s">
        <v>8732</v>
      </c>
      <c r="L352" s="1" t="s">
        <v>8439</v>
      </c>
      <c r="M352" s="1">
        <v>11.98</v>
      </c>
      <c r="N352" s="1">
        <v>8.86</v>
      </c>
      <c r="O352" s="9" t="s">
        <v>1933</v>
      </c>
      <c r="P352" s="1" t="s">
        <v>1437</v>
      </c>
    </row>
    <row r="353" spans="1:16" x14ac:dyDescent="0.25">
      <c r="A353" s="3" t="s">
        <v>420</v>
      </c>
      <c r="B353" s="1" t="s">
        <v>1668</v>
      </c>
      <c r="C353" s="1" t="s">
        <v>1933</v>
      </c>
      <c r="E353" s="1" t="s">
        <v>8215</v>
      </c>
      <c r="F353" s="1" t="s">
        <v>422</v>
      </c>
      <c r="G353" s="1" t="s">
        <v>8439</v>
      </c>
      <c r="H353" s="1">
        <v>1.8</v>
      </c>
      <c r="I353" s="1">
        <v>1.6</v>
      </c>
      <c r="J353" s="1" t="s">
        <v>1933</v>
      </c>
      <c r="K353" s="1" t="s">
        <v>8733</v>
      </c>
      <c r="L353" s="1" t="s">
        <v>8439</v>
      </c>
      <c r="M353" s="1">
        <v>1.1299999999999999</v>
      </c>
      <c r="N353" s="1">
        <v>1.1399999999999999</v>
      </c>
      <c r="O353" s="9" t="s">
        <v>1933</v>
      </c>
      <c r="P353" s="1" t="s">
        <v>1437</v>
      </c>
    </row>
    <row r="354" spans="1:16" x14ac:dyDescent="0.25">
      <c r="A354" s="3" t="s">
        <v>424</v>
      </c>
      <c r="B354" s="1" t="s">
        <v>1669</v>
      </c>
      <c r="C354" s="1" t="s">
        <v>1933</v>
      </c>
      <c r="E354" s="1" t="s">
        <v>8216</v>
      </c>
      <c r="F354" s="1" t="s">
        <v>426</v>
      </c>
      <c r="G354" s="1" t="s">
        <v>2124</v>
      </c>
      <c r="H354" s="1">
        <v>0.42</v>
      </c>
      <c r="I354" s="1">
        <v>0.72</v>
      </c>
      <c r="J354" s="1" t="s">
        <v>1933</v>
      </c>
      <c r="K354" s="1" t="s">
        <v>8734</v>
      </c>
      <c r="L354" s="1" t="s">
        <v>2124</v>
      </c>
      <c r="M354" s="1">
        <v>30.28</v>
      </c>
      <c r="N354" s="1">
        <v>17.73</v>
      </c>
      <c r="O354" s="9" t="s">
        <v>1933</v>
      </c>
      <c r="P354" s="1" t="s">
        <v>1437</v>
      </c>
    </row>
    <row r="355" spans="1:16" x14ac:dyDescent="0.25">
      <c r="A355" s="3" t="s">
        <v>428</v>
      </c>
      <c r="B355" s="1" t="s">
        <v>1670</v>
      </c>
      <c r="C355" s="1" t="s">
        <v>1933</v>
      </c>
      <c r="E355" s="1" t="s">
        <v>8217</v>
      </c>
      <c r="F355" s="1" t="s">
        <v>430</v>
      </c>
      <c r="G355" s="1" t="s">
        <v>2124</v>
      </c>
      <c r="H355" s="1">
        <v>126.15</v>
      </c>
      <c r="I355" s="1">
        <v>37.119999999999997</v>
      </c>
      <c r="J355" s="1" t="s">
        <v>1933</v>
      </c>
      <c r="K355" s="1" t="s">
        <v>8735</v>
      </c>
      <c r="L355" s="1" t="s">
        <v>2124</v>
      </c>
      <c r="M355" s="1">
        <v>6.33</v>
      </c>
      <c r="N355" s="1">
        <v>3</v>
      </c>
      <c r="O355" s="9" t="s">
        <v>1933</v>
      </c>
      <c r="P355" s="1" t="s">
        <v>1437</v>
      </c>
    </row>
    <row r="356" spans="1:16" x14ac:dyDescent="0.25">
      <c r="A356" s="3" t="s">
        <v>428</v>
      </c>
      <c r="B356" s="1" t="s">
        <v>1670</v>
      </c>
      <c r="C356" s="1" t="s">
        <v>1933</v>
      </c>
      <c r="E356" s="1" t="s">
        <v>8217</v>
      </c>
      <c r="F356" s="1" t="s">
        <v>430</v>
      </c>
      <c r="G356" s="1" t="s">
        <v>2124</v>
      </c>
      <c r="H356" s="1">
        <v>126.15</v>
      </c>
      <c r="I356" s="1">
        <v>37.119999999999997</v>
      </c>
      <c r="J356" s="1" t="s">
        <v>1933</v>
      </c>
      <c r="K356" s="1" t="s">
        <v>8736</v>
      </c>
      <c r="L356" s="1" t="s">
        <v>2124</v>
      </c>
      <c r="M356" s="1">
        <v>58.98</v>
      </c>
      <c r="N356" s="1">
        <v>39.24</v>
      </c>
      <c r="O356" s="9" t="s">
        <v>1933</v>
      </c>
      <c r="P356" s="1" t="s">
        <v>1437</v>
      </c>
    </row>
    <row r="357" spans="1:16" x14ac:dyDescent="0.25">
      <c r="A357" s="3" t="s">
        <v>930</v>
      </c>
      <c r="B357" s="1" t="s">
        <v>1671</v>
      </c>
      <c r="C357" s="1" t="s">
        <v>1934</v>
      </c>
      <c r="F357" s="1" t="s">
        <v>931</v>
      </c>
      <c r="G357" s="1" t="s">
        <v>8439</v>
      </c>
      <c r="H357" s="1">
        <v>2.84</v>
      </c>
      <c r="I357" s="1">
        <v>2.25</v>
      </c>
      <c r="J357" s="1" t="s">
        <v>1933</v>
      </c>
      <c r="K357" s="1" t="s">
        <v>8737</v>
      </c>
      <c r="L357" s="1" t="s">
        <v>8439</v>
      </c>
      <c r="M357" s="1">
        <v>18.3</v>
      </c>
      <c r="N357" s="1">
        <v>33.67</v>
      </c>
      <c r="O357" s="9" t="s">
        <v>1933</v>
      </c>
      <c r="P357" s="1" t="s">
        <v>1438</v>
      </c>
    </row>
    <row r="358" spans="1:16" x14ac:dyDescent="0.25">
      <c r="A358" s="3" t="s">
        <v>930</v>
      </c>
      <c r="B358" s="1" t="s">
        <v>1671</v>
      </c>
      <c r="C358" s="1" t="s">
        <v>1934</v>
      </c>
      <c r="F358" s="1" t="s">
        <v>931</v>
      </c>
      <c r="G358" s="1" t="s">
        <v>8439</v>
      </c>
      <c r="H358" s="1">
        <v>2.84</v>
      </c>
      <c r="I358" s="1">
        <v>2.25</v>
      </c>
      <c r="J358" s="1" t="s">
        <v>1933</v>
      </c>
      <c r="K358" s="1" t="s">
        <v>8738</v>
      </c>
      <c r="L358" s="1" t="s">
        <v>8439</v>
      </c>
      <c r="M358" s="1">
        <v>1.58</v>
      </c>
      <c r="N358" s="1">
        <v>2</v>
      </c>
      <c r="O358" s="9" t="s">
        <v>1933</v>
      </c>
      <c r="P358" s="1" t="s">
        <v>1438</v>
      </c>
    </row>
    <row r="359" spans="1:16" x14ac:dyDescent="0.25">
      <c r="A359" s="3" t="s">
        <v>930</v>
      </c>
      <c r="B359" s="1" t="s">
        <v>1672</v>
      </c>
      <c r="C359" s="1" t="s">
        <v>1933</v>
      </c>
      <c r="E359" s="1" t="s">
        <v>8218</v>
      </c>
      <c r="F359" s="1" t="s">
        <v>931</v>
      </c>
      <c r="G359" s="1" t="s">
        <v>8439</v>
      </c>
      <c r="H359" s="1">
        <v>1.38</v>
      </c>
      <c r="I359" s="1">
        <v>1.71</v>
      </c>
      <c r="J359" s="1" t="s">
        <v>1934</v>
      </c>
      <c r="K359" s="1" t="s">
        <v>8738</v>
      </c>
      <c r="L359" s="1" t="s">
        <v>8439</v>
      </c>
      <c r="M359" s="1">
        <v>1.58</v>
      </c>
      <c r="N359" s="1">
        <v>2</v>
      </c>
      <c r="O359" s="9" t="s">
        <v>1933</v>
      </c>
      <c r="P359" s="1" t="s">
        <v>1438</v>
      </c>
    </row>
    <row r="360" spans="1:16" x14ac:dyDescent="0.25">
      <c r="A360" s="3" t="s">
        <v>930</v>
      </c>
      <c r="B360" s="1" t="s">
        <v>1672</v>
      </c>
      <c r="C360" s="1" t="s">
        <v>1933</v>
      </c>
      <c r="E360" s="1" t="s">
        <v>8218</v>
      </c>
      <c r="F360" s="1" t="s">
        <v>931</v>
      </c>
      <c r="G360" s="1" t="s">
        <v>8439</v>
      </c>
      <c r="H360" s="1">
        <v>1.38</v>
      </c>
      <c r="I360" s="1">
        <v>1.71</v>
      </c>
      <c r="J360" s="1" t="s">
        <v>1934</v>
      </c>
      <c r="K360" s="1" t="s">
        <v>8737</v>
      </c>
      <c r="L360" s="1" t="s">
        <v>8439</v>
      </c>
      <c r="M360" s="1">
        <v>18.3</v>
      </c>
      <c r="N360" s="1">
        <v>33.67</v>
      </c>
      <c r="O360" s="9" t="s">
        <v>1933</v>
      </c>
      <c r="P360" s="1" t="s">
        <v>1438</v>
      </c>
    </row>
    <row r="361" spans="1:16" x14ac:dyDescent="0.25">
      <c r="A361" s="3" t="s">
        <v>432</v>
      </c>
      <c r="B361" s="1" t="s">
        <v>1674</v>
      </c>
      <c r="C361" s="1" t="s">
        <v>1933</v>
      </c>
      <c r="E361" s="1" t="s">
        <v>8219</v>
      </c>
      <c r="F361" s="1" t="s">
        <v>434</v>
      </c>
      <c r="G361" s="1" t="s">
        <v>8439</v>
      </c>
      <c r="H361" s="1">
        <v>0.67</v>
      </c>
      <c r="I361" s="1">
        <v>0.84</v>
      </c>
      <c r="J361" s="1" t="s">
        <v>1934</v>
      </c>
      <c r="K361" s="1" t="s">
        <v>8739</v>
      </c>
      <c r="L361" s="1" t="s">
        <v>8439</v>
      </c>
      <c r="M361" s="1">
        <v>27.57</v>
      </c>
      <c r="N361" s="1">
        <v>96.99</v>
      </c>
      <c r="O361" s="9" t="s">
        <v>1933</v>
      </c>
      <c r="P361" s="1" t="s">
        <v>1437</v>
      </c>
    </row>
    <row r="362" spans="1:16" x14ac:dyDescent="0.25">
      <c r="A362" s="3" t="s">
        <v>432</v>
      </c>
      <c r="B362" s="1" t="s">
        <v>1673</v>
      </c>
      <c r="C362" s="1" t="s">
        <v>1934</v>
      </c>
      <c r="F362" s="1" t="s">
        <v>434</v>
      </c>
      <c r="G362" s="1" t="s">
        <v>8439</v>
      </c>
      <c r="H362" s="1">
        <v>12.01</v>
      </c>
      <c r="I362" s="1">
        <v>5.38</v>
      </c>
      <c r="J362" s="1" t="s">
        <v>1933</v>
      </c>
      <c r="K362" s="1" t="s">
        <v>8739</v>
      </c>
      <c r="L362" s="1" t="s">
        <v>8439</v>
      </c>
      <c r="M362" s="1">
        <v>27.57</v>
      </c>
      <c r="N362" s="1">
        <v>96.99</v>
      </c>
      <c r="O362" s="9" t="s">
        <v>1933</v>
      </c>
      <c r="P362" s="1" t="s">
        <v>1437</v>
      </c>
    </row>
    <row r="363" spans="1:16" x14ac:dyDescent="0.25">
      <c r="A363" s="3" t="s">
        <v>1259</v>
      </c>
      <c r="B363" s="1" t="s">
        <v>1675</v>
      </c>
      <c r="C363" s="1" t="s">
        <v>1933</v>
      </c>
      <c r="E363" s="1" t="s">
        <v>8220</v>
      </c>
      <c r="F363" s="1" t="s">
        <v>1261</v>
      </c>
      <c r="G363" s="1" t="s">
        <v>8439</v>
      </c>
      <c r="H363" s="1">
        <v>35.950000000000003</v>
      </c>
      <c r="I363" s="1">
        <v>11.33</v>
      </c>
      <c r="J363" s="1" t="s">
        <v>1933</v>
      </c>
      <c r="K363" s="1" t="s">
        <v>8740</v>
      </c>
      <c r="L363" s="1" t="s">
        <v>8439</v>
      </c>
      <c r="M363" s="1">
        <v>35.25</v>
      </c>
      <c r="N363" s="1">
        <v>59.33</v>
      </c>
      <c r="O363" s="9" t="s">
        <v>1933</v>
      </c>
      <c r="P363" s="1" t="s">
        <v>1435</v>
      </c>
    </row>
    <row r="364" spans="1:16" x14ac:dyDescent="0.25">
      <c r="A364" s="3" t="s">
        <v>436</v>
      </c>
      <c r="B364" s="1" t="s">
        <v>1676</v>
      </c>
      <c r="C364" s="1" t="s">
        <v>1933</v>
      </c>
      <c r="E364" s="1" t="s">
        <v>8221</v>
      </c>
      <c r="F364" s="1" t="s">
        <v>437</v>
      </c>
      <c r="G364" s="1" t="s">
        <v>2124</v>
      </c>
      <c r="H364" s="1">
        <v>0.18</v>
      </c>
      <c r="I364" s="1">
        <v>0.41</v>
      </c>
      <c r="J364" s="1" t="s">
        <v>1933</v>
      </c>
      <c r="K364" s="1" t="s">
        <v>8741</v>
      </c>
      <c r="L364" s="1" t="s">
        <v>2124</v>
      </c>
      <c r="M364" s="1">
        <v>14.24</v>
      </c>
      <c r="N364" s="1">
        <v>145.31</v>
      </c>
      <c r="O364" s="9" t="s">
        <v>1933</v>
      </c>
      <c r="P364" s="1" t="s">
        <v>1437</v>
      </c>
    </row>
    <row r="365" spans="1:16" x14ac:dyDescent="0.25">
      <c r="A365" s="3" t="s">
        <v>436</v>
      </c>
      <c r="B365" s="1" t="s">
        <v>1676</v>
      </c>
      <c r="C365" s="1" t="s">
        <v>1933</v>
      </c>
      <c r="E365" s="1" t="s">
        <v>8221</v>
      </c>
      <c r="F365" s="1" t="s">
        <v>437</v>
      </c>
      <c r="G365" s="1" t="s">
        <v>2124</v>
      </c>
      <c r="H365" s="1">
        <v>0.18</v>
      </c>
      <c r="I365" s="1">
        <v>0.41</v>
      </c>
      <c r="J365" s="1" t="s">
        <v>1933</v>
      </c>
      <c r="K365" s="1" t="s">
        <v>8742</v>
      </c>
      <c r="L365" s="1" t="s">
        <v>2124</v>
      </c>
      <c r="M365" s="1">
        <v>0.68</v>
      </c>
      <c r="N365" s="1">
        <v>6.93</v>
      </c>
      <c r="O365" s="9" t="s">
        <v>1933</v>
      </c>
      <c r="P365" s="1" t="s">
        <v>1437</v>
      </c>
    </row>
    <row r="366" spans="1:16" x14ac:dyDescent="0.25">
      <c r="A366" s="3" t="s">
        <v>436</v>
      </c>
      <c r="B366" s="1" t="s">
        <v>1676</v>
      </c>
      <c r="C366" s="1" t="s">
        <v>1933</v>
      </c>
      <c r="E366" s="1" t="s">
        <v>8221</v>
      </c>
      <c r="F366" s="1" t="s">
        <v>437</v>
      </c>
      <c r="G366" s="1" t="s">
        <v>2124</v>
      </c>
      <c r="H366" s="1">
        <v>0.18</v>
      </c>
      <c r="I366" s="1">
        <v>0.41</v>
      </c>
      <c r="J366" s="1" t="s">
        <v>1933</v>
      </c>
      <c r="K366" s="1" t="s">
        <v>8743</v>
      </c>
      <c r="L366" s="1" t="s">
        <v>2124</v>
      </c>
      <c r="M366" s="1">
        <v>4.5199999999999996</v>
      </c>
      <c r="N366" s="1">
        <v>42.1</v>
      </c>
      <c r="O366" s="9" t="s">
        <v>1933</v>
      </c>
      <c r="P366" s="1" t="s">
        <v>1437</v>
      </c>
    </row>
    <row r="367" spans="1:16" x14ac:dyDescent="0.25">
      <c r="A367" s="3" t="s">
        <v>436</v>
      </c>
      <c r="B367" s="1" t="s">
        <v>1676</v>
      </c>
      <c r="C367" s="1" t="s">
        <v>1933</v>
      </c>
      <c r="E367" s="1" t="s">
        <v>8221</v>
      </c>
      <c r="F367" s="1" t="s">
        <v>437</v>
      </c>
      <c r="G367" s="1" t="s">
        <v>2124</v>
      </c>
      <c r="H367" s="1">
        <v>0.18</v>
      </c>
      <c r="I367" s="1">
        <v>0.41</v>
      </c>
      <c r="J367" s="1" t="s">
        <v>1933</v>
      </c>
      <c r="K367" s="1" t="s">
        <v>8744</v>
      </c>
      <c r="L367" s="1" t="s">
        <v>2124</v>
      </c>
      <c r="M367" s="1">
        <v>11.75</v>
      </c>
      <c r="N367" s="1">
        <v>109.65</v>
      </c>
      <c r="O367" s="9" t="s">
        <v>1933</v>
      </c>
      <c r="P367" s="1" t="s">
        <v>1437</v>
      </c>
    </row>
    <row r="368" spans="1:16" x14ac:dyDescent="0.25">
      <c r="A368" s="3" t="s">
        <v>439</v>
      </c>
      <c r="B368" s="1" t="s">
        <v>1677</v>
      </c>
      <c r="C368" s="1" t="s">
        <v>1933</v>
      </c>
      <c r="E368" s="1" t="s">
        <v>8222</v>
      </c>
      <c r="F368" s="1" t="s">
        <v>441</v>
      </c>
      <c r="G368" s="1" t="s">
        <v>2124</v>
      </c>
      <c r="H368" s="1">
        <v>0.05</v>
      </c>
      <c r="I368" s="1">
        <v>0.38</v>
      </c>
      <c r="J368" s="1" t="s">
        <v>1933</v>
      </c>
      <c r="K368" s="1" t="s">
        <v>8745</v>
      </c>
      <c r="L368" s="1" t="s">
        <v>2124</v>
      </c>
      <c r="M368" s="1">
        <v>6.78</v>
      </c>
      <c r="N368" s="1">
        <v>18.87</v>
      </c>
      <c r="O368" s="9" t="s">
        <v>1933</v>
      </c>
      <c r="P368" s="1" t="s">
        <v>1437</v>
      </c>
    </row>
    <row r="369" spans="1:16" x14ac:dyDescent="0.25">
      <c r="A369" s="3" t="s">
        <v>439</v>
      </c>
      <c r="B369" s="1" t="s">
        <v>1677</v>
      </c>
      <c r="C369" s="1" t="s">
        <v>1933</v>
      </c>
      <c r="E369" s="1" t="s">
        <v>8222</v>
      </c>
      <c r="F369" s="1" t="s">
        <v>441</v>
      </c>
      <c r="G369" s="1" t="s">
        <v>2124</v>
      </c>
      <c r="H369" s="1">
        <v>0.05</v>
      </c>
      <c r="I369" s="1">
        <v>0.38</v>
      </c>
      <c r="J369" s="1" t="s">
        <v>1933</v>
      </c>
      <c r="K369" s="1" t="s">
        <v>8746</v>
      </c>
      <c r="L369" s="1" t="s">
        <v>2124</v>
      </c>
      <c r="M369" s="1">
        <v>0.68</v>
      </c>
      <c r="N369" s="1">
        <v>1.36</v>
      </c>
      <c r="O369" s="9" t="s">
        <v>1933</v>
      </c>
      <c r="P369" s="1" t="s">
        <v>1437</v>
      </c>
    </row>
    <row r="370" spans="1:16" x14ac:dyDescent="0.25">
      <c r="A370" s="3" t="s">
        <v>1430</v>
      </c>
      <c r="B370" s="1" t="s">
        <v>1678</v>
      </c>
      <c r="C370" s="1" t="s">
        <v>1933</v>
      </c>
      <c r="E370" s="1" t="s">
        <v>8223</v>
      </c>
      <c r="F370" s="1" t="s">
        <v>1433</v>
      </c>
      <c r="G370" s="1" t="s">
        <v>8439</v>
      </c>
      <c r="H370" s="1">
        <v>10.19</v>
      </c>
      <c r="I370" s="1">
        <v>1.23</v>
      </c>
      <c r="J370" s="1" t="s">
        <v>1933</v>
      </c>
      <c r="K370" s="1" t="s">
        <v>8747</v>
      </c>
      <c r="L370" s="1" t="s">
        <v>8439</v>
      </c>
      <c r="M370" s="1">
        <v>8.81</v>
      </c>
      <c r="N370" s="1">
        <v>13.15</v>
      </c>
      <c r="O370" s="9" t="s">
        <v>1933</v>
      </c>
      <c r="P370" s="1" t="s">
        <v>1436</v>
      </c>
    </row>
    <row r="371" spans="1:16" x14ac:dyDescent="0.25">
      <c r="A371" s="3" t="s">
        <v>443</v>
      </c>
      <c r="B371" s="1" t="s">
        <v>1679</v>
      </c>
      <c r="C371" s="1" t="s">
        <v>1933</v>
      </c>
      <c r="E371" s="1" t="s">
        <v>8224</v>
      </c>
      <c r="F371" s="1" t="s">
        <v>444</v>
      </c>
      <c r="G371" s="1" t="s">
        <v>2124</v>
      </c>
      <c r="H371" s="1">
        <v>0.62</v>
      </c>
      <c r="I371" s="1">
        <v>0.52</v>
      </c>
      <c r="J371" s="1" t="s">
        <v>1933</v>
      </c>
      <c r="K371" s="1" t="s">
        <v>8748</v>
      </c>
      <c r="L371" s="1" t="s">
        <v>2124</v>
      </c>
      <c r="M371" s="1">
        <v>40.9</v>
      </c>
      <c r="N371" s="1">
        <v>34.380000000000003</v>
      </c>
      <c r="O371" s="9" t="s">
        <v>1933</v>
      </c>
      <c r="P371" s="1" t="s">
        <v>1437</v>
      </c>
    </row>
    <row r="372" spans="1:16" x14ac:dyDescent="0.25">
      <c r="A372" s="3" t="s">
        <v>446</v>
      </c>
      <c r="B372" s="1" t="s">
        <v>1680</v>
      </c>
      <c r="C372" s="1" t="s">
        <v>1933</v>
      </c>
      <c r="E372" s="1" t="s">
        <v>8225</v>
      </c>
      <c r="F372" s="1" t="s">
        <v>447</v>
      </c>
      <c r="G372" s="1" t="s">
        <v>2124</v>
      </c>
      <c r="H372" s="1">
        <v>0.02</v>
      </c>
      <c r="I372" s="1">
        <v>0.11</v>
      </c>
      <c r="J372" s="1" t="s">
        <v>1933</v>
      </c>
      <c r="K372" s="1" t="s">
        <v>8749</v>
      </c>
      <c r="L372" s="1" t="s">
        <v>2124</v>
      </c>
      <c r="M372" s="1">
        <v>11.07</v>
      </c>
      <c r="N372" s="1">
        <v>11.58</v>
      </c>
      <c r="O372" s="9" t="s">
        <v>1933</v>
      </c>
      <c r="P372" s="1" t="s">
        <v>1437</v>
      </c>
    </row>
    <row r="373" spans="1:16" x14ac:dyDescent="0.25">
      <c r="A373" s="3" t="s">
        <v>936</v>
      </c>
      <c r="B373" s="1" t="s">
        <v>1681</v>
      </c>
      <c r="C373" s="1" t="s">
        <v>1933</v>
      </c>
      <c r="E373" s="1" t="s">
        <v>8226</v>
      </c>
      <c r="F373" s="1" t="s">
        <v>938</v>
      </c>
      <c r="G373" s="1" t="s">
        <v>8439</v>
      </c>
      <c r="H373" s="1">
        <v>2.64</v>
      </c>
      <c r="I373" s="1">
        <v>0.53</v>
      </c>
      <c r="J373" s="1" t="s">
        <v>1933</v>
      </c>
      <c r="K373" s="1" t="s">
        <v>8750</v>
      </c>
      <c r="L373" s="1" t="s">
        <v>8439</v>
      </c>
      <c r="M373" s="1">
        <v>13.33</v>
      </c>
      <c r="N373" s="1">
        <v>14.65</v>
      </c>
      <c r="O373" s="9" t="s">
        <v>1933</v>
      </c>
      <c r="P373" s="1" t="s">
        <v>1438</v>
      </c>
    </row>
    <row r="374" spans="1:16" x14ac:dyDescent="0.25">
      <c r="A374" s="3" t="s">
        <v>940</v>
      </c>
      <c r="B374" s="1" t="s">
        <v>1682</v>
      </c>
      <c r="C374" s="1" t="s">
        <v>1933</v>
      </c>
      <c r="E374" s="1" t="s">
        <v>8227</v>
      </c>
      <c r="F374" s="1" t="s">
        <v>942</v>
      </c>
      <c r="G374" s="1" t="s">
        <v>8439</v>
      </c>
      <c r="H374" s="1">
        <v>2.6</v>
      </c>
      <c r="I374" s="1">
        <v>2.09</v>
      </c>
      <c r="J374" s="1" t="s">
        <v>1933</v>
      </c>
      <c r="O374" s="9" t="s">
        <v>1934</v>
      </c>
      <c r="P374" s="1" t="s">
        <v>1438</v>
      </c>
    </row>
    <row r="375" spans="1:16" x14ac:dyDescent="0.25">
      <c r="A375" s="3" t="s">
        <v>944</v>
      </c>
      <c r="B375" s="1" t="s">
        <v>1683</v>
      </c>
      <c r="C375" s="1" t="s">
        <v>1933</v>
      </c>
      <c r="E375" s="1" t="s">
        <v>8228</v>
      </c>
      <c r="F375" s="1" t="s">
        <v>946</v>
      </c>
      <c r="G375" s="1" t="s">
        <v>8439</v>
      </c>
      <c r="H375" s="1">
        <v>7.43</v>
      </c>
      <c r="I375" s="1">
        <v>4.1399999999999997</v>
      </c>
      <c r="J375" s="1" t="s">
        <v>1933</v>
      </c>
      <c r="O375" s="9" t="s">
        <v>1934</v>
      </c>
      <c r="P375" s="1" t="s">
        <v>1438</v>
      </c>
    </row>
    <row r="376" spans="1:16" x14ac:dyDescent="0.25">
      <c r="A376" s="3" t="s">
        <v>948</v>
      </c>
      <c r="B376" s="1" t="s">
        <v>1684</v>
      </c>
      <c r="C376" s="1" t="s">
        <v>1933</v>
      </c>
      <c r="E376" s="1" t="s">
        <v>8229</v>
      </c>
      <c r="F376" s="1" t="s">
        <v>950</v>
      </c>
      <c r="G376" s="1" t="s">
        <v>8439</v>
      </c>
      <c r="H376" s="1">
        <v>0.4</v>
      </c>
      <c r="I376" s="1">
        <v>0.33</v>
      </c>
      <c r="J376" s="1" t="s">
        <v>1933</v>
      </c>
      <c r="K376" s="1" t="s">
        <v>8751</v>
      </c>
      <c r="L376" s="1" t="s">
        <v>8439</v>
      </c>
      <c r="M376" s="1">
        <v>3.62</v>
      </c>
      <c r="N376" s="1">
        <v>5.65</v>
      </c>
      <c r="O376" s="9" t="s">
        <v>1933</v>
      </c>
      <c r="P376" s="1" t="s">
        <v>1438</v>
      </c>
    </row>
    <row r="377" spans="1:16" x14ac:dyDescent="0.25">
      <c r="A377" s="3" t="s">
        <v>449</v>
      </c>
      <c r="B377" s="1" t="s">
        <v>1685</v>
      </c>
      <c r="C377" s="1" t="s">
        <v>1933</v>
      </c>
      <c r="E377" s="1" t="s">
        <v>8230</v>
      </c>
      <c r="F377" s="1" t="s">
        <v>450</v>
      </c>
      <c r="G377" s="1" t="s">
        <v>8439</v>
      </c>
      <c r="H377" s="1">
        <v>19.2</v>
      </c>
      <c r="I377" s="1">
        <v>6.22</v>
      </c>
      <c r="J377" s="1" t="s">
        <v>1933</v>
      </c>
      <c r="K377" s="1" t="s">
        <v>8752</v>
      </c>
      <c r="L377" s="1" t="s">
        <v>8439</v>
      </c>
      <c r="M377" s="1">
        <v>6.1</v>
      </c>
      <c r="N377" s="1">
        <v>25.59</v>
      </c>
      <c r="O377" s="9" t="s">
        <v>1933</v>
      </c>
      <c r="P377" s="1" t="s">
        <v>1437</v>
      </c>
    </row>
    <row r="378" spans="1:16" x14ac:dyDescent="0.25">
      <c r="A378" s="3" t="s">
        <v>449</v>
      </c>
      <c r="B378" s="1" t="s">
        <v>1685</v>
      </c>
      <c r="C378" s="1" t="s">
        <v>1933</v>
      </c>
      <c r="E378" s="1" t="s">
        <v>8230</v>
      </c>
      <c r="F378" s="1" t="s">
        <v>450</v>
      </c>
      <c r="G378" s="1" t="s">
        <v>8439</v>
      </c>
      <c r="H378" s="1">
        <v>19.2</v>
      </c>
      <c r="I378" s="1">
        <v>6.22</v>
      </c>
      <c r="J378" s="1" t="s">
        <v>1933</v>
      </c>
      <c r="K378" s="1" t="s">
        <v>8753</v>
      </c>
      <c r="L378" s="1" t="s">
        <v>8439</v>
      </c>
      <c r="M378" s="1">
        <v>2.0299999999999998</v>
      </c>
      <c r="N378" s="1">
        <v>8.65</v>
      </c>
      <c r="O378" s="9" t="s">
        <v>1933</v>
      </c>
      <c r="P378" s="1" t="s">
        <v>1437</v>
      </c>
    </row>
    <row r="379" spans="1:16" x14ac:dyDescent="0.25">
      <c r="A379" s="3" t="s">
        <v>1263</v>
      </c>
      <c r="B379" s="1" t="s">
        <v>1686</v>
      </c>
      <c r="C379" s="1" t="s">
        <v>1933</v>
      </c>
      <c r="E379" s="1" t="s">
        <v>8231</v>
      </c>
      <c r="F379" s="1" t="s">
        <v>1264</v>
      </c>
      <c r="G379" s="1" t="s">
        <v>2124</v>
      </c>
      <c r="H379" s="1">
        <v>0.01</v>
      </c>
      <c r="I379" s="1">
        <v>0.03</v>
      </c>
      <c r="J379" s="1" t="s">
        <v>1933</v>
      </c>
      <c r="K379" s="1" t="s">
        <v>8754</v>
      </c>
      <c r="L379" s="1" t="s">
        <v>2124</v>
      </c>
      <c r="M379" s="1">
        <v>51.75</v>
      </c>
      <c r="N379" s="1">
        <v>298.7</v>
      </c>
      <c r="O379" s="9" t="s">
        <v>1933</v>
      </c>
      <c r="P379" s="1" t="s">
        <v>1435</v>
      </c>
    </row>
    <row r="380" spans="1:16" x14ac:dyDescent="0.25">
      <c r="A380" s="3" t="s">
        <v>1266</v>
      </c>
      <c r="B380" s="1" t="s">
        <v>1687</v>
      </c>
      <c r="C380" s="1" t="s">
        <v>1933</v>
      </c>
      <c r="E380" s="1" t="s">
        <v>8232</v>
      </c>
      <c r="F380" s="1" t="s">
        <v>1267</v>
      </c>
      <c r="G380" s="1" t="s">
        <v>2124</v>
      </c>
      <c r="H380" s="1">
        <v>0.14000000000000001</v>
      </c>
      <c r="I380" s="1">
        <v>0.13</v>
      </c>
      <c r="J380" s="1" t="s">
        <v>1933</v>
      </c>
      <c r="O380" s="9" t="s">
        <v>1934</v>
      </c>
      <c r="P380" s="1" t="s">
        <v>1435</v>
      </c>
    </row>
    <row r="381" spans="1:16" x14ac:dyDescent="0.25">
      <c r="A381" s="3" t="s">
        <v>952</v>
      </c>
      <c r="B381" s="1" t="s">
        <v>1688</v>
      </c>
      <c r="C381" s="1" t="s">
        <v>1933</v>
      </c>
      <c r="E381" s="1" t="s">
        <v>8233</v>
      </c>
      <c r="F381" s="1" t="s">
        <v>953</v>
      </c>
      <c r="G381" s="1" t="s">
        <v>2124</v>
      </c>
      <c r="H381" s="1">
        <v>6.49</v>
      </c>
      <c r="I381" s="1">
        <v>1.93</v>
      </c>
      <c r="J381" s="1" t="s">
        <v>1933</v>
      </c>
      <c r="K381" s="1" t="s">
        <v>8755</v>
      </c>
      <c r="L381" s="1" t="s">
        <v>2124</v>
      </c>
      <c r="M381" s="1">
        <v>40.68</v>
      </c>
      <c r="N381" s="1">
        <v>43.96</v>
      </c>
      <c r="O381" s="9" t="s">
        <v>1933</v>
      </c>
      <c r="P381" s="1" t="s">
        <v>1438</v>
      </c>
    </row>
    <row r="382" spans="1:16" x14ac:dyDescent="0.25">
      <c r="A382" s="3" t="s">
        <v>452</v>
      </c>
      <c r="B382" s="1" t="s">
        <v>1689</v>
      </c>
      <c r="C382" s="1" t="s">
        <v>1933</v>
      </c>
      <c r="E382" s="1" t="s">
        <v>8234</v>
      </c>
      <c r="F382" s="1" t="s">
        <v>453</v>
      </c>
      <c r="G382" s="1" t="s">
        <v>2124</v>
      </c>
      <c r="H382" s="1">
        <v>23.59</v>
      </c>
      <c r="I382" s="1">
        <v>7.96</v>
      </c>
      <c r="J382" s="1" t="s">
        <v>1933</v>
      </c>
      <c r="K382" s="1" t="s">
        <v>8756</v>
      </c>
      <c r="L382" s="1" t="s">
        <v>2124</v>
      </c>
      <c r="M382" s="1">
        <v>6.1</v>
      </c>
      <c r="N382" s="1">
        <v>2.5</v>
      </c>
      <c r="O382" s="9" t="s">
        <v>1933</v>
      </c>
      <c r="P382" s="1" t="s">
        <v>1437</v>
      </c>
    </row>
    <row r="383" spans="1:16" x14ac:dyDescent="0.25">
      <c r="A383" s="3" t="s">
        <v>452</v>
      </c>
      <c r="B383" s="1" t="s">
        <v>1689</v>
      </c>
      <c r="C383" s="1" t="s">
        <v>1933</v>
      </c>
      <c r="E383" s="1" t="s">
        <v>8234</v>
      </c>
      <c r="F383" s="1" t="s">
        <v>453</v>
      </c>
      <c r="G383" s="1" t="s">
        <v>2124</v>
      </c>
      <c r="H383" s="1">
        <v>23.59</v>
      </c>
      <c r="I383" s="1">
        <v>7.96</v>
      </c>
      <c r="J383" s="1" t="s">
        <v>1933</v>
      </c>
      <c r="K383" s="1" t="s">
        <v>8757</v>
      </c>
      <c r="L383" s="1" t="s">
        <v>2124</v>
      </c>
      <c r="M383" s="1">
        <v>2.94</v>
      </c>
      <c r="N383" s="1">
        <v>0.79</v>
      </c>
      <c r="O383" s="9" t="s">
        <v>1933</v>
      </c>
      <c r="P383" s="1" t="s">
        <v>1437</v>
      </c>
    </row>
    <row r="384" spans="1:16" x14ac:dyDescent="0.25">
      <c r="A384" s="3" t="s">
        <v>1269</v>
      </c>
      <c r="B384" s="1" t="s">
        <v>1690</v>
      </c>
      <c r="C384" s="1" t="s">
        <v>1933</v>
      </c>
      <c r="E384" s="1" t="s">
        <v>8235</v>
      </c>
      <c r="F384" s="1" t="s">
        <v>1271</v>
      </c>
      <c r="G384" s="1" t="s">
        <v>2124</v>
      </c>
      <c r="H384" s="1">
        <v>1.18</v>
      </c>
      <c r="I384" s="1">
        <v>0.57999999999999996</v>
      </c>
      <c r="J384" s="1" t="s">
        <v>1933</v>
      </c>
      <c r="O384" s="9" t="s">
        <v>1934</v>
      </c>
      <c r="P384" s="1" t="s">
        <v>1435</v>
      </c>
    </row>
    <row r="385" spans="1:16" x14ac:dyDescent="0.25">
      <c r="A385" s="3" t="s">
        <v>955</v>
      </c>
      <c r="B385" s="1" t="s">
        <v>1691</v>
      </c>
      <c r="C385" s="1" t="s">
        <v>1933</v>
      </c>
      <c r="E385" s="1" t="s">
        <v>8236</v>
      </c>
      <c r="F385" s="1" t="s">
        <v>957</v>
      </c>
      <c r="G385" s="1" t="s">
        <v>2124</v>
      </c>
      <c r="H385" s="1">
        <v>136.87</v>
      </c>
      <c r="I385" s="1">
        <v>60.98</v>
      </c>
      <c r="J385" s="1" t="s">
        <v>1933</v>
      </c>
      <c r="K385" s="1" t="s">
        <v>8758</v>
      </c>
      <c r="L385" s="1" t="s">
        <v>2124</v>
      </c>
      <c r="M385" s="1">
        <v>1.36</v>
      </c>
      <c r="N385" s="1">
        <v>0.79</v>
      </c>
      <c r="O385" s="9" t="s">
        <v>1933</v>
      </c>
      <c r="P385" s="1" t="s">
        <v>1438</v>
      </c>
    </row>
    <row r="386" spans="1:16" x14ac:dyDescent="0.25">
      <c r="A386" s="3" t="s">
        <v>955</v>
      </c>
      <c r="B386" s="1" t="s">
        <v>1691</v>
      </c>
      <c r="C386" s="1" t="s">
        <v>1933</v>
      </c>
      <c r="E386" s="1" t="s">
        <v>8236</v>
      </c>
      <c r="F386" s="1" t="s">
        <v>957</v>
      </c>
      <c r="G386" s="1" t="s">
        <v>2124</v>
      </c>
      <c r="H386" s="1">
        <v>136.87</v>
      </c>
      <c r="I386" s="1">
        <v>60.98</v>
      </c>
      <c r="J386" s="1" t="s">
        <v>1933</v>
      </c>
      <c r="K386" s="1" t="s">
        <v>8537</v>
      </c>
      <c r="L386" s="1" t="s">
        <v>2124</v>
      </c>
      <c r="M386" s="1">
        <v>121.58</v>
      </c>
      <c r="N386" s="1">
        <v>47.17</v>
      </c>
      <c r="O386" s="9" t="s">
        <v>1933</v>
      </c>
      <c r="P386" s="1" t="s">
        <v>1438</v>
      </c>
    </row>
    <row r="387" spans="1:16" x14ac:dyDescent="0.25">
      <c r="A387" s="3" t="s">
        <v>455</v>
      </c>
      <c r="B387" s="1" t="s">
        <v>1692</v>
      </c>
      <c r="C387" s="1" t="s">
        <v>1933</v>
      </c>
      <c r="E387" s="1" t="s">
        <v>8237</v>
      </c>
      <c r="F387" s="1" t="s">
        <v>457</v>
      </c>
      <c r="G387" s="1" t="s">
        <v>8439</v>
      </c>
      <c r="H387" s="1">
        <v>3.28</v>
      </c>
      <c r="I387" s="1">
        <v>0.7</v>
      </c>
      <c r="J387" s="1" t="s">
        <v>1933</v>
      </c>
      <c r="K387" s="1" t="s">
        <v>8759</v>
      </c>
      <c r="L387" s="1" t="s">
        <v>8439</v>
      </c>
      <c r="M387" s="1">
        <v>11.53</v>
      </c>
      <c r="N387" s="1">
        <v>12.79</v>
      </c>
      <c r="O387" s="9" t="s">
        <v>1933</v>
      </c>
      <c r="P387" s="1" t="s">
        <v>1437</v>
      </c>
    </row>
    <row r="388" spans="1:16" x14ac:dyDescent="0.25">
      <c r="A388" s="3" t="s">
        <v>459</v>
      </c>
      <c r="B388" s="1" t="s">
        <v>1693</v>
      </c>
      <c r="C388" s="1" t="s">
        <v>1934</v>
      </c>
      <c r="F388" s="1" t="s">
        <v>460</v>
      </c>
      <c r="G388" s="1" t="s">
        <v>2124</v>
      </c>
      <c r="H388" s="1">
        <v>5.26</v>
      </c>
      <c r="I388" s="1">
        <v>2.41</v>
      </c>
      <c r="J388" s="1" t="s">
        <v>1933</v>
      </c>
      <c r="K388" s="1" t="s">
        <v>8760</v>
      </c>
      <c r="L388" s="1" t="s">
        <v>2124</v>
      </c>
      <c r="M388" s="1">
        <v>9.49</v>
      </c>
      <c r="N388" s="1">
        <v>10.86</v>
      </c>
      <c r="O388" s="9" t="s">
        <v>1933</v>
      </c>
      <c r="P388" s="1" t="s">
        <v>1437</v>
      </c>
    </row>
    <row r="389" spans="1:16" x14ac:dyDescent="0.25">
      <c r="A389" s="3" t="s">
        <v>459</v>
      </c>
      <c r="B389" s="1" t="s">
        <v>1694</v>
      </c>
      <c r="C389" s="1" t="s">
        <v>1933</v>
      </c>
      <c r="E389" s="1" t="s">
        <v>8238</v>
      </c>
      <c r="F389" s="1" t="s">
        <v>460</v>
      </c>
      <c r="G389" s="1" t="s">
        <v>2124</v>
      </c>
      <c r="H389" s="1">
        <v>3.27</v>
      </c>
      <c r="I389" s="1">
        <v>2.14</v>
      </c>
      <c r="J389" s="1" t="s">
        <v>1934</v>
      </c>
      <c r="K389" s="1" t="s">
        <v>8760</v>
      </c>
      <c r="L389" s="1" t="s">
        <v>2124</v>
      </c>
      <c r="M389" s="1">
        <v>9.49</v>
      </c>
      <c r="N389" s="1">
        <v>10.86</v>
      </c>
      <c r="O389" s="9" t="s">
        <v>1933</v>
      </c>
      <c r="P389" s="1" t="s">
        <v>1437</v>
      </c>
    </row>
    <row r="390" spans="1:16" x14ac:dyDescent="0.25">
      <c r="A390" s="3" t="s">
        <v>462</v>
      </c>
      <c r="B390" s="1" t="s">
        <v>1695</v>
      </c>
      <c r="C390" s="1" t="s">
        <v>1933</v>
      </c>
      <c r="E390" s="1" t="s">
        <v>8239</v>
      </c>
      <c r="F390" s="1" t="s">
        <v>463</v>
      </c>
      <c r="G390" s="1" t="s">
        <v>2124</v>
      </c>
      <c r="H390" s="1">
        <v>3.67</v>
      </c>
      <c r="I390" s="1">
        <v>1.62</v>
      </c>
      <c r="J390" s="1" t="s">
        <v>1933</v>
      </c>
      <c r="K390" s="1" t="s">
        <v>8761</v>
      </c>
      <c r="L390" s="1" t="s">
        <v>2124</v>
      </c>
      <c r="M390" s="1">
        <v>14.01</v>
      </c>
      <c r="N390" s="1">
        <v>30.09</v>
      </c>
      <c r="O390" s="9" t="s">
        <v>1933</v>
      </c>
      <c r="P390" s="1" t="s">
        <v>1437</v>
      </c>
    </row>
    <row r="391" spans="1:16" x14ac:dyDescent="0.25">
      <c r="A391" s="3" t="s">
        <v>465</v>
      </c>
      <c r="B391" s="1" t="s">
        <v>1696</v>
      </c>
      <c r="C391" s="1" t="s">
        <v>1933</v>
      </c>
      <c r="E391" s="1" t="s">
        <v>8240</v>
      </c>
      <c r="F391" s="1" t="s">
        <v>466</v>
      </c>
      <c r="G391" s="1" t="s">
        <v>2124</v>
      </c>
      <c r="H391" s="1">
        <v>2.1</v>
      </c>
      <c r="I391" s="1">
        <v>1.94</v>
      </c>
      <c r="J391" s="1" t="s">
        <v>1933</v>
      </c>
      <c r="K391" s="1" t="s">
        <v>8762</v>
      </c>
      <c r="L391" s="1" t="s">
        <v>2124</v>
      </c>
      <c r="M391" s="1">
        <v>7.68</v>
      </c>
      <c r="N391" s="1">
        <v>10.65</v>
      </c>
      <c r="O391" s="9" t="s">
        <v>1933</v>
      </c>
      <c r="P391" s="1" t="s">
        <v>1437</v>
      </c>
    </row>
    <row r="392" spans="1:16" x14ac:dyDescent="0.25">
      <c r="A392" s="3" t="s">
        <v>468</v>
      </c>
      <c r="B392" s="1" t="s">
        <v>1697</v>
      </c>
      <c r="C392" s="1" t="s">
        <v>1933</v>
      </c>
      <c r="E392" s="1" t="s">
        <v>8241</v>
      </c>
      <c r="F392" s="1" t="s">
        <v>1698</v>
      </c>
      <c r="G392" s="1" t="s">
        <v>8439</v>
      </c>
      <c r="H392" s="1">
        <v>82.5</v>
      </c>
      <c r="I392" s="1">
        <v>35.35</v>
      </c>
      <c r="J392" s="1" t="s">
        <v>1933</v>
      </c>
      <c r="K392" s="1" t="s">
        <v>8763</v>
      </c>
      <c r="L392" s="1" t="s">
        <v>8439</v>
      </c>
      <c r="M392" s="1">
        <v>44.97</v>
      </c>
      <c r="N392" s="1">
        <v>47.1</v>
      </c>
      <c r="O392" s="9" t="s">
        <v>1933</v>
      </c>
      <c r="P392" s="1" t="s">
        <v>1437</v>
      </c>
    </row>
    <row r="393" spans="1:16" x14ac:dyDescent="0.25">
      <c r="A393" s="3" t="s">
        <v>1273</v>
      </c>
      <c r="B393" s="1" t="s">
        <v>1699</v>
      </c>
      <c r="C393" s="1" t="s">
        <v>1933</v>
      </c>
      <c r="E393" s="1" t="s">
        <v>8242</v>
      </c>
      <c r="F393" s="1" t="s">
        <v>1275</v>
      </c>
      <c r="G393" s="1" t="s">
        <v>8439</v>
      </c>
      <c r="H393" s="1">
        <v>7.46</v>
      </c>
      <c r="I393" s="1">
        <v>2.19</v>
      </c>
      <c r="J393" s="1" t="s">
        <v>1933</v>
      </c>
      <c r="K393" s="1" t="s">
        <v>8764</v>
      </c>
      <c r="L393" s="1" t="s">
        <v>8439</v>
      </c>
      <c r="M393" s="1">
        <v>42.94</v>
      </c>
      <c r="N393" s="1">
        <v>136.66</v>
      </c>
      <c r="O393" s="9" t="s">
        <v>1933</v>
      </c>
      <c r="P393" s="1" t="s">
        <v>1435</v>
      </c>
    </row>
    <row r="394" spans="1:16" x14ac:dyDescent="0.25">
      <c r="A394" s="3" t="s">
        <v>1273</v>
      </c>
      <c r="B394" s="1" t="s">
        <v>1699</v>
      </c>
      <c r="C394" s="1" t="s">
        <v>1933</v>
      </c>
      <c r="E394" s="1" t="s">
        <v>8242</v>
      </c>
      <c r="F394" s="1" t="s">
        <v>1275</v>
      </c>
      <c r="G394" s="1" t="s">
        <v>8439</v>
      </c>
      <c r="H394" s="1">
        <v>7.46</v>
      </c>
      <c r="I394" s="1">
        <v>2.19</v>
      </c>
      <c r="J394" s="1" t="s">
        <v>1933</v>
      </c>
      <c r="K394" s="1" t="s">
        <v>8765</v>
      </c>
      <c r="L394" s="1" t="s">
        <v>8439</v>
      </c>
      <c r="M394" s="1">
        <v>3.62</v>
      </c>
      <c r="N394" s="1">
        <v>9.2200000000000006</v>
      </c>
      <c r="O394" s="9" t="s">
        <v>1933</v>
      </c>
      <c r="P394" s="1" t="s">
        <v>1435</v>
      </c>
    </row>
    <row r="395" spans="1:16" x14ac:dyDescent="0.25">
      <c r="A395" s="3" t="s">
        <v>1273</v>
      </c>
      <c r="B395" s="1" t="s">
        <v>1699</v>
      </c>
      <c r="C395" s="1" t="s">
        <v>1933</v>
      </c>
      <c r="E395" s="1" t="s">
        <v>8242</v>
      </c>
      <c r="F395" s="1" t="s">
        <v>1275</v>
      </c>
      <c r="G395" s="1" t="s">
        <v>8439</v>
      </c>
      <c r="H395" s="1">
        <v>7.46</v>
      </c>
      <c r="I395" s="1">
        <v>2.19</v>
      </c>
      <c r="J395" s="1" t="s">
        <v>1933</v>
      </c>
      <c r="K395" s="1" t="s">
        <v>8766</v>
      </c>
      <c r="L395" s="1" t="s">
        <v>8439</v>
      </c>
      <c r="M395" s="1">
        <v>22.6</v>
      </c>
      <c r="N395" s="1">
        <v>22.59</v>
      </c>
      <c r="O395" s="9" t="s">
        <v>1933</v>
      </c>
      <c r="P395" s="1" t="s">
        <v>1435</v>
      </c>
    </row>
    <row r="396" spans="1:16" x14ac:dyDescent="0.25">
      <c r="A396" s="3" t="s">
        <v>472</v>
      </c>
      <c r="B396" s="1" t="s">
        <v>1700</v>
      </c>
      <c r="C396" s="1" t="s">
        <v>1934</v>
      </c>
      <c r="F396" s="1" t="s">
        <v>474</v>
      </c>
      <c r="G396" s="1" t="s">
        <v>2124</v>
      </c>
      <c r="H396" s="1">
        <v>257.92</v>
      </c>
      <c r="I396" s="1">
        <v>122.32</v>
      </c>
      <c r="J396" s="1" t="s">
        <v>1933</v>
      </c>
      <c r="K396" s="1" t="s">
        <v>8767</v>
      </c>
      <c r="L396" s="1" t="s">
        <v>2124</v>
      </c>
      <c r="M396" s="1">
        <v>706.64</v>
      </c>
      <c r="N396" s="1">
        <v>177.91</v>
      </c>
      <c r="O396" s="9" t="s">
        <v>1933</v>
      </c>
      <c r="P396" s="1" t="s">
        <v>1437</v>
      </c>
    </row>
    <row r="397" spans="1:16" x14ac:dyDescent="0.25">
      <c r="A397" s="3" t="s">
        <v>472</v>
      </c>
      <c r="B397" s="1" t="s">
        <v>1701</v>
      </c>
      <c r="C397" s="1" t="s">
        <v>1933</v>
      </c>
      <c r="E397" s="1" t="s">
        <v>8243</v>
      </c>
      <c r="F397" s="1" t="s">
        <v>474</v>
      </c>
      <c r="G397" s="1" t="s">
        <v>2124</v>
      </c>
      <c r="H397" s="1">
        <v>102.47</v>
      </c>
      <c r="I397" s="1">
        <v>33.65</v>
      </c>
      <c r="J397" s="1" t="s">
        <v>1934</v>
      </c>
      <c r="K397" s="1" t="s">
        <v>8768</v>
      </c>
      <c r="L397" s="1" t="s">
        <v>2124</v>
      </c>
      <c r="M397" s="1">
        <v>1.36</v>
      </c>
      <c r="N397" s="1">
        <v>2.36</v>
      </c>
      <c r="O397" s="9" t="s">
        <v>1933</v>
      </c>
      <c r="P397" s="1" t="s">
        <v>1437</v>
      </c>
    </row>
    <row r="398" spans="1:16" x14ac:dyDescent="0.25">
      <c r="A398" s="3" t="s">
        <v>1277</v>
      </c>
      <c r="B398" s="1" t="s">
        <v>1702</v>
      </c>
      <c r="C398" s="1" t="s">
        <v>1934</v>
      </c>
      <c r="F398" s="1" t="s">
        <v>1279</v>
      </c>
      <c r="G398" s="1" t="s">
        <v>2124</v>
      </c>
      <c r="H398" s="1">
        <v>13.54</v>
      </c>
      <c r="I398" s="1">
        <v>2.67</v>
      </c>
      <c r="J398" s="1" t="s">
        <v>1933</v>
      </c>
      <c r="K398" s="1" t="s">
        <v>8769</v>
      </c>
      <c r="L398" s="1" t="s">
        <v>2124</v>
      </c>
      <c r="M398" s="1">
        <v>31.86</v>
      </c>
      <c r="N398" s="1">
        <v>49.46</v>
      </c>
      <c r="O398" s="9" t="s">
        <v>1933</v>
      </c>
      <c r="P398" s="1" t="s">
        <v>1435</v>
      </c>
    </row>
    <row r="399" spans="1:16" x14ac:dyDescent="0.25">
      <c r="A399" s="3" t="s">
        <v>1277</v>
      </c>
      <c r="B399" s="1" t="s">
        <v>1703</v>
      </c>
      <c r="C399" s="1" t="s">
        <v>1933</v>
      </c>
      <c r="E399" s="1" t="s">
        <v>8244</v>
      </c>
      <c r="F399" s="1" t="s">
        <v>1279</v>
      </c>
      <c r="G399" s="1" t="s">
        <v>2124</v>
      </c>
      <c r="H399" s="1">
        <v>0.02</v>
      </c>
      <c r="I399" s="1">
        <v>0.13</v>
      </c>
      <c r="J399" s="1" t="s">
        <v>1934</v>
      </c>
      <c r="K399" s="1" t="s">
        <v>8769</v>
      </c>
      <c r="L399" s="1" t="s">
        <v>2124</v>
      </c>
      <c r="M399" s="1">
        <v>31.86</v>
      </c>
      <c r="N399" s="1">
        <v>49.46</v>
      </c>
      <c r="O399" s="9" t="s">
        <v>1933</v>
      </c>
      <c r="P399" s="1" t="s">
        <v>1435</v>
      </c>
    </row>
    <row r="400" spans="1:16" x14ac:dyDescent="0.25">
      <c r="A400" s="3" t="s">
        <v>476</v>
      </c>
      <c r="B400" s="1" t="s">
        <v>1704</v>
      </c>
      <c r="C400" s="1" t="s">
        <v>1933</v>
      </c>
      <c r="E400" s="1" t="s">
        <v>8245</v>
      </c>
      <c r="F400" s="1" t="s">
        <v>479</v>
      </c>
      <c r="G400" s="1" t="s">
        <v>8439</v>
      </c>
      <c r="H400" s="1">
        <v>0.39</v>
      </c>
      <c r="I400" s="1">
        <v>0.31</v>
      </c>
      <c r="J400" s="1" t="s">
        <v>1933</v>
      </c>
      <c r="K400" s="1" t="s">
        <v>8770</v>
      </c>
      <c r="L400" s="1" t="s">
        <v>8439</v>
      </c>
      <c r="M400" s="1">
        <v>2.0299999999999998</v>
      </c>
      <c r="N400" s="1">
        <v>4.57</v>
      </c>
      <c r="O400" s="9" t="s">
        <v>1933</v>
      </c>
      <c r="P400" s="1" t="s">
        <v>1437</v>
      </c>
    </row>
    <row r="401" spans="1:16" x14ac:dyDescent="0.25">
      <c r="A401" s="3" t="s">
        <v>481</v>
      </c>
      <c r="B401" s="1" t="s">
        <v>1705</v>
      </c>
      <c r="C401" s="1" t="s">
        <v>1933</v>
      </c>
      <c r="E401" s="1" t="s">
        <v>8246</v>
      </c>
      <c r="F401" s="1" t="s">
        <v>482</v>
      </c>
      <c r="G401" s="1" t="s">
        <v>2124</v>
      </c>
      <c r="H401" s="1">
        <v>69.040000000000006</v>
      </c>
      <c r="I401" s="1">
        <v>13.54</v>
      </c>
      <c r="J401" s="1" t="s">
        <v>1933</v>
      </c>
      <c r="K401" s="1" t="s">
        <v>8771</v>
      </c>
      <c r="L401" s="1" t="s">
        <v>2124</v>
      </c>
      <c r="M401" s="1">
        <v>168.36</v>
      </c>
      <c r="N401" s="1">
        <v>119.15</v>
      </c>
      <c r="O401" s="9" t="s">
        <v>1933</v>
      </c>
      <c r="P401" s="1" t="s">
        <v>1437</v>
      </c>
    </row>
    <row r="402" spans="1:16" x14ac:dyDescent="0.25">
      <c r="A402" s="3" t="s">
        <v>1281</v>
      </c>
      <c r="B402" s="1" t="s">
        <v>1707</v>
      </c>
      <c r="C402" s="1" t="s">
        <v>1934</v>
      </c>
      <c r="F402" s="1" t="s">
        <v>1282</v>
      </c>
      <c r="G402" s="1" t="s">
        <v>2124</v>
      </c>
      <c r="H402" s="1">
        <v>0.1</v>
      </c>
      <c r="I402" s="1">
        <v>0.09</v>
      </c>
      <c r="J402" s="1" t="s">
        <v>1933</v>
      </c>
      <c r="K402" s="1" t="s">
        <v>8772</v>
      </c>
      <c r="L402" s="1" t="s">
        <v>2124</v>
      </c>
      <c r="M402" s="1">
        <v>6.78</v>
      </c>
      <c r="N402" s="1">
        <v>27.95</v>
      </c>
      <c r="O402" s="9" t="s">
        <v>1933</v>
      </c>
      <c r="P402" s="1" t="s">
        <v>1435</v>
      </c>
    </row>
    <row r="403" spans="1:16" x14ac:dyDescent="0.25">
      <c r="A403" s="3" t="s">
        <v>1281</v>
      </c>
      <c r="B403" s="1" t="s">
        <v>1706</v>
      </c>
      <c r="C403" s="1" t="s">
        <v>1933</v>
      </c>
      <c r="E403" s="1" t="s">
        <v>8247</v>
      </c>
      <c r="F403" s="1" t="s">
        <v>1282</v>
      </c>
      <c r="G403" s="1" t="s">
        <v>2124</v>
      </c>
      <c r="H403" s="1">
        <v>0.01</v>
      </c>
      <c r="I403" s="1">
        <v>0.04</v>
      </c>
      <c r="J403" s="1" t="s">
        <v>1934</v>
      </c>
      <c r="K403" s="1" t="s">
        <v>8772</v>
      </c>
      <c r="L403" s="1" t="s">
        <v>2124</v>
      </c>
      <c r="M403" s="1">
        <v>6.78</v>
      </c>
      <c r="N403" s="1">
        <v>27.95</v>
      </c>
      <c r="O403" s="9" t="s">
        <v>1933</v>
      </c>
      <c r="P403" s="1" t="s">
        <v>1435</v>
      </c>
    </row>
    <row r="404" spans="1:16" x14ac:dyDescent="0.25">
      <c r="A404" s="3" t="s">
        <v>484</v>
      </c>
      <c r="B404" s="1" t="s">
        <v>1708</v>
      </c>
      <c r="C404" s="1" t="s">
        <v>1933</v>
      </c>
      <c r="E404" s="1" t="s">
        <v>8248</v>
      </c>
      <c r="F404" s="1" t="s">
        <v>486</v>
      </c>
      <c r="G404" s="1" t="s">
        <v>8439</v>
      </c>
      <c r="H404" s="1">
        <v>0.48</v>
      </c>
      <c r="I404" s="1">
        <v>1.37</v>
      </c>
      <c r="J404" s="1" t="s">
        <v>1933</v>
      </c>
      <c r="K404" s="1" t="s">
        <v>8773</v>
      </c>
      <c r="L404" s="1" t="s">
        <v>8439</v>
      </c>
      <c r="M404" s="1">
        <v>3.16</v>
      </c>
      <c r="N404" s="1">
        <v>3.14</v>
      </c>
      <c r="O404" s="9" t="s">
        <v>1933</v>
      </c>
      <c r="P404" s="1" t="s">
        <v>1437</v>
      </c>
    </row>
    <row r="405" spans="1:16" x14ac:dyDescent="0.25">
      <c r="A405" s="3" t="s">
        <v>484</v>
      </c>
      <c r="B405" s="1" t="s">
        <v>1708</v>
      </c>
      <c r="C405" s="1" t="s">
        <v>1933</v>
      </c>
      <c r="E405" s="1" t="s">
        <v>8248</v>
      </c>
      <c r="F405" s="1" t="s">
        <v>486</v>
      </c>
      <c r="G405" s="1" t="s">
        <v>8439</v>
      </c>
      <c r="H405" s="1">
        <v>0.48</v>
      </c>
      <c r="I405" s="1">
        <v>1.37</v>
      </c>
      <c r="J405" s="1" t="s">
        <v>1933</v>
      </c>
      <c r="K405" s="1" t="s">
        <v>8774</v>
      </c>
      <c r="L405" s="1" t="s">
        <v>8439</v>
      </c>
      <c r="M405" s="1">
        <v>7.68</v>
      </c>
      <c r="N405" s="1">
        <v>9.65</v>
      </c>
      <c r="O405" s="9" t="s">
        <v>1933</v>
      </c>
      <c r="P405" s="1" t="s">
        <v>1437</v>
      </c>
    </row>
    <row r="406" spans="1:16" x14ac:dyDescent="0.25">
      <c r="A406" s="3" t="s">
        <v>484</v>
      </c>
      <c r="B406" s="1" t="s">
        <v>1708</v>
      </c>
      <c r="C406" s="1" t="s">
        <v>1933</v>
      </c>
      <c r="E406" s="1" t="s">
        <v>8248</v>
      </c>
      <c r="F406" s="1" t="s">
        <v>486</v>
      </c>
      <c r="G406" s="1" t="s">
        <v>8439</v>
      </c>
      <c r="H406" s="1">
        <v>0.48</v>
      </c>
      <c r="I406" s="1">
        <v>1.37</v>
      </c>
      <c r="J406" s="1" t="s">
        <v>1933</v>
      </c>
      <c r="K406" s="1" t="s">
        <v>8775</v>
      </c>
      <c r="L406" s="1" t="s">
        <v>8439</v>
      </c>
      <c r="M406" s="1">
        <v>1.36</v>
      </c>
      <c r="N406" s="1">
        <v>2.93</v>
      </c>
      <c r="O406" s="9" t="s">
        <v>1933</v>
      </c>
      <c r="P406" s="1" t="s">
        <v>1437</v>
      </c>
    </row>
    <row r="407" spans="1:16" x14ac:dyDescent="0.25">
      <c r="A407" s="3" t="s">
        <v>1284</v>
      </c>
      <c r="B407" s="1" t="s">
        <v>1709</v>
      </c>
      <c r="C407" s="1" t="s">
        <v>1933</v>
      </c>
      <c r="E407" s="1" t="s">
        <v>8249</v>
      </c>
      <c r="F407" s="1" t="s">
        <v>1285</v>
      </c>
      <c r="G407" s="1" t="s">
        <v>8439</v>
      </c>
      <c r="H407" s="1">
        <v>0.2</v>
      </c>
      <c r="I407" s="1">
        <v>0.55000000000000004</v>
      </c>
      <c r="J407" s="1" t="s">
        <v>1933</v>
      </c>
      <c r="K407" s="1" t="s">
        <v>8776</v>
      </c>
      <c r="L407" s="1" t="s">
        <v>8439</v>
      </c>
      <c r="M407" s="1">
        <v>43.61</v>
      </c>
      <c r="N407" s="1">
        <v>40.31</v>
      </c>
      <c r="O407" s="9" t="s">
        <v>1933</v>
      </c>
      <c r="P407" s="1" t="s">
        <v>1435</v>
      </c>
    </row>
    <row r="408" spans="1:16" x14ac:dyDescent="0.25">
      <c r="A408" s="3" t="s">
        <v>1287</v>
      </c>
      <c r="B408" s="1" t="s">
        <v>1710</v>
      </c>
      <c r="C408" s="1" t="s">
        <v>1933</v>
      </c>
      <c r="E408" s="1" t="s">
        <v>8250</v>
      </c>
      <c r="F408" s="1" t="s">
        <v>1289</v>
      </c>
      <c r="G408" s="1" t="s">
        <v>2124</v>
      </c>
      <c r="H408" s="1">
        <v>6.36</v>
      </c>
      <c r="I408" s="1">
        <v>1.62</v>
      </c>
      <c r="J408" s="1" t="s">
        <v>1933</v>
      </c>
      <c r="K408" s="1" t="s">
        <v>8777</v>
      </c>
      <c r="L408" s="1" t="s">
        <v>2124</v>
      </c>
      <c r="M408" s="1">
        <v>0.68</v>
      </c>
      <c r="N408" s="1">
        <v>3.5</v>
      </c>
      <c r="O408" s="9" t="s">
        <v>1933</v>
      </c>
      <c r="P408" s="1" t="s">
        <v>1435</v>
      </c>
    </row>
    <row r="409" spans="1:16" x14ac:dyDescent="0.25">
      <c r="A409" s="3" t="s">
        <v>1287</v>
      </c>
      <c r="B409" s="1" t="s">
        <v>1710</v>
      </c>
      <c r="C409" s="1" t="s">
        <v>1933</v>
      </c>
      <c r="E409" s="1" t="s">
        <v>8250</v>
      </c>
      <c r="F409" s="1" t="s">
        <v>1289</v>
      </c>
      <c r="G409" s="1" t="s">
        <v>2124</v>
      </c>
      <c r="H409" s="1">
        <v>6.36</v>
      </c>
      <c r="I409" s="1">
        <v>1.62</v>
      </c>
      <c r="J409" s="1" t="s">
        <v>1933</v>
      </c>
      <c r="K409" s="1" t="s">
        <v>8778</v>
      </c>
      <c r="L409" s="1" t="s">
        <v>2124</v>
      </c>
      <c r="M409" s="1">
        <v>13.56</v>
      </c>
      <c r="N409" s="1">
        <v>20.73</v>
      </c>
      <c r="O409" s="9" t="s">
        <v>1933</v>
      </c>
      <c r="P409" s="1" t="s">
        <v>1435</v>
      </c>
    </row>
    <row r="410" spans="1:16" x14ac:dyDescent="0.25">
      <c r="A410" s="3" t="s">
        <v>488</v>
      </c>
      <c r="B410" s="1" t="s">
        <v>1711</v>
      </c>
      <c r="C410" s="1" t="s">
        <v>1933</v>
      </c>
      <c r="E410" s="1" t="s">
        <v>8251</v>
      </c>
      <c r="F410" s="1" t="s">
        <v>490</v>
      </c>
      <c r="G410" s="1" t="s">
        <v>8439</v>
      </c>
      <c r="H410" s="1">
        <v>345.06</v>
      </c>
      <c r="I410" s="1">
        <v>156.16999999999999</v>
      </c>
      <c r="J410" s="1" t="s">
        <v>1933</v>
      </c>
      <c r="K410" s="1" t="s">
        <v>8779</v>
      </c>
      <c r="L410" s="1" t="s">
        <v>8439</v>
      </c>
      <c r="M410" s="1">
        <v>3.62</v>
      </c>
      <c r="N410" s="1">
        <v>1.72</v>
      </c>
      <c r="O410" s="9" t="s">
        <v>1933</v>
      </c>
      <c r="P410" s="1" t="s">
        <v>1437</v>
      </c>
    </row>
    <row r="411" spans="1:16" x14ac:dyDescent="0.25">
      <c r="A411" s="3" t="s">
        <v>488</v>
      </c>
      <c r="B411" s="1" t="s">
        <v>1711</v>
      </c>
      <c r="C411" s="1" t="s">
        <v>1933</v>
      </c>
      <c r="E411" s="1" t="s">
        <v>8251</v>
      </c>
      <c r="F411" s="1" t="s">
        <v>490</v>
      </c>
      <c r="G411" s="1" t="s">
        <v>8439</v>
      </c>
      <c r="H411" s="1">
        <v>345.06</v>
      </c>
      <c r="I411" s="1">
        <v>156.16999999999999</v>
      </c>
      <c r="J411" s="1" t="s">
        <v>1933</v>
      </c>
      <c r="K411" s="1" t="s">
        <v>8780</v>
      </c>
      <c r="L411" s="1" t="s">
        <v>8439</v>
      </c>
      <c r="M411" s="1">
        <v>16.04</v>
      </c>
      <c r="N411" s="1">
        <v>2.5</v>
      </c>
      <c r="O411" s="9" t="s">
        <v>1933</v>
      </c>
      <c r="P411" s="1" t="s">
        <v>1437</v>
      </c>
    </row>
    <row r="412" spans="1:16" x14ac:dyDescent="0.25">
      <c r="A412" s="3" t="s">
        <v>492</v>
      </c>
      <c r="B412" s="1" t="s">
        <v>1712</v>
      </c>
      <c r="C412" s="1" t="s">
        <v>1933</v>
      </c>
      <c r="E412" s="1" t="s">
        <v>8252</v>
      </c>
      <c r="F412" s="1" t="s">
        <v>1713</v>
      </c>
      <c r="G412" s="1" t="s">
        <v>8439</v>
      </c>
      <c r="H412" s="1">
        <v>17.86</v>
      </c>
      <c r="I412" s="1">
        <v>18.05</v>
      </c>
      <c r="J412" s="1" t="s">
        <v>1933</v>
      </c>
      <c r="O412" s="9" t="s">
        <v>1934</v>
      </c>
      <c r="P412" s="1" t="s">
        <v>1437</v>
      </c>
    </row>
    <row r="413" spans="1:16" x14ac:dyDescent="0.25">
      <c r="A413" s="3" t="s">
        <v>959</v>
      </c>
      <c r="B413" s="1" t="s">
        <v>1714</v>
      </c>
      <c r="C413" s="1" t="s">
        <v>1933</v>
      </c>
      <c r="E413" s="1" t="s">
        <v>8253</v>
      </c>
      <c r="F413" s="1" t="s">
        <v>960</v>
      </c>
      <c r="G413" s="1" t="s">
        <v>2124</v>
      </c>
      <c r="H413" s="1">
        <v>54.99</v>
      </c>
      <c r="I413" s="1">
        <v>22.09</v>
      </c>
      <c r="J413" s="1" t="s">
        <v>1933</v>
      </c>
      <c r="K413" s="1" t="s">
        <v>8781</v>
      </c>
      <c r="L413" s="1" t="s">
        <v>2124</v>
      </c>
      <c r="M413" s="1">
        <v>30.28</v>
      </c>
      <c r="N413" s="1">
        <v>9.86</v>
      </c>
      <c r="O413" s="9" t="s">
        <v>1933</v>
      </c>
      <c r="P413" s="1" t="s">
        <v>1438</v>
      </c>
    </row>
    <row r="414" spans="1:16" x14ac:dyDescent="0.25">
      <c r="A414" s="3" t="s">
        <v>495</v>
      </c>
      <c r="B414" s="1" t="s">
        <v>1715</v>
      </c>
      <c r="C414" s="1" t="s">
        <v>1934</v>
      </c>
      <c r="F414" s="1" t="s">
        <v>497</v>
      </c>
      <c r="G414" s="1" t="s">
        <v>2124</v>
      </c>
      <c r="H414" s="1">
        <v>135.57</v>
      </c>
      <c r="I414" s="1">
        <v>32.479999999999997</v>
      </c>
      <c r="J414" s="1" t="s">
        <v>1933</v>
      </c>
      <c r="K414" s="1" t="s">
        <v>8782</v>
      </c>
      <c r="L414" s="1" t="s">
        <v>2124</v>
      </c>
      <c r="M414" s="1">
        <v>9.49</v>
      </c>
      <c r="N414" s="1">
        <v>3.72</v>
      </c>
      <c r="O414" s="9" t="s">
        <v>1933</v>
      </c>
      <c r="P414" s="1" t="s">
        <v>1437</v>
      </c>
    </row>
    <row r="415" spans="1:16" x14ac:dyDescent="0.25">
      <c r="A415" s="3" t="s">
        <v>495</v>
      </c>
      <c r="B415" s="1" t="s">
        <v>1716</v>
      </c>
      <c r="C415" s="1" t="s">
        <v>1933</v>
      </c>
      <c r="E415" s="1" t="s">
        <v>8254</v>
      </c>
      <c r="F415" s="1" t="s">
        <v>497</v>
      </c>
      <c r="G415" s="1" t="s">
        <v>2124</v>
      </c>
      <c r="H415" s="1">
        <v>32.409999999999997</v>
      </c>
      <c r="I415" s="1">
        <v>13.51</v>
      </c>
      <c r="J415" s="1" t="s">
        <v>1934</v>
      </c>
      <c r="K415" s="1" t="s">
        <v>8783</v>
      </c>
      <c r="L415" s="1" t="s">
        <v>2124</v>
      </c>
      <c r="M415" s="1">
        <v>3.39</v>
      </c>
      <c r="N415" s="1">
        <v>4.43</v>
      </c>
      <c r="O415" s="9" t="s">
        <v>1933</v>
      </c>
      <c r="P415" s="1" t="s">
        <v>1437</v>
      </c>
    </row>
    <row r="416" spans="1:16" x14ac:dyDescent="0.25">
      <c r="A416" s="3" t="s">
        <v>495</v>
      </c>
      <c r="B416" s="1" t="s">
        <v>1716</v>
      </c>
      <c r="C416" s="1" t="s">
        <v>1933</v>
      </c>
      <c r="E416" s="1" t="s">
        <v>8254</v>
      </c>
      <c r="F416" s="1" t="s">
        <v>497</v>
      </c>
      <c r="G416" s="1" t="s">
        <v>2124</v>
      </c>
      <c r="H416" s="1">
        <v>32.409999999999997</v>
      </c>
      <c r="I416" s="1">
        <v>13.51</v>
      </c>
      <c r="J416" s="1" t="s">
        <v>1934</v>
      </c>
      <c r="K416" s="1" t="s">
        <v>8784</v>
      </c>
      <c r="L416" s="1" t="s">
        <v>2124</v>
      </c>
      <c r="M416" s="1">
        <v>171.75</v>
      </c>
      <c r="N416" s="1">
        <v>159.46</v>
      </c>
      <c r="O416" s="9" t="s">
        <v>1933</v>
      </c>
      <c r="P416" s="1" t="s">
        <v>1437</v>
      </c>
    </row>
    <row r="417" spans="1:16" x14ac:dyDescent="0.25">
      <c r="A417" s="3" t="s">
        <v>962</v>
      </c>
      <c r="B417" s="1" t="s">
        <v>1717</v>
      </c>
      <c r="C417" s="1" t="s">
        <v>1934</v>
      </c>
      <c r="F417" s="1" t="s">
        <v>964</v>
      </c>
      <c r="G417" s="1" t="s">
        <v>2124</v>
      </c>
      <c r="H417" s="1">
        <v>18.55</v>
      </c>
      <c r="I417" s="1">
        <v>6.83</v>
      </c>
      <c r="J417" s="1" t="s">
        <v>1933</v>
      </c>
      <c r="O417" s="9" t="s">
        <v>1934</v>
      </c>
      <c r="P417" s="1" t="s">
        <v>1438</v>
      </c>
    </row>
    <row r="418" spans="1:16" x14ac:dyDescent="0.25">
      <c r="A418" s="3" t="s">
        <v>962</v>
      </c>
      <c r="B418" s="1" t="s">
        <v>1718</v>
      </c>
      <c r="C418" s="1" t="s">
        <v>1933</v>
      </c>
      <c r="E418" s="1" t="s">
        <v>8255</v>
      </c>
      <c r="F418" s="1" t="s">
        <v>964</v>
      </c>
      <c r="G418" s="1" t="s">
        <v>2124</v>
      </c>
      <c r="H418" s="1">
        <v>4.58</v>
      </c>
      <c r="I418" s="1">
        <v>2.38</v>
      </c>
      <c r="J418" s="1" t="s">
        <v>1934</v>
      </c>
      <c r="K418" s="1" t="s">
        <v>8785</v>
      </c>
      <c r="L418" s="1" t="s">
        <v>2124</v>
      </c>
      <c r="M418" s="1">
        <v>13.78</v>
      </c>
      <c r="N418" s="1">
        <v>16.87</v>
      </c>
      <c r="O418" s="9" t="s">
        <v>1933</v>
      </c>
      <c r="P418" s="1" t="s">
        <v>1438</v>
      </c>
    </row>
    <row r="419" spans="1:16" x14ac:dyDescent="0.25">
      <c r="A419" s="3" t="s">
        <v>499</v>
      </c>
      <c r="B419" s="1" t="s">
        <v>1719</v>
      </c>
      <c r="C419" s="1" t="s">
        <v>1933</v>
      </c>
      <c r="E419" s="1" t="s">
        <v>8256</v>
      </c>
      <c r="F419" s="1" t="s">
        <v>501</v>
      </c>
      <c r="G419" s="1" t="s">
        <v>8439</v>
      </c>
      <c r="H419" s="1">
        <v>4.37</v>
      </c>
      <c r="I419" s="1">
        <v>1.1100000000000001</v>
      </c>
      <c r="J419" s="1" t="s">
        <v>1933</v>
      </c>
      <c r="K419" s="1" t="s">
        <v>8786</v>
      </c>
      <c r="L419" s="1" t="s">
        <v>8439</v>
      </c>
      <c r="M419" s="1">
        <v>4.29</v>
      </c>
      <c r="N419" s="1">
        <v>5.5</v>
      </c>
      <c r="O419" s="9" t="s">
        <v>1933</v>
      </c>
      <c r="P419" s="1" t="s">
        <v>1437</v>
      </c>
    </row>
    <row r="420" spans="1:16" x14ac:dyDescent="0.25">
      <c r="A420" s="3" t="s">
        <v>499</v>
      </c>
      <c r="B420" s="1" t="s">
        <v>1719</v>
      </c>
      <c r="C420" s="1" t="s">
        <v>1933</v>
      </c>
      <c r="E420" s="1" t="s">
        <v>8256</v>
      </c>
      <c r="F420" s="1" t="s">
        <v>501</v>
      </c>
      <c r="G420" s="1" t="s">
        <v>8439</v>
      </c>
      <c r="H420" s="1">
        <v>4.37</v>
      </c>
      <c r="I420" s="1">
        <v>1.1100000000000001</v>
      </c>
      <c r="J420" s="1" t="s">
        <v>1933</v>
      </c>
      <c r="K420" s="1" t="s">
        <v>8787</v>
      </c>
      <c r="L420" s="1" t="s">
        <v>8439</v>
      </c>
      <c r="M420" s="1">
        <v>13.78</v>
      </c>
      <c r="N420" s="1">
        <v>19.940000000000001</v>
      </c>
      <c r="O420" s="9" t="s">
        <v>1933</v>
      </c>
      <c r="P420" s="1" t="s">
        <v>1437</v>
      </c>
    </row>
    <row r="421" spans="1:16" x14ac:dyDescent="0.25">
      <c r="A421" s="3" t="s">
        <v>966</v>
      </c>
      <c r="B421" s="1" t="s">
        <v>1721</v>
      </c>
      <c r="C421" s="1" t="s">
        <v>1933</v>
      </c>
      <c r="E421" s="1" t="s">
        <v>8257</v>
      </c>
      <c r="F421" s="1" t="s">
        <v>968</v>
      </c>
      <c r="G421" s="1" t="s">
        <v>8439</v>
      </c>
      <c r="H421" s="1">
        <v>0</v>
      </c>
      <c r="I421" s="1">
        <v>0.03</v>
      </c>
      <c r="J421" s="1" t="s">
        <v>1934</v>
      </c>
      <c r="K421" s="1" t="s">
        <v>8788</v>
      </c>
      <c r="L421" s="1" t="s">
        <v>8439</v>
      </c>
      <c r="M421" s="1">
        <v>2.2599999999999998</v>
      </c>
      <c r="N421" s="1">
        <v>0.71</v>
      </c>
      <c r="O421" s="9" t="s">
        <v>1933</v>
      </c>
      <c r="P421" s="1" t="s">
        <v>1438</v>
      </c>
    </row>
    <row r="422" spans="1:16" x14ac:dyDescent="0.25">
      <c r="A422" s="3" t="s">
        <v>966</v>
      </c>
      <c r="B422" s="1" t="s">
        <v>1720</v>
      </c>
      <c r="C422" s="1" t="s">
        <v>1934</v>
      </c>
      <c r="F422" s="1" t="s">
        <v>968</v>
      </c>
      <c r="G422" s="1" t="s">
        <v>8439</v>
      </c>
      <c r="H422" s="1">
        <v>0.82</v>
      </c>
      <c r="I422" s="1">
        <v>0.66</v>
      </c>
      <c r="J422" s="1" t="s">
        <v>1933</v>
      </c>
      <c r="O422" s="9" t="s">
        <v>1934</v>
      </c>
      <c r="P422" s="1" t="s">
        <v>1438</v>
      </c>
    </row>
    <row r="423" spans="1:16" x14ac:dyDescent="0.25">
      <c r="A423" s="3" t="s">
        <v>1295</v>
      </c>
      <c r="B423" s="1" t="s">
        <v>1722</v>
      </c>
      <c r="C423" s="1" t="s">
        <v>1934</v>
      </c>
      <c r="F423" s="1" t="s">
        <v>1297</v>
      </c>
      <c r="G423" s="1" t="s">
        <v>2124</v>
      </c>
      <c r="H423" s="1">
        <v>16.05</v>
      </c>
      <c r="I423" s="1">
        <v>12.88</v>
      </c>
      <c r="J423" s="1" t="s">
        <v>1933</v>
      </c>
      <c r="K423" s="1" t="s">
        <v>8789</v>
      </c>
      <c r="L423" s="1" t="s">
        <v>2124</v>
      </c>
      <c r="M423" s="1">
        <v>18.53</v>
      </c>
      <c r="N423" s="1">
        <v>31.45</v>
      </c>
      <c r="O423" s="9" t="s">
        <v>1933</v>
      </c>
      <c r="P423" s="1" t="s">
        <v>1435</v>
      </c>
    </row>
    <row r="424" spans="1:16" x14ac:dyDescent="0.25">
      <c r="A424" s="3" t="s">
        <v>1295</v>
      </c>
      <c r="B424" s="1" t="s">
        <v>1722</v>
      </c>
      <c r="C424" s="1" t="s">
        <v>1934</v>
      </c>
      <c r="F424" s="1" t="s">
        <v>1297</v>
      </c>
      <c r="G424" s="1" t="s">
        <v>2124</v>
      </c>
      <c r="H424" s="1">
        <v>16.05</v>
      </c>
      <c r="I424" s="1">
        <v>12.88</v>
      </c>
      <c r="J424" s="1" t="s">
        <v>1933</v>
      </c>
      <c r="K424" s="1" t="s">
        <v>8790</v>
      </c>
      <c r="L424" s="1" t="s">
        <v>2124</v>
      </c>
      <c r="M424" s="1">
        <v>2.4900000000000002</v>
      </c>
      <c r="N424" s="1">
        <v>3.72</v>
      </c>
      <c r="O424" s="9" t="s">
        <v>1933</v>
      </c>
      <c r="P424" s="1" t="s">
        <v>1435</v>
      </c>
    </row>
    <row r="425" spans="1:16" x14ac:dyDescent="0.25">
      <c r="A425" s="3" t="s">
        <v>1295</v>
      </c>
      <c r="B425" s="1" t="s">
        <v>1723</v>
      </c>
      <c r="C425" s="1" t="s">
        <v>1933</v>
      </c>
      <c r="E425" s="1" t="s">
        <v>8258</v>
      </c>
      <c r="F425" s="1" t="s">
        <v>1297</v>
      </c>
      <c r="G425" s="1" t="s">
        <v>2124</v>
      </c>
      <c r="H425" s="1">
        <v>12.03</v>
      </c>
      <c r="I425" s="1">
        <v>5.14</v>
      </c>
      <c r="J425" s="1" t="s">
        <v>1934</v>
      </c>
      <c r="K425" s="1" t="s">
        <v>8791</v>
      </c>
      <c r="L425" s="1" t="s">
        <v>2124</v>
      </c>
      <c r="M425" s="1">
        <v>11.3</v>
      </c>
      <c r="N425" s="1">
        <v>10.08</v>
      </c>
      <c r="O425" s="9" t="s">
        <v>1933</v>
      </c>
      <c r="P425" s="1" t="s">
        <v>1435</v>
      </c>
    </row>
    <row r="426" spans="1:16" x14ac:dyDescent="0.25">
      <c r="A426" s="3" t="s">
        <v>1295</v>
      </c>
      <c r="B426" s="1" t="s">
        <v>1723</v>
      </c>
      <c r="C426" s="1" t="s">
        <v>1933</v>
      </c>
      <c r="E426" s="1" t="s">
        <v>8258</v>
      </c>
      <c r="F426" s="1" t="s">
        <v>1297</v>
      </c>
      <c r="G426" s="1" t="s">
        <v>2124</v>
      </c>
      <c r="H426" s="1">
        <v>12.03</v>
      </c>
      <c r="I426" s="1">
        <v>5.14</v>
      </c>
      <c r="J426" s="1" t="s">
        <v>1934</v>
      </c>
      <c r="K426" s="1" t="s">
        <v>8792</v>
      </c>
      <c r="L426" s="1" t="s">
        <v>2124</v>
      </c>
      <c r="M426" s="1">
        <v>20.34</v>
      </c>
      <c r="N426" s="1">
        <v>16.010000000000002</v>
      </c>
      <c r="O426" s="9" t="s">
        <v>1933</v>
      </c>
      <c r="P426" s="1" t="s">
        <v>1435</v>
      </c>
    </row>
    <row r="427" spans="1:16" x14ac:dyDescent="0.25">
      <c r="A427" s="3" t="s">
        <v>1421</v>
      </c>
      <c r="B427" s="1" t="s">
        <v>1724</v>
      </c>
      <c r="C427" s="1" t="s">
        <v>1933</v>
      </c>
      <c r="E427" s="1" t="s">
        <v>8259</v>
      </c>
      <c r="F427" s="1" t="s">
        <v>116</v>
      </c>
      <c r="G427" s="1" t="s">
        <v>2124</v>
      </c>
      <c r="H427" s="1">
        <v>38.520000000000003</v>
      </c>
      <c r="I427" s="1">
        <v>12.87</v>
      </c>
      <c r="J427" s="1" t="s">
        <v>1933</v>
      </c>
      <c r="K427" s="1" t="s">
        <v>8793</v>
      </c>
      <c r="L427" s="1" t="s">
        <v>2124</v>
      </c>
      <c r="M427" s="1">
        <v>6.33</v>
      </c>
      <c r="N427" s="1">
        <v>3.22</v>
      </c>
      <c r="O427" s="9" t="s">
        <v>1933</v>
      </c>
      <c r="P427" s="1" t="s">
        <v>1437</v>
      </c>
    </row>
    <row r="428" spans="1:16" x14ac:dyDescent="0.25">
      <c r="A428" s="3" t="s">
        <v>1421</v>
      </c>
      <c r="B428" s="1" t="s">
        <v>1724</v>
      </c>
      <c r="C428" s="1" t="s">
        <v>1933</v>
      </c>
      <c r="E428" s="1" t="s">
        <v>8259</v>
      </c>
      <c r="F428" s="1" t="s">
        <v>116</v>
      </c>
      <c r="G428" s="1" t="s">
        <v>2124</v>
      </c>
      <c r="H428" s="1">
        <v>38.520000000000003</v>
      </c>
      <c r="I428" s="1">
        <v>12.87</v>
      </c>
      <c r="J428" s="1" t="s">
        <v>1933</v>
      </c>
      <c r="K428" s="1" t="s">
        <v>8794</v>
      </c>
      <c r="L428" s="1" t="s">
        <v>2124</v>
      </c>
      <c r="M428" s="1">
        <v>7.68</v>
      </c>
      <c r="N428" s="1">
        <v>5.36</v>
      </c>
      <c r="O428" s="9" t="s">
        <v>1933</v>
      </c>
      <c r="P428" s="1" t="s">
        <v>1437</v>
      </c>
    </row>
    <row r="429" spans="1:16" x14ac:dyDescent="0.25">
      <c r="A429" s="3" t="s">
        <v>1421</v>
      </c>
      <c r="B429" s="1" t="s">
        <v>1724</v>
      </c>
      <c r="C429" s="1" t="s">
        <v>1933</v>
      </c>
      <c r="E429" s="1" t="s">
        <v>8259</v>
      </c>
      <c r="F429" s="1" t="s">
        <v>116</v>
      </c>
      <c r="G429" s="1" t="s">
        <v>2124</v>
      </c>
      <c r="H429" s="1">
        <v>38.520000000000003</v>
      </c>
      <c r="I429" s="1">
        <v>12.87</v>
      </c>
      <c r="J429" s="1" t="s">
        <v>1933</v>
      </c>
      <c r="K429" s="1" t="s">
        <v>8795</v>
      </c>
      <c r="L429" s="1" t="s">
        <v>2124</v>
      </c>
      <c r="M429" s="1">
        <v>18.98</v>
      </c>
      <c r="N429" s="1">
        <v>6.86</v>
      </c>
      <c r="O429" s="9" t="s">
        <v>1933</v>
      </c>
      <c r="P429" s="1" t="s">
        <v>1437</v>
      </c>
    </row>
    <row r="430" spans="1:16" x14ac:dyDescent="0.25">
      <c r="A430" s="3" t="s">
        <v>1421</v>
      </c>
      <c r="B430" s="1" t="s">
        <v>1724</v>
      </c>
      <c r="C430" s="1" t="s">
        <v>1933</v>
      </c>
      <c r="E430" s="1" t="s">
        <v>8259</v>
      </c>
      <c r="F430" s="1" t="s">
        <v>116</v>
      </c>
      <c r="G430" s="1" t="s">
        <v>2124</v>
      </c>
      <c r="H430" s="1">
        <v>38.520000000000003</v>
      </c>
      <c r="I430" s="1">
        <v>12.87</v>
      </c>
      <c r="J430" s="1" t="s">
        <v>1933</v>
      </c>
      <c r="K430" s="1" t="s">
        <v>8796</v>
      </c>
      <c r="L430" s="1" t="s">
        <v>2124</v>
      </c>
      <c r="M430" s="1">
        <v>3.62</v>
      </c>
      <c r="N430" s="1">
        <v>2.36</v>
      </c>
      <c r="O430" s="9" t="s">
        <v>1933</v>
      </c>
      <c r="P430" s="1" t="s">
        <v>1437</v>
      </c>
    </row>
    <row r="431" spans="1:16" x14ac:dyDescent="0.25">
      <c r="A431" s="3" t="s">
        <v>503</v>
      </c>
      <c r="B431" s="1" t="s">
        <v>1725</v>
      </c>
      <c r="C431" s="1" t="s">
        <v>1933</v>
      </c>
      <c r="E431" s="1" t="s">
        <v>8260</v>
      </c>
      <c r="F431" s="1" t="s">
        <v>505</v>
      </c>
      <c r="G431" s="1" t="s">
        <v>2124</v>
      </c>
      <c r="H431" s="1">
        <v>18.12</v>
      </c>
      <c r="I431" s="1">
        <v>7.2</v>
      </c>
      <c r="J431" s="1" t="s">
        <v>1933</v>
      </c>
      <c r="K431" s="1" t="s">
        <v>8797</v>
      </c>
      <c r="L431" s="1" t="s">
        <v>2124</v>
      </c>
      <c r="M431" s="1">
        <v>23.95</v>
      </c>
      <c r="N431" s="1">
        <v>22.8</v>
      </c>
      <c r="O431" s="9" t="s">
        <v>1933</v>
      </c>
      <c r="P431" s="1" t="s">
        <v>1437</v>
      </c>
    </row>
    <row r="432" spans="1:16" x14ac:dyDescent="0.25">
      <c r="A432" s="3" t="s">
        <v>503</v>
      </c>
      <c r="B432" s="1" t="s">
        <v>1725</v>
      </c>
      <c r="C432" s="1" t="s">
        <v>1933</v>
      </c>
      <c r="E432" s="1" t="s">
        <v>8260</v>
      </c>
      <c r="F432" s="1" t="s">
        <v>505</v>
      </c>
      <c r="G432" s="1" t="s">
        <v>2124</v>
      </c>
      <c r="H432" s="1">
        <v>18.12</v>
      </c>
      <c r="I432" s="1">
        <v>7.2</v>
      </c>
      <c r="J432" s="1" t="s">
        <v>1933</v>
      </c>
      <c r="K432" s="1" t="s">
        <v>8798</v>
      </c>
      <c r="L432" s="1" t="s">
        <v>2124</v>
      </c>
      <c r="M432" s="1">
        <v>30.06</v>
      </c>
      <c r="N432" s="1">
        <v>21.3</v>
      </c>
      <c r="O432" s="9" t="s">
        <v>1933</v>
      </c>
      <c r="P432" s="1" t="s">
        <v>1437</v>
      </c>
    </row>
    <row r="433" spans="1:16" x14ac:dyDescent="0.25">
      <c r="A433" s="3" t="s">
        <v>503</v>
      </c>
      <c r="B433" s="1" t="s">
        <v>1725</v>
      </c>
      <c r="C433" s="1" t="s">
        <v>1933</v>
      </c>
      <c r="E433" s="1" t="s">
        <v>8260</v>
      </c>
      <c r="F433" s="1" t="s">
        <v>505</v>
      </c>
      <c r="G433" s="1" t="s">
        <v>2124</v>
      </c>
      <c r="H433" s="1">
        <v>18.12</v>
      </c>
      <c r="I433" s="1">
        <v>7.2</v>
      </c>
      <c r="J433" s="1" t="s">
        <v>1933</v>
      </c>
      <c r="K433" s="1" t="s">
        <v>8799</v>
      </c>
      <c r="L433" s="1" t="s">
        <v>2124</v>
      </c>
      <c r="M433" s="1">
        <v>2.94</v>
      </c>
      <c r="N433" s="1">
        <v>2.5</v>
      </c>
      <c r="O433" s="9" t="s">
        <v>1933</v>
      </c>
      <c r="P433" s="1" t="s">
        <v>1437</v>
      </c>
    </row>
    <row r="434" spans="1:16" x14ac:dyDescent="0.25">
      <c r="A434" s="3" t="s">
        <v>503</v>
      </c>
      <c r="B434" s="1" t="s">
        <v>1725</v>
      </c>
      <c r="C434" s="1" t="s">
        <v>1933</v>
      </c>
      <c r="E434" s="1" t="s">
        <v>8260</v>
      </c>
      <c r="F434" s="1" t="s">
        <v>505</v>
      </c>
      <c r="G434" s="1" t="s">
        <v>2124</v>
      </c>
      <c r="H434" s="1">
        <v>18.12</v>
      </c>
      <c r="I434" s="1">
        <v>7.2</v>
      </c>
      <c r="J434" s="1" t="s">
        <v>1933</v>
      </c>
      <c r="K434" s="1" t="s">
        <v>8800</v>
      </c>
      <c r="L434" s="1" t="s">
        <v>2124</v>
      </c>
      <c r="M434" s="1">
        <v>2.71</v>
      </c>
      <c r="N434" s="1">
        <v>3.57</v>
      </c>
      <c r="O434" s="9" t="s">
        <v>1933</v>
      </c>
      <c r="P434" s="1" t="s">
        <v>1437</v>
      </c>
    </row>
    <row r="435" spans="1:16" x14ac:dyDescent="0.25">
      <c r="A435" s="3" t="s">
        <v>507</v>
      </c>
      <c r="B435" s="1" t="s">
        <v>1726</v>
      </c>
      <c r="C435" s="1" t="s">
        <v>1933</v>
      </c>
      <c r="E435" s="1" t="s">
        <v>8261</v>
      </c>
      <c r="F435" s="1" t="s">
        <v>509</v>
      </c>
      <c r="G435" s="1" t="s">
        <v>2124</v>
      </c>
      <c r="H435" s="1">
        <v>11.39</v>
      </c>
      <c r="I435" s="1">
        <v>2.13</v>
      </c>
      <c r="J435" s="1" t="s">
        <v>1933</v>
      </c>
      <c r="K435" s="1" t="s">
        <v>8801</v>
      </c>
      <c r="L435" s="1" t="s">
        <v>2124</v>
      </c>
      <c r="M435" s="1">
        <v>19.66</v>
      </c>
      <c r="N435" s="1">
        <v>33.67</v>
      </c>
      <c r="O435" s="9" t="s">
        <v>1933</v>
      </c>
      <c r="P435" s="1" t="s">
        <v>1437</v>
      </c>
    </row>
    <row r="436" spans="1:16" x14ac:dyDescent="0.25">
      <c r="A436" s="3" t="s">
        <v>1299</v>
      </c>
      <c r="B436" s="1" t="s">
        <v>1727</v>
      </c>
      <c r="C436" s="1" t="s">
        <v>1933</v>
      </c>
      <c r="E436" s="1" t="s">
        <v>8262</v>
      </c>
      <c r="F436" s="1" t="s">
        <v>1301</v>
      </c>
      <c r="G436" s="1" t="s">
        <v>2124</v>
      </c>
      <c r="H436" s="1">
        <v>31.06</v>
      </c>
      <c r="I436" s="1">
        <v>6.4</v>
      </c>
      <c r="J436" s="1" t="s">
        <v>1933</v>
      </c>
      <c r="K436" s="1" t="s">
        <v>8802</v>
      </c>
      <c r="L436" s="1" t="s">
        <v>2124</v>
      </c>
      <c r="M436" s="1">
        <v>102.37</v>
      </c>
      <c r="N436" s="1">
        <v>87.63</v>
      </c>
      <c r="O436" s="9" t="s">
        <v>1933</v>
      </c>
      <c r="P436" s="1" t="s">
        <v>1435</v>
      </c>
    </row>
    <row r="437" spans="1:16" x14ac:dyDescent="0.25">
      <c r="A437" s="3" t="s">
        <v>511</v>
      </c>
      <c r="B437" s="1" t="s">
        <v>1728</v>
      </c>
      <c r="C437" s="1" t="s">
        <v>1933</v>
      </c>
      <c r="E437" s="1" t="s">
        <v>8263</v>
      </c>
      <c r="F437" s="1" t="s">
        <v>513</v>
      </c>
      <c r="G437" s="1" t="s">
        <v>2124</v>
      </c>
      <c r="H437" s="1">
        <v>1416.62</v>
      </c>
      <c r="I437" s="1">
        <v>413.71</v>
      </c>
      <c r="J437" s="1" t="s">
        <v>1933</v>
      </c>
      <c r="K437" s="1" t="s">
        <v>8803</v>
      </c>
      <c r="L437" s="1" t="s">
        <v>2124</v>
      </c>
      <c r="M437" s="1">
        <v>21.24</v>
      </c>
      <c r="N437" s="1">
        <v>63.61</v>
      </c>
      <c r="O437" s="9" t="s">
        <v>1933</v>
      </c>
      <c r="P437" s="1" t="s">
        <v>1437</v>
      </c>
    </row>
    <row r="438" spans="1:16" x14ac:dyDescent="0.25">
      <c r="A438" s="3" t="s">
        <v>511</v>
      </c>
      <c r="B438" s="1" t="s">
        <v>1728</v>
      </c>
      <c r="C438" s="1" t="s">
        <v>1933</v>
      </c>
      <c r="E438" s="1" t="s">
        <v>8263</v>
      </c>
      <c r="F438" s="1" t="s">
        <v>513</v>
      </c>
      <c r="G438" s="1" t="s">
        <v>2124</v>
      </c>
      <c r="H438" s="1">
        <v>1416.62</v>
      </c>
      <c r="I438" s="1">
        <v>413.71</v>
      </c>
      <c r="J438" s="1" t="s">
        <v>1933</v>
      </c>
      <c r="K438" s="1" t="s">
        <v>8804</v>
      </c>
      <c r="L438" s="1" t="s">
        <v>2124</v>
      </c>
      <c r="M438" s="1">
        <v>150.72999999999999</v>
      </c>
      <c r="N438" s="1">
        <v>440.58</v>
      </c>
      <c r="O438" s="9" t="s">
        <v>1933</v>
      </c>
      <c r="P438" s="1" t="s">
        <v>1437</v>
      </c>
    </row>
    <row r="439" spans="1:16" x14ac:dyDescent="0.25">
      <c r="A439" s="3" t="s">
        <v>515</v>
      </c>
      <c r="B439" s="1" t="s">
        <v>1729</v>
      </c>
      <c r="C439" s="1" t="s">
        <v>1933</v>
      </c>
      <c r="E439" s="1" t="s">
        <v>8264</v>
      </c>
      <c r="F439" s="1" t="s">
        <v>517</v>
      </c>
      <c r="G439" s="1" t="s">
        <v>8439</v>
      </c>
      <c r="H439" s="1">
        <v>256.68</v>
      </c>
      <c r="I439" s="1">
        <v>59.67</v>
      </c>
      <c r="J439" s="1" t="s">
        <v>1933</v>
      </c>
      <c r="K439" s="1" t="s">
        <v>8805</v>
      </c>
      <c r="L439" s="1" t="s">
        <v>8439</v>
      </c>
      <c r="M439" s="1">
        <v>80.45</v>
      </c>
      <c r="N439" s="1">
        <v>63.83</v>
      </c>
      <c r="O439" s="9" t="s">
        <v>1933</v>
      </c>
      <c r="P439" s="1" t="s">
        <v>1437</v>
      </c>
    </row>
    <row r="440" spans="1:16" x14ac:dyDescent="0.25">
      <c r="A440" s="3" t="s">
        <v>515</v>
      </c>
      <c r="B440" s="1" t="s">
        <v>1729</v>
      </c>
      <c r="C440" s="1" t="s">
        <v>1933</v>
      </c>
      <c r="E440" s="1" t="s">
        <v>8264</v>
      </c>
      <c r="F440" s="1" t="s">
        <v>517</v>
      </c>
      <c r="G440" s="1" t="s">
        <v>8439</v>
      </c>
      <c r="H440" s="1">
        <v>256.68</v>
      </c>
      <c r="I440" s="1">
        <v>59.67</v>
      </c>
      <c r="J440" s="1" t="s">
        <v>1933</v>
      </c>
      <c r="K440" s="1" t="s">
        <v>8806</v>
      </c>
      <c r="L440" s="1" t="s">
        <v>8439</v>
      </c>
      <c r="M440" s="1">
        <v>58.3</v>
      </c>
      <c r="N440" s="1">
        <v>41.31</v>
      </c>
      <c r="O440" s="9" t="s">
        <v>1933</v>
      </c>
      <c r="P440" s="1" t="s">
        <v>1437</v>
      </c>
    </row>
    <row r="441" spans="1:16" x14ac:dyDescent="0.25">
      <c r="A441" s="3" t="s">
        <v>519</v>
      </c>
      <c r="B441" s="1" t="s">
        <v>1730</v>
      </c>
      <c r="C441" s="1" t="s">
        <v>1933</v>
      </c>
      <c r="E441" s="1" t="s">
        <v>8265</v>
      </c>
      <c r="F441" s="1" t="s">
        <v>521</v>
      </c>
      <c r="G441" s="1" t="s">
        <v>8439</v>
      </c>
      <c r="H441" s="1">
        <v>31.24</v>
      </c>
      <c r="I441" s="1">
        <v>7.09</v>
      </c>
      <c r="J441" s="1" t="s">
        <v>1933</v>
      </c>
      <c r="K441" s="1" t="s">
        <v>8807</v>
      </c>
      <c r="L441" s="1" t="s">
        <v>8439</v>
      </c>
      <c r="M441" s="1">
        <v>4.07</v>
      </c>
      <c r="N441" s="1">
        <v>2.57</v>
      </c>
      <c r="O441" s="9" t="s">
        <v>1933</v>
      </c>
      <c r="P441" s="1" t="s">
        <v>1437</v>
      </c>
    </row>
    <row r="442" spans="1:16" x14ac:dyDescent="0.25">
      <c r="A442" s="3" t="s">
        <v>523</v>
      </c>
      <c r="B442" s="1" t="s">
        <v>1731</v>
      </c>
      <c r="C442" s="1" t="s">
        <v>1933</v>
      </c>
      <c r="E442" s="1" t="s">
        <v>8266</v>
      </c>
      <c r="F442" s="1" t="s">
        <v>525</v>
      </c>
      <c r="G442" s="1" t="s">
        <v>2124</v>
      </c>
      <c r="H442" s="1">
        <v>1801.42</v>
      </c>
      <c r="I442" s="1">
        <v>1395</v>
      </c>
      <c r="J442" s="1" t="s">
        <v>1933</v>
      </c>
      <c r="K442" s="1" t="s">
        <v>8808</v>
      </c>
      <c r="L442" s="1" t="s">
        <v>2124</v>
      </c>
      <c r="M442" s="1">
        <v>2765.33</v>
      </c>
      <c r="N442" s="1">
        <v>1046.42</v>
      </c>
      <c r="O442" s="9" t="s">
        <v>1933</v>
      </c>
      <c r="P442" s="1" t="s">
        <v>1437</v>
      </c>
    </row>
    <row r="443" spans="1:16" x14ac:dyDescent="0.25">
      <c r="A443" s="3" t="s">
        <v>523</v>
      </c>
      <c r="B443" s="1" t="s">
        <v>1731</v>
      </c>
      <c r="C443" s="1" t="s">
        <v>1933</v>
      </c>
      <c r="E443" s="1" t="s">
        <v>8266</v>
      </c>
      <c r="F443" s="1" t="s">
        <v>525</v>
      </c>
      <c r="G443" s="1" t="s">
        <v>2124</v>
      </c>
      <c r="H443" s="1">
        <v>1801.42</v>
      </c>
      <c r="I443" s="1">
        <v>1395</v>
      </c>
      <c r="J443" s="1" t="s">
        <v>1933</v>
      </c>
      <c r="K443" s="1" t="s">
        <v>8809</v>
      </c>
      <c r="L443" s="1" t="s">
        <v>2124</v>
      </c>
      <c r="M443" s="1">
        <v>123.39</v>
      </c>
      <c r="N443" s="1">
        <v>78.77</v>
      </c>
      <c r="O443" s="9" t="s">
        <v>1933</v>
      </c>
      <c r="P443" s="1" t="s">
        <v>1437</v>
      </c>
    </row>
    <row r="444" spans="1:16" x14ac:dyDescent="0.25">
      <c r="A444" s="3" t="s">
        <v>970</v>
      </c>
      <c r="B444" s="1" t="s">
        <v>1732</v>
      </c>
      <c r="C444" s="1" t="s">
        <v>1933</v>
      </c>
      <c r="E444" s="1" t="s">
        <v>8267</v>
      </c>
      <c r="F444" s="1" t="s">
        <v>972</v>
      </c>
      <c r="G444" s="1" t="s">
        <v>8439</v>
      </c>
      <c r="H444" s="1">
        <v>1222.24</v>
      </c>
      <c r="I444" s="1">
        <v>234.12</v>
      </c>
      <c r="J444" s="1" t="s">
        <v>1933</v>
      </c>
      <c r="K444" s="1" t="s">
        <v>8810</v>
      </c>
      <c r="L444" s="1" t="s">
        <v>8439</v>
      </c>
      <c r="M444" s="1">
        <v>235.7</v>
      </c>
      <c r="N444" s="1">
        <v>93.71</v>
      </c>
      <c r="O444" s="9" t="s">
        <v>1933</v>
      </c>
      <c r="P444" s="1" t="s">
        <v>1438</v>
      </c>
    </row>
    <row r="445" spans="1:16" x14ac:dyDescent="0.25">
      <c r="A445" s="3" t="s">
        <v>1303</v>
      </c>
      <c r="B445" s="1" t="s">
        <v>1733</v>
      </c>
      <c r="C445" s="1" t="s">
        <v>1933</v>
      </c>
      <c r="E445" s="1" t="s">
        <v>8268</v>
      </c>
      <c r="F445" s="1" t="s">
        <v>1304</v>
      </c>
      <c r="G445" s="1" t="s">
        <v>2124</v>
      </c>
      <c r="H445" s="1">
        <v>1.04</v>
      </c>
      <c r="I445" s="1">
        <v>0.52</v>
      </c>
      <c r="J445" s="1" t="s">
        <v>1933</v>
      </c>
      <c r="K445" s="1" t="s">
        <v>8811</v>
      </c>
      <c r="L445" s="1" t="s">
        <v>2124</v>
      </c>
      <c r="M445" s="1">
        <v>1.81</v>
      </c>
      <c r="N445" s="1">
        <v>2.72</v>
      </c>
      <c r="O445" s="9" t="s">
        <v>1933</v>
      </c>
      <c r="P445" s="1" t="s">
        <v>1435</v>
      </c>
    </row>
    <row r="446" spans="1:16" x14ac:dyDescent="0.25">
      <c r="A446" s="3" t="s">
        <v>527</v>
      </c>
      <c r="B446" s="1" t="s">
        <v>1734</v>
      </c>
      <c r="C446" s="1" t="s">
        <v>1933</v>
      </c>
      <c r="E446" s="1" t="s">
        <v>8269</v>
      </c>
      <c r="F446" s="1" t="s">
        <v>528</v>
      </c>
      <c r="G446" s="1" t="s">
        <v>2124</v>
      </c>
      <c r="H446" s="1">
        <v>3.26</v>
      </c>
      <c r="I446" s="1">
        <v>5.63</v>
      </c>
      <c r="J446" s="1" t="s">
        <v>1933</v>
      </c>
      <c r="K446" s="1" t="s">
        <v>8812</v>
      </c>
      <c r="L446" s="1" t="s">
        <v>2124</v>
      </c>
      <c r="M446" s="1">
        <v>16.27</v>
      </c>
      <c r="N446" s="1">
        <v>20.23</v>
      </c>
      <c r="O446" s="9" t="s">
        <v>1933</v>
      </c>
      <c r="P446" s="1" t="s">
        <v>1437</v>
      </c>
    </row>
    <row r="447" spans="1:16" x14ac:dyDescent="0.25">
      <c r="A447" s="3" t="s">
        <v>530</v>
      </c>
      <c r="B447" s="1" t="s">
        <v>1735</v>
      </c>
      <c r="C447" s="1" t="s">
        <v>1933</v>
      </c>
      <c r="E447" s="1" t="s">
        <v>8270</v>
      </c>
      <c r="F447" s="1" t="s">
        <v>531</v>
      </c>
      <c r="G447" s="1" t="s">
        <v>2124</v>
      </c>
      <c r="H447" s="1">
        <v>6.8</v>
      </c>
      <c r="I447" s="1">
        <v>1.95</v>
      </c>
      <c r="J447" s="1" t="s">
        <v>1934</v>
      </c>
      <c r="K447" s="1" t="s">
        <v>8813</v>
      </c>
      <c r="L447" s="1" t="s">
        <v>2124</v>
      </c>
      <c r="M447" s="1">
        <v>33.22</v>
      </c>
      <c r="N447" s="1">
        <v>31.31</v>
      </c>
      <c r="O447" s="9" t="s">
        <v>1933</v>
      </c>
      <c r="P447" s="1" t="s">
        <v>1437</v>
      </c>
    </row>
    <row r="448" spans="1:16" x14ac:dyDescent="0.25">
      <c r="A448" s="3" t="s">
        <v>530</v>
      </c>
      <c r="B448" s="1" t="s">
        <v>1736</v>
      </c>
      <c r="C448" s="1" t="s">
        <v>1934</v>
      </c>
      <c r="F448" s="1" t="s">
        <v>531</v>
      </c>
      <c r="G448" s="1" t="s">
        <v>2124</v>
      </c>
      <c r="H448" s="1">
        <v>34.58</v>
      </c>
      <c r="I448" s="1">
        <v>9.1199999999999992</v>
      </c>
      <c r="J448" s="1" t="s">
        <v>1933</v>
      </c>
      <c r="O448" s="9" t="s">
        <v>1934</v>
      </c>
      <c r="P448" s="1" t="s">
        <v>1437</v>
      </c>
    </row>
    <row r="449" spans="1:16" x14ac:dyDescent="0.25">
      <c r="A449" s="3" t="s">
        <v>974</v>
      </c>
      <c r="B449" s="1" t="s">
        <v>1737</v>
      </c>
      <c r="C449" s="1" t="s">
        <v>1933</v>
      </c>
      <c r="E449" s="1" t="s">
        <v>8271</v>
      </c>
      <c r="F449" s="1" t="s">
        <v>976</v>
      </c>
      <c r="G449" s="1" t="s">
        <v>2124</v>
      </c>
      <c r="H449" s="1">
        <v>11.64</v>
      </c>
      <c r="I449" s="1">
        <v>5.48</v>
      </c>
      <c r="J449" s="1" t="s">
        <v>1933</v>
      </c>
      <c r="K449" s="1" t="s">
        <v>8814</v>
      </c>
      <c r="L449" s="1" t="s">
        <v>2124</v>
      </c>
      <c r="M449" s="1">
        <v>2.0299999999999998</v>
      </c>
      <c r="N449" s="1">
        <v>3.57</v>
      </c>
      <c r="O449" s="9" t="s">
        <v>1933</v>
      </c>
      <c r="P449" s="1" t="s">
        <v>1438</v>
      </c>
    </row>
    <row r="450" spans="1:16" x14ac:dyDescent="0.25">
      <c r="A450" s="3" t="s">
        <v>974</v>
      </c>
      <c r="B450" s="1" t="s">
        <v>1737</v>
      </c>
      <c r="C450" s="1" t="s">
        <v>1933</v>
      </c>
      <c r="E450" s="1" t="s">
        <v>8271</v>
      </c>
      <c r="F450" s="1" t="s">
        <v>976</v>
      </c>
      <c r="G450" s="1" t="s">
        <v>2124</v>
      </c>
      <c r="H450" s="1">
        <v>11.64</v>
      </c>
      <c r="I450" s="1">
        <v>5.48</v>
      </c>
      <c r="J450" s="1" t="s">
        <v>1933</v>
      </c>
      <c r="K450" s="1" t="s">
        <v>8815</v>
      </c>
      <c r="L450" s="1" t="s">
        <v>2124</v>
      </c>
      <c r="M450" s="1">
        <v>14.69</v>
      </c>
      <c r="N450" s="1">
        <v>12.87</v>
      </c>
      <c r="O450" s="9" t="s">
        <v>1933</v>
      </c>
      <c r="P450" s="1" t="s">
        <v>1438</v>
      </c>
    </row>
    <row r="451" spans="1:16" x14ac:dyDescent="0.25">
      <c r="A451" s="3" t="s">
        <v>533</v>
      </c>
      <c r="B451" s="1" t="s">
        <v>1738</v>
      </c>
      <c r="C451" s="1" t="s">
        <v>1933</v>
      </c>
      <c r="E451" s="1" t="s">
        <v>8272</v>
      </c>
      <c r="F451" s="1" t="s">
        <v>535</v>
      </c>
      <c r="G451" s="1" t="s">
        <v>8439</v>
      </c>
      <c r="H451" s="1">
        <v>6.58</v>
      </c>
      <c r="I451" s="1">
        <v>2.79</v>
      </c>
      <c r="J451" s="1" t="s">
        <v>1933</v>
      </c>
      <c r="K451" s="1" t="s">
        <v>8816</v>
      </c>
      <c r="L451" s="1" t="s">
        <v>8439</v>
      </c>
      <c r="M451" s="1">
        <v>9.7200000000000006</v>
      </c>
      <c r="N451" s="1">
        <v>15.87</v>
      </c>
      <c r="O451" s="9" t="s">
        <v>1933</v>
      </c>
      <c r="P451" s="1" t="s">
        <v>1437</v>
      </c>
    </row>
    <row r="452" spans="1:16" x14ac:dyDescent="0.25">
      <c r="A452" s="3" t="s">
        <v>978</v>
      </c>
      <c r="B452" s="1" t="s">
        <v>1739</v>
      </c>
      <c r="C452" s="1" t="s">
        <v>1933</v>
      </c>
      <c r="E452" s="1" t="s">
        <v>8273</v>
      </c>
      <c r="F452" s="1" t="s">
        <v>979</v>
      </c>
      <c r="G452" s="1" t="s">
        <v>8439</v>
      </c>
      <c r="H452" s="1">
        <v>83.63</v>
      </c>
      <c r="I452" s="1">
        <v>28.78</v>
      </c>
      <c r="J452" s="1" t="s">
        <v>1934</v>
      </c>
      <c r="K452" s="1" t="s">
        <v>8817</v>
      </c>
      <c r="L452" s="1" t="s">
        <v>8439</v>
      </c>
      <c r="M452" s="1">
        <v>16.27</v>
      </c>
      <c r="N452" s="1">
        <v>5.86</v>
      </c>
      <c r="O452" s="9" t="s">
        <v>1933</v>
      </c>
      <c r="P452" s="1" t="s">
        <v>1438</v>
      </c>
    </row>
    <row r="453" spans="1:16" x14ac:dyDescent="0.25">
      <c r="A453" s="3" t="s">
        <v>978</v>
      </c>
      <c r="B453" s="1" t="s">
        <v>1739</v>
      </c>
      <c r="C453" s="1" t="s">
        <v>1933</v>
      </c>
      <c r="E453" s="1" t="s">
        <v>8273</v>
      </c>
      <c r="F453" s="1" t="s">
        <v>979</v>
      </c>
      <c r="G453" s="1" t="s">
        <v>8439</v>
      </c>
      <c r="H453" s="1">
        <v>83.63</v>
      </c>
      <c r="I453" s="1">
        <v>28.78</v>
      </c>
      <c r="J453" s="1" t="s">
        <v>1934</v>
      </c>
      <c r="K453" s="1" t="s">
        <v>8818</v>
      </c>
      <c r="L453" s="1" t="s">
        <v>8439</v>
      </c>
      <c r="M453" s="1">
        <v>679.52</v>
      </c>
      <c r="N453" s="1">
        <v>261.75</v>
      </c>
      <c r="O453" s="9" t="s">
        <v>1933</v>
      </c>
      <c r="P453" s="1" t="s">
        <v>1438</v>
      </c>
    </row>
    <row r="454" spans="1:16" x14ac:dyDescent="0.25">
      <c r="A454" s="3" t="s">
        <v>978</v>
      </c>
      <c r="B454" s="1" t="s">
        <v>1739</v>
      </c>
      <c r="C454" s="1" t="s">
        <v>1933</v>
      </c>
      <c r="E454" s="1" t="s">
        <v>8273</v>
      </c>
      <c r="F454" s="1" t="s">
        <v>979</v>
      </c>
      <c r="G454" s="1" t="s">
        <v>8439</v>
      </c>
      <c r="H454" s="1">
        <v>83.63</v>
      </c>
      <c r="I454" s="1">
        <v>28.78</v>
      </c>
      <c r="J454" s="1" t="s">
        <v>1934</v>
      </c>
      <c r="K454" s="1" t="s">
        <v>8819</v>
      </c>
      <c r="L454" s="1" t="s">
        <v>8439</v>
      </c>
      <c r="M454" s="1">
        <v>22.6</v>
      </c>
      <c r="N454" s="1">
        <v>17.079999999999998</v>
      </c>
      <c r="O454" s="9" t="s">
        <v>1933</v>
      </c>
      <c r="P454" s="1" t="s">
        <v>1438</v>
      </c>
    </row>
    <row r="455" spans="1:16" x14ac:dyDescent="0.25">
      <c r="A455" s="3" t="s">
        <v>978</v>
      </c>
      <c r="B455" s="1" t="s">
        <v>1740</v>
      </c>
      <c r="C455" s="1" t="s">
        <v>1934</v>
      </c>
      <c r="F455" s="1" t="s">
        <v>979</v>
      </c>
      <c r="G455" s="1" t="s">
        <v>8439</v>
      </c>
      <c r="H455" s="1">
        <v>317.16000000000003</v>
      </c>
      <c r="I455" s="1">
        <v>125.35</v>
      </c>
      <c r="J455" s="1" t="s">
        <v>1933</v>
      </c>
      <c r="K455" s="1" t="s">
        <v>8820</v>
      </c>
      <c r="L455" s="1" t="s">
        <v>8439</v>
      </c>
      <c r="M455" s="1">
        <v>10.62</v>
      </c>
      <c r="N455" s="1">
        <v>10.79</v>
      </c>
      <c r="O455" s="9" t="s">
        <v>1933</v>
      </c>
      <c r="P455" s="1" t="s">
        <v>1438</v>
      </c>
    </row>
    <row r="456" spans="1:16" x14ac:dyDescent="0.25">
      <c r="A456" s="3" t="s">
        <v>537</v>
      </c>
      <c r="B456" s="1" t="s">
        <v>1741</v>
      </c>
      <c r="C456" s="1" t="s">
        <v>1933</v>
      </c>
      <c r="E456" s="1" t="s">
        <v>8274</v>
      </c>
      <c r="F456" s="1" t="s">
        <v>538</v>
      </c>
      <c r="G456" s="1" t="s">
        <v>2124</v>
      </c>
      <c r="H456" s="1">
        <v>35.090000000000003</v>
      </c>
      <c r="I456" s="1">
        <v>7.42</v>
      </c>
      <c r="J456" s="1" t="s">
        <v>1933</v>
      </c>
      <c r="K456" s="1" t="s">
        <v>8821</v>
      </c>
      <c r="L456" s="1" t="s">
        <v>2124</v>
      </c>
      <c r="M456" s="1">
        <v>4.29</v>
      </c>
      <c r="N456" s="1">
        <v>3.79</v>
      </c>
      <c r="O456" s="9" t="s">
        <v>1933</v>
      </c>
      <c r="P456" s="1" t="s">
        <v>1437</v>
      </c>
    </row>
    <row r="457" spans="1:16" x14ac:dyDescent="0.25">
      <c r="A457" s="3" t="s">
        <v>537</v>
      </c>
      <c r="B457" s="1" t="s">
        <v>1741</v>
      </c>
      <c r="C457" s="1" t="s">
        <v>1933</v>
      </c>
      <c r="E457" s="1" t="s">
        <v>8274</v>
      </c>
      <c r="F457" s="1" t="s">
        <v>538</v>
      </c>
      <c r="G457" s="1" t="s">
        <v>2124</v>
      </c>
      <c r="H457" s="1">
        <v>35.090000000000003</v>
      </c>
      <c r="I457" s="1">
        <v>7.42</v>
      </c>
      <c r="J457" s="1" t="s">
        <v>1933</v>
      </c>
      <c r="K457" s="1" t="s">
        <v>8822</v>
      </c>
      <c r="L457" s="1" t="s">
        <v>2124</v>
      </c>
      <c r="M457" s="1">
        <v>18.98</v>
      </c>
      <c r="N457" s="1">
        <v>15.51</v>
      </c>
      <c r="O457" s="9" t="s">
        <v>1933</v>
      </c>
      <c r="P457" s="1" t="s">
        <v>1437</v>
      </c>
    </row>
    <row r="458" spans="1:16" x14ac:dyDescent="0.25">
      <c r="A458" s="3" t="s">
        <v>537</v>
      </c>
      <c r="B458" s="1" t="s">
        <v>1741</v>
      </c>
      <c r="C458" s="1" t="s">
        <v>1933</v>
      </c>
      <c r="E458" s="1" t="s">
        <v>8274</v>
      </c>
      <c r="F458" s="1" t="s">
        <v>538</v>
      </c>
      <c r="G458" s="1" t="s">
        <v>2124</v>
      </c>
      <c r="H458" s="1">
        <v>35.090000000000003</v>
      </c>
      <c r="I458" s="1">
        <v>7.42</v>
      </c>
      <c r="J458" s="1" t="s">
        <v>1933</v>
      </c>
      <c r="K458" s="1" t="s">
        <v>8823</v>
      </c>
      <c r="L458" s="1" t="s">
        <v>2124</v>
      </c>
      <c r="M458" s="1">
        <v>1.81</v>
      </c>
      <c r="N458" s="1">
        <v>0.56999999999999995</v>
      </c>
      <c r="O458" s="9" t="s">
        <v>1933</v>
      </c>
      <c r="P458" s="1" t="s">
        <v>1437</v>
      </c>
    </row>
    <row r="459" spans="1:16" x14ac:dyDescent="0.25">
      <c r="A459" s="3" t="s">
        <v>1306</v>
      </c>
      <c r="B459" s="1" t="s">
        <v>1742</v>
      </c>
      <c r="C459" s="1" t="s">
        <v>1933</v>
      </c>
      <c r="E459" s="1" t="s">
        <v>8275</v>
      </c>
      <c r="F459" s="1" t="s">
        <v>1308</v>
      </c>
      <c r="G459" s="1" t="s">
        <v>2124</v>
      </c>
      <c r="H459" s="1">
        <v>7.57</v>
      </c>
      <c r="I459" s="1">
        <v>4.21</v>
      </c>
      <c r="J459" s="1" t="s">
        <v>1933</v>
      </c>
      <c r="K459" s="1" t="s">
        <v>8824</v>
      </c>
      <c r="L459" s="1" t="s">
        <v>2124</v>
      </c>
      <c r="M459" s="1">
        <v>0.68</v>
      </c>
      <c r="N459" s="1">
        <v>1.86</v>
      </c>
      <c r="O459" s="9" t="s">
        <v>1933</v>
      </c>
      <c r="P459" s="1" t="s">
        <v>1435</v>
      </c>
    </row>
    <row r="460" spans="1:16" x14ac:dyDescent="0.25">
      <c r="A460" s="3" t="s">
        <v>1306</v>
      </c>
      <c r="B460" s="1" t="s">
        <v>1742</v>
      </c>
      <c r="C460" s="1" t="s">
        <v>1933</v>
      </c>
      <c r="E460" s="1" t="s">
        <v>8275</v>
      </c>
      <c r="F460" s="1" t="s">
        <v>1308</v>
      </c>
      <c r="G460" s="1" t="s">
        <v>2124</v>
      </c>
      <c r="H460" s="1">
        <v>7.57</v>
      </c>
      <c r="I460" s="1">
        <v>4.21</v>
      </c>
      <c r="J460" s="1" t="s">
        <v>1933</v>
      </c>
      <c r="K460" s="1" t="s">
        <v>8825</v>
      </c>
      <c r="L460" s="1" t="s">
        <v>2124</v>
      </c>
      <c r="M460" s="1">
        <v>0.68</v>
      </c>
      <c r="N460" s="1">
        <v>2.79</v>
      </c>
      <c r="O460" s="9" t="s">
        <v>1933</v>
      </c>
      <c r="P460" s="1" t="s">
        <v>1435</v>
      </c>
    </row>
    <row r="461" spans="1:16" x14ac:dyDescent="0.25">
      <c r="A461" s="3" t="s">
        <v>1310</v>
      </c>
      <c r="B461" s="1" t="s">
        <v>1743</v>
      </c>
      <c r="C461" s="1" t="s">
        <v>1933</v>
      </c>
      <c r="E461" s="1" t="s">
        <v>8276</v>
      </c>
      <c r="F461" s="1" t="s">
        <v>1311</v>
      </c>
      <c r="G461" s="1" t="s">
        <v>2124</v>
      </c>
      <c r="H461" s="1">
        <v>0</v>
      </c>
      <c r="I461" s="1">
        <v>0</v>
      </c>
      <c r="J461" s="1" t="s">
        <v>1933</v>
      </c>
      <c r="K461" s="1" t="s">
        <v>8826</v>
      </c>
      <c r="L461" s="1" t="s">
        <v>2124</v>
      </c>
      <c r="M461" s="1">
        <v>20.11</v>
      </c>
      <c r="N461" s="1">
        <v>49.75</v>
      </c>
      <c r="O461" s="9" t="s">
        <v>1933</v>
      </c>
      <c r="P461" s="1" t="s">
        <v>1435</v>
      </c>
    </row>
    <row r="462" spans="1:16" x14ac:dyDescent="0.25">
      <c r="A462" s="3" t="s">
        <v>1310</v>
      </c>
      <c r="B462" s="1" t="s">
        <v>1743</v>
      </c>
      <c r="C462" s="1" t="s">
        <v>1933</v>
      </c>
      <c r="E462" s="1" t="s">
        <v>8276</v>
      </c>
      <c r="F462" s="1" t="s">
        <v>1311</v>
      </c>
      <c r="G462" s="1" t="s">
        <v>2124</v>
      </c>
      <c r="H462" s="1">
        <v>0</v>
      </c>
      <c r="I462" s="1">
        <v>0</v>
      </c>
      <c r="J462" s="1" t="s">
        <v>1933</v>
      </c>
      <c r="K462" s="1" t="s">
        <v>8827</v>
      </c>
      <c r="L462" s="1" t="s">
        <v>2124</v>
      </c>
      <c r="M462" s="1">
        <v>0.9</v>
      </c>
      <c r="N462" s="1">
        <v>5.07</v>
      </c>
      <c r="O462" s="9" t="s">
        <v>1933</v>
      </c>
      <c r="P462" s="1" t="s">
        <v>1435</v>
      </c>
    </row>
    <row r="463" spans="1:16" x14ac:dyDescent="0.25">
      <c r="A463" s="3" t="s">
        <v>1313</v>
      </c>
      <c r="B463" s="1" t="s">
        <v>1744</v>
      </c>
      <c r="C463" s="1" t="s">
        <v>1933</v>
      </c>
      <c r="E463" s="1" t="s">
        <v>8277</v>
      </c>
      <c r="F463" s="1" t="s">
        <v>1314</v>
      </c>
      <c r="G463" s="1" t="s">
        <v>2124</v>
      </c>
      <c r="H463" s="1">
        <v>0</v>
      </c>
      <c r="I463" s="1">
        <v>0</v>
      </c>
      <c r="J463" s="1" t="s">
        <v>1934</v>
      </c>
      <c r="K463" s="1" t="s">
        <v>8828</v>
      </c>
      <c r="L463" s="1" t="s">
        <v>2124</v>
      </c>
      <c r="M463" s="1">
        <v>1.81</v>
      </c>
      <c r="N463" s="1">
        <v>0</v>
      </c>
      <c r="O463" s="9" t="s">
        <v>1933</v>
      </c>
      <c r="P463" s="1" t="s">
        <v>1435</v>
      </c>
    </row>
    <row r="464" spans="1:16" x14ac:dyDescent="0.25">
      <c r="A464" s="3" t="s">
        <v>1313</v>
      </c>
      <c r="B464" s="1" t="s">
        <v>1744</v>
      </c>
      <c r="C464" s="1" t="s">
        <v>1933</v>
      </c>
      <c r="E464" s="1" t="s">
        <v>8277</v>
      </c>
      <c r="F464" s="1" t="s">
        <v>1314</v>
      </c>
      <c r="G464" s="1" t="s">
        <v>2124</v>
      </c>
      <c r="H464" s="1">
        <v>0</v>
      </c>
      <c r="I464" s="1">
        <v>0</v>
      </c>
      <c r="J464" s="1" t="s">
        <v>1934</v>
      </c>
      <c r="K464" s="1" t="s">
        <v>8829</v>
      </c>
      <c r="L464" s="1" t="s">
        <v>2124</v>
      </c>
      <c r="M464" s="1">
        <v>1.81</v>
      </c>
      <c r="N464" s="1">
        <v>0.21</v>
      </c>
      <c r="O464" s="9" t="s">
        <v>1933</v>
      </c>
      <c r="P464" s="1" t="s">
        <v>1435</v>
      </c>
    </row>
    <row r="465" spans="1:16" x14ac:dyDescent="0.25">
      <c r="A465" s="3" t="s">
        <v>1313</v>
      </c>
      <c r="B465" s="1" t="s">
        <v>1745</v>
      </c>
      <c r="C465" s="1" t="s">
        <v>1934</v>
      </c>
      <c r="F465" s="1" t="s">
        <v>1314</v>
      </c>
      <c r="G465" s="1" t="s">
        <v>2124</v>
      </c>
      <c r="H465" s="1">
        <v>0</v>
      </c>
      <c r="I465" s="1">
        <v>0.02</v>
      </c>
      <c r="J465" s="1" t="s">
        <v>1933</v>
      </c>
      <c r="O465" s="9" t="s">
        <v>1934</v>
      </c>
      <c r="P465" s="1" t="s">
        <v>1435</v>
      </c>
    </row>
    <row r="466" spans="1:16" x14ac:dyDescent="0.25">
      <c r="A466" s="3" t="s">
        <v>540</v>
      </c>
      <c r="B466" s="1" t="s">
        <v>1746</v>
      </c>
      <c r="C466" s="1" t="s">
        <v>1933</v>
      </c>
      <c r="E466" s="1" t="s">
        <v>8278</v>
      </c>
      <c r="F466" s="1" t="s">
        <v>541</v>
      </c>
      <c r="G466" s="1" t="s">
        <v>8439</v>
      </c>
      <c r="H466" s="1">
        <v>25.91</v>
      </c>
      <c r="I466" s="1">
        <v>9.74</v>
      </c>
      <c r="J466" s="1" t="s">
        <v>1933</v>
      </c>
      <c r="K466" s="1" t="s">
        <v>8830</v>
      </c>
      <c r="L466" s="1" t="s">
        <v>8439</v>
      </c>
      <c r="M466" s="1">
        <v>0.45</v>
      </c>
      <c r="N466" s="1">
        <v>5.43</v>
      </c>
      <c r="O466" s="9" t="s">
        <v>1933</v>
      </c>
      <c r="P466" s="1" t="s">
        <v>1437</v>
      </c>
    </row>
    <row r="467" spans="1:16" x14ac:dyDescent="0.25">
      <c r="A467" s="3" t="s">
        <v>540</v>
      </c>
      <c r="B467" s="1" t="s">
        <v>1746</v>
      </c>
      <c r="C467" s="1" t="s">
        <v>1933</v>
      </c>
      <c r="E467" s="1" t="s">
        <v>8278</v>
      </c>
      <c r="F467" s="1" t="s">
        <v>541</v>
      </c>
      <c r="G467" s="1" t="s">
        <v>8439</v>
      </c>
      <c r="H467" s="1">
        <v>25.91</v>
      </c>
      <c r="I467" s="1">
        <v>9.74</v>
      </c>
      <c r="J467" s="1" t="s">
        <v>1933</v>
      </c>
      <c r="K467" s="1" t="s">
        <v>8831</v>
      </c>
      <c r="L467" s="1" t="s">
        <v>8439</v>
      </c>
      <c r="M467" s="1">
        <v>4.07</v>
      </c>
      <c r="N467" s="1">
        <v>5</v>
      </c>
      <c r="O467" s="9" t="s">
        <v>1933</v>
      </c>
      <c r="P467" s="1" t="s">
        <v>1437</v>
      </c>
    </row>
    <row r="468" spans="1:16" x14ac:dyDescent="0.25">
      <c r="A468" s="3" t="s">
        <v>540</v>
      </c>
      <c r="B468" s="1" t="s">
        <v>1746</v>
      </c>
      <c r="C468" s="1" t="s">
        <v>1933</v>
      </c>
      <c r="E468" s="1" t="s">
        <v>8278</v>
      </c>
      <c r="F468" s="1" t="s">
        <v>541</v>
      </c>
      <c r="G468" s="1" t="s">
        <v>8439</v>
      </c>
      <c r="H468" s="1">
        <v>25.91</v>
      </c>
      <c r="I468" s="1">
        <v>9.74</v>
      </c>
      <c r="J468" s="1" t="s">
        <v>1933</v>
      </c>
      <c r="K468" s="1" t="s">
        <v>8832</v>
      </c>
      <c r="L468" s="1" t="s">
        <v>8439</v>
      </c>
      <c r="M468" s="1">
        <v>9.0399999999999991</v>
      </c>
      <c r="N468" s="1">
        <v>61.97</v>
      </c>
      <c r="O468" s="9" t="s">
        <v>1933</v>
      </c>
      <c r="P468" s="1" t="s">
        <v>1437</v>
      </c>
    </row>
    <row r="469" spans="1:16" x14ac:dyDescent="0.25">
      <c r="A469" s="3" t="s">
        <v>1316</v>
      </c>
      <c r="B469" s="1" t="s">
        <v>1747</v>
      </c>
      <c r="C469" s="1" t="s">
        <v>1933</v>
      </c>
      <c r="E469" s="1" t="s">
        <v>8279</v>
      </c>
      <c r="F469" s="1" t="s">
        <v>1318</v>
      </c>
      <c r="G469" s="1" t="s">
        <v>8439</v>
      </c>
      <c r="H469" s="1">
        <v>0.1</v>
      </c>
      <c r="I469" s="1">
        <v>0.18</v>
      </c>
      <c r="J469" s="1" t="s">
        <v>1934</v>
      </c>
      <c r="K469" s="1" t="s">
        <v>8833</v>
      </c>
      <c r="L469" s="1" t="s">
        <v>8439</v>
      </c>
      <c r="M469" s="1">
        <v>2.2599999999999998</v>
      </c>
      <c r="N469" s="1">
        <v>2.72</v>
      </c>
      <c r="O469" s="9" t="s">
        <v>1933</v>
      </c>
      <c r="P469" s="1" t="s">
        <v>1435</v>
      </c>
    </row>
    <row r="470" spans="1:16" x14ac:dyDescent="0.25">
      <c r="A470" s="3" t="s">
        <v>1316</v>
      </c>
      <c r="B470" s="1" t="s">
        <v>1748</v>
      </c>
      <c r="C470" s="1" t="s">
        <v>1934</v>
      </c>
      <c r="F470" s="1" t="s">
        <v>1318</v>
      </c>
      <c r="G470" s="1" t="s">
        <v>8439</v>
      </c>
      <c r="H470" s="1">
        <v>0.39</v>
      </c>
      <c r="I470" s="1">
        <v>0.36</v>
      </c>
      <c r="J470" s="1" t="s">
        <v>1933</v>
      </c>
      <c r="O470" s="9" t="s">
        <v>1934</v>
      </c>
      <c r="P470" s="1" t="s">
        <v>1435</v>
      </c>
    </row>
    <row r="471" spans="1:16" x14ac:dyDescent="0.25">
      <c r="A471" s="3" t="s">
        <v>981</v>
      </c>
      <c r="B471" s="1" t="s">
        <v>1750</v>
      </c>
      <c r="C471" s="1" t="s">
        <v>1933</v>
      </c>
      <c r="E471" s="1" t="s">
        <v>8280</v>
      </c>
      <c r="F471" s="1" t="s">
        <v>983</v>
      </c>
      <c r="G471" s="1" t="s">
        <v>8439</v>
      </c>
      <c r="H471" s="1">
        <v>0.3</v>
      </c>
      <c r="I471" s="1">
        <v>0.46</v>
      </c>
      <c r="J471" s="1" t="s">
        <v>1934</v>
      </c>
      <c r="K471" s="1" t="s">
        <v>8834</v>
      </c>
      <c r="L471" s="1" t="s">
        <v>8439</v>
      </c>
      <c r="M471" s="1">
        <v>1.1299999999999999</v>
      </c>
      <c r="N471" s="1">
        <v>0.56999999999999995</v>
      </c>
      <c r="O471" s="9" t="s">
        <v>1933</v>
      </c>
      <c r="P471" s="1" t="s">
        <v>1438</v>
      </c>
    </row>
    <row r="472" spans="1:16" x14ac:dyDescent="0.25">
      <c r="A472" s="3" t="s">
        <v>981</v>
      </c>
      <c r="B472" s="1" t="s">
        <v>1749</v>
      </c>
      <c r="C472" s="1" t="s">
        <v>1934</v>
      </c>
      <c r="F472" s="1" t="s">
        <v>983</v>
      </c>
      <c r="G472" s="1" t="s">
        <v>8439</v>
      </c>
      <c r="H472" s="1">
        <v>1.18</v>
      </c>
      <c r="I472" s="1">
        <v>0.79</v>
      </c>
      <c r="J472" s="1" t="s">
        <v>1933</v>
      </c>
      <c r="O472" s="9" t="s">
        <v>1934</v>
      </c>
      <c r="P472" s="1" t="s">
        <v>1438</v>
      </c>
    </row>
    <row r="473" spans="1:16" x14ac:dyDescent="0.25">
      <c r="A473" s="3" t="s">
        <v>985</v>
      </c>
      <c r="B473" s="1" t="s">
        <v>1751</v>
      </c>
      <c r="C473" s="1" t="s">
        <v>1933</v>
      </c>
      <c r="E473" s="1" t="s">
        <v>8281</v>
      </c>
      <c r="F473" s="1" t="s">
        <v>987</v>
      </c>
      <c r="G473" s="1" t="s">
        <v>8439</v>
      </c>
      <c r="H473" s="1">
        <v>2.34</v>
      </c>
      <c r="I473" s="1">
        <v>2.96</v>
      </c>
      <c r="J473" s="1" t="s">
        <v>1933</v>
      </c>
      <c r="K473" s="1" t="s">
        <v>8835</v>
      </c>
      <c r="L473" s="1" t="s">
        <v>8439</v>
      </c>
      <c r="M473" s="1">
        <v>3.84</v>
      </c>
      <c r="N473" s="1">
        <v>6.22</v>
      </c>
      <c r="O473" s="9" t="s">
        <v>1933</v>
      </c>
      <c r="P473" s="1" t="s">
        <v>1438</v>
      </c>
    </row>
    <row r="474" spans="1:16" x14ac:dyDescent="0.25">
      <c r="A474" s="3" t="s">
        <v>985</v>
      </c>
      <c r="B474" s="1" t="s">
        <v>1751</v>
      </c>
      <c r="C474" s="1" t="s">
        <v>1933</v>
      </c>
      <c r="E474" s="1" t="s">
        <v>8281</v>
      </c>
      <c r="F474" s="1" t="s">
        <v>987</v>
      </c>
      <c r="G474" s="1" t="s">
        <v>8439</v>
      </c>
      <c r="H474" s="1">
        <v>2.34</v>
      </c>
      <c r="I474" s="1">
        <v>2.96</v>
      </c>
      <c r="J474" s="1" t="s">
        <v>1933</v>
      </c>
      <c r="K474" s="1" t="s">
        <v>8836</v>
      </c>
      <c r="L474" s="1" t="s">
        <v>8439</v>
      </c>
      <c r="M474" s="1">
        <v>0.68</v>
      </c>
      <c r="N474" s="1">
        <v>1.22</v>
      </c>
      <c r="O474" s="9" t="s">
        <v>1933</v>
      </c>
      <c r="P474" s="1" t="s">
        <v>1438</v>
      </c>
    </row>
    <row r="475" spans="1:16" x14ac:dyDescent="0.25">
      <c r="A475" s="3" t="s">
        <v>543</v>
      </c>
      <c r="B475" s="1" t="s">
        <v>1752</v>
      </c>
      <c r="C475" s="1" t="s">
        <v>1933</v>
      </c>
      <c r="E475" s="1" t="s">
        <v>8282</v>
      </c>
      <c r="F475" s="1" t="s">
        <v>545</v>
      </c>
      <c r="G475" s="1" t="s">
        <v>2124</v>
      </c>
      <c r="H475" s="1">
        <v>4.55</v>
      </c>
      <c r="I475" s="1">
        <v>2.59</v>
      </c>
      <c r="J475" s="1" t="s">
        <v>1933</v>
      </c>
      <c r="K475" s="1" t="s">
        <v>8837</v>
      </c>
      <c r="L475" s="1" t="s">
        <v>2124</v>
      </c>
      <c r="M475" s="1">
        <v>5.88</v>
      </c>
      <c r="N475" s="1">
        <v>4.79</v>
      </c>
      <c r="O475" s="9" t="s">
        <v>1933</v>
      </c>
      <c r="P475" s="1" t="s">
        <v>1437</v>
      </c>
    </row>
    <row r="476" spans="1:16" x14ac:dyDescent="0.25">
      <c r="A476" s="3" t="s">
        <v>989</v>
      </c>
      <c r="B476" s="1" t="s">
        <v>1753</v>
      </c>
      <c r="C476" s="1" t="s">
        <v>1933</v>
      </c>
      <c r="E476" s="1" t="s">
        <v>8283</v>
      </c>
      <c r="F476" s="1" t="s">
        <v>990</v>
      </c>
      <c r="G476" s="1" t="s">
        <v>2124</v>
      </c>
      <c r="H476" s="1">
        <v>15.79</v>
      </c>
      <c r="I476" s="1">
        <v>7.12</v>
      </c>
      <c r="J476" s="1" t="s">
        <v>1933</v>
      </c>
      <c r="K476" s="1" t="s">
        <v>8838</v>
      </c>
      <c r="L476" s="1" t="s">
        <v>2124</v>
      </c>
      <c r="M476" s="1">
        <v>14.01</v>
      </c>
      <c r="N476" s="1">
        <v>16.3</v>
      </c>
      <c r="O476" s="9" t="s">
        <v>1933</v>
      </c>
      <c r="P476" s="1" t="s">
        <v>1438</v>
      </c>
    </row>
    <row r="477" spans="1:16" x14ac:dyDescent="0.25">
      <c r="A477" s="3" t="s">
        <v>1320</v>
      </c>
      <c r="B477" s="1" t="s">
        <v>1754</v>
      </c>
      <c r="C477" s="1" t="s">
        <v>1933</v>
      </c>
      <c r="E477" s="1" t="s">
        <v>8284</v>
      </c>
      <c r="F477" s="1" t="s">
        <v>1321</v>
      </c>
      <c r="G477" s="1" t="s">
        <v>2124</v>
      </c>
      <c r="H477" s="1">
        <v>0.13</v>
      </c>
      <c r="I477" s="1">
        <v>0.38</v>
      </c>
      <c r="J477" s="1" t="s">
        <v>1933</v>
      </c>
      <c r="K477" s="1" t="s">
        <v>8839</v>
      </c>
      <c r="L477" s="1" t="s">
        <v>2124</v>
      </c>
      <c r="M477" s="1">
        <v>2.71</v>
      </c>
      <c r="N477" s="1">
        <v>3.65</v>
      </c>
      <c r="O477" s="9" t="s">
        <v>1933</v>
      </c>
      <c r="P477" s="1" t="s">
        <v>1435</v>
      </c>
    </row>
    <row r="478" spans="1:16" x14ac:dyDescent="0.25">
      <c r="A478" s="3" t="s">
        <v>992</v>
      </c>
      <c r="B478" s="1" t="s">
        <v>1755</v>
      </c>
      <c r="C478" s="1" t="s">
        <v>1933</v>
      </c>
      <c r="E478" s="1" t="s">
        <v>8285</v>
      </c>
      <c r="F478" s="1" t="s">
        <v>994</v>
      </c>
      <c r="G478" s="1" t="s">
        <v>2124</v>
      </c>
      <c r="H478" s="1">
        <v>11.22</v>
      </c>
      <c r="I478" s="1">
        <v>8.2100000000000009</v>
      </c>
      <c r="J478" s="1" t="s">
        <v>1933</v>
      </c>
      <c r="K478" s="1" t="s">
        <v>8840</v>
      </c>
      <c r="L478" s="1" t="s">
        <v>2124</v>
      </c>
      <c r="M478" s="1">
        <v>20.11</v>
      </c>
      <c r="N478" s="1">
        <v>21.16</v>
      </c>
      <c r="O478" s="9" t="s">
        <v>1933</v>
      </c>
      <c r="P478" s="1" t="s">
        <v>1438</v>
      </c>
    </row>
    <row r="479" spans="1:16" x14ac:dyDescent="0.25">
      <c r="A479" s="3" t="s">
        <v>1323</v>
      </c>
      <c r="B479" s="1" t="s">
        <v>1756</v>
      </c>
      <c r="C479" s="1" t="s">
        <v>1933</v>
      </c>
      <c r="E479" s="1" t="s">
        <v>8286</v>
      </c>
      <c r="F479" s="1" t="s">
        <v>1325</v>
      </c>
      <c r="G479" s="1" t="s">
        <v>2124</v>
      </c>
      <c r="H479" s="1">
        <v>0</v>
      </c>
      <c r="I479" s="1">
        <v>0</v>
      </c>
      <c r="J479" s="1" t="s">
        <v>1933</v>
      </c>
      <c r="O479" s="9" t="s">
        <v>1934</v>
      </c>
      <c r="P479" s="1" t="s">
        <v>1435</v>
      </c>
    </row>
    <row r="480" spans="1:16" x14ac:dyDescent="0.25">
      <c r="A480" s="3" t="s">
        <v>547</v>
      </c>
      <c r="B480" s="1" t="s">
        <v>1757</v>
      </c>
      <c r="C480" s="1" t="s">
        <v>1933</v>
      </c>
      <c r="E480" s="1" t="s">
        <v>8287</v>
      </c>
      <c r="F480" s="1" t="s">
        <v>549</v>
      </c>
      <c r="G480" s="1" t="s">
        <v>2124</v>
      </c>
      <c r="H480" s="1">
        <v>96</v>
      </c>
      <c r="I480" s="1">
        <v>14.57</v>
      </c>
      <c r="J480" s="1" t="s">
        <v>1933</v>
      </c>
      <c r="K480" s="1" t="s">
        <v>8841</v>
      </c>
      <c r="L480" s="1" t="s">
        <v>2124</v>
      </c>
      <c r="M480" s="1">
        <v>95.59</v>
      </c>
      <c r="N480" s="1">
        <v>93.35</v>
      </c>
      <c r="O480" s="9" t="s">
        <v>1933</v>
      </c>
      <c r="P480" s="1" t="s">
        <v>1437</v>
      </c>
    </row>
    <row r="481" spans="1:16" x14ac:dyDescent="0.25">
      <c r="A481" s="3" t="s">
        <v>551</v>
      </c>
      <c r="B481" s="1" t="s">
        <v>1758</v>
      </c>
      <c r="C481" s="1" t="s">
        <v>1933</v>
      </c>
      <c r="E481" s="1" t="s">
        <v>8288</v>
      </c>
      <c r="F481" s="1" t="s">
        <v>553</v>
      </c>
      <c r="G481" s="1" t="s">
        <v>8439</v>
      </c>
      <c r="H481" s="1">
        <v>30.81</v>
      </c>
      <c r="I481" s="1">
        <v>26.01</v>
      </c>
      <c r="J481" s="1" t="s">
        <v>1933</v>
      </c>
      <c r="K481" s="1" t="s">
        <v>8842</v>
      </c>
      <c r="L481" s="1" t="s">
        <v>8439</v>
      </c>
      <c r="M481" s="1">
        <v>12.65</v>
      </c>
      <c r="N481" s="1">
        <v>2.4300000000000002</v>
      </c>
      <c r="O481" s="9" t="s">
        <v>1933</v>
      </c>
      <c r="P481" s="1" t="s">
        <v>1437</v>
      </c>
    </row>
    <row r="482" spans="1:16" x14ac:dyDescent="0.25">
      <c r="A482" s="3" t="s">
        <v>551</v>
      </c>
      <c r="B482" s="1" t="s">
        <v>1758</v>
      </c>
      <c r="C482" s="1" t="s">
        <v>1933</v>
      </c>
      <c r="E482" s="1" t="s">
        <v>8288</v>
      </c>
      <c r="F482" s="1" t="s">
        <v>553</v>
      </c>
      <c r="G482" s="1" t="s">
        <v>8439</v>
      </c>
      <c r="H482" s="1">
        <v>30.81</v>
      </c>
      <c r="I482" s="1">
        <v>26.01</v>
      </c>
      <c r="J482" s="1" t="s">
        <v>1933</v>
      </c>
      <c r="K482" s="1" t="s">
        <v>8843</v>
      </c>
      <c r="L482" s="1" t="s">
        <v>8439</v>
      </c>
      <c r="M482" s="1">
        <v>169.03</v>
      </c>
      <c r="N482" s="1">
        <v>41.38</v>
      </c>
      <c r="O482" s="9" t="s">
        <v>1933</v>
      </c>
      <c r="P482" s="1" t="s">
        <v>1437</v>
      </c>
    </row>
    <row r="483" spans="1:16" x14ac:dyDescent="0.25">
      <c r="A483" s="3" t="s">
        <v>551</v>
      </c>
      <c r="B483" s="1" t="s">
        <v>1758</v>
      </c>
      <c r="C483" s="1" t="s">
        <v>1933</v>
      </c>
      <c r="E483" s="1" t="s">
        <v>8288</v>
      </c>
      <c r="F483" s="1" t="s">
        <v>553</v>
      </c>
      <c r="G483" s="1" t="s">
        <v>8439</v>
      </c>
      <c r="H483" s="1">
        <v>30.81</v>
      </c>
      <c r="I483" s="1">
        <v>26.01</v>
      </c>
      <c r="J483" s="1" t="s">
        <v>1933</v>
      </c>
      <c r="K483" s="1" t="s">
        <v>8844</v>
      </c>
      <c r="L483" s="1" t="s">
        <v>8439</v>
      </c>
      <c r="M483" s="1">
        <v>7.23</v>
      </c>
      <c r="N483" s="1">
        <v>1.43</v>
      </c>
      <c r="O483" s="9" t="s">
        <v>1933</v>
      </c>
      <c r="P483" s="1" t="s">
        <v>1437</v>
      </c>
    </row>
    <row r="484" spans="1:16" x14ac:dyDescent="0.25">
      <c r="A484" s="3" t="s">
        <v>996</v>
      </c>
      <c r="B484" s="1" t="s">
        <v>1759</v>
      </c>
      <c r="C484" s="1" t="s">
        <v>1933</v>
      </c>
      <c r="E484" s="1" t="s">
        <v>8289</v>
      </c>
      <c r="F484" s="1" t="s">
        <v>998</v>
      </c>
      <c r="G484" s="1" t="s">
        <v>8439</v>
      </c>
      <c r="H484" s="1">
        <v>0.86</v>
      </c>
      <c r="I484" s="1">
        <v>0.69</v>
      </c>
      <c r="J484" s="1" t="s">
        <v>1933</v>
      </c>
      <c r="O484" s="9" t="s">
        <v>1934</v>
      </c>
      <c r="P484" s="1" t="s">
        <v>1438</v>
      </c>
    </row>
    <row r="485" spans="1:16" x14ac:dyDescent="0.25">
      <c r="A485" s="3" t="s">
        <v>555</v>
      </c>
      <c r="B485" s="1" t="s">
        <v>1760</v>
      </c>
      <c r="C485" s="1" t="s">
        <v>1933</v>
      </c>
      <c r="E485" s="1" t="s">
        <v>8290</v>
      </c>
      <c r="F485" s="1" t="s">
        <v>557</v>
      </c>
      <c r="G485" s="1" t="s">
        <v>2124</v>
      </c>
      <c r="H485" s="1">
        <v>168.39</v>
      </c>
      <c r="I485" s="1">
        <v>42.4</v>
      </c>
      <c r="J485" s="1" t="s">
        <v>1933</v>
      </c>
      <c r="K485" s="1" t="s">
        <v>8845</v>
      </c>
      <c r="L485" s="1" t="s">
        <v>2124</v>
      </c>
      <c r="M485" s="1">
        <v>135.59</v>
      </c>
      <c r="N485" s="1">
        <v>45.67</v>
      </c>
      <c r="O485" s="9" t="s">
        <v>1933</v>
      </c>
      <c r="P485" s="1" t="s">
        <v>1437</v>
      </c>
    </row>
    <row r="486" spans="1:16" x14ac:dyDescent="0.25">
      <c r="A486" s="3" t="s">
        <v>555</v>
      </c>
      <c r="B486" s="1" t="s">
        <v>1760</v>
      </c>
      <c r="C486" s="1" t="s">
        <v>1933</v>
      </c>
      <c r="E486" s="1" t="s">
        <v>8290</v>
      </c>
      <c r="F486" s="1" t="s">
        <v>557</v>
      </c>
      <c r="G486" s="1" t="s">
        <v>2124</v>
      </c>
      <c r="H486" s="1">
        <v>168.39</v>
      </c>
      <c r="I486" s="1">
        <v>42.4</v>
      </c>
      <c r="J486" s="1" t="s">
        <v>1933</v>
      </c>
      <c r="K486" s="1" t="s">
        <v>8846</v>
      </c>
      <c r="L486" s="1" t="s">
        <v>2124</v>
      </c>
      <c r="M486" s="1">
        <v>2.71</v>
      </c>
      <c r="N486" s="1">
        <v>0.79</v>
      </c>
      <c r="O486" s="9" t="s">
        <v>1933</v>
      </c>
      <c r="P486" s="1" t="s">
        <v>1437</v>
      </c>
    </row>
    <row r="487" spans="1:16" x14ac:dyDescent="0.25">
      <c r="A487" s="3" t="s">
        <v>1426</v>
      </c>
      <c r="B487" s="1" t="s">
        <v>1761</v>
      </c>
      <c r="C487" s="1" t="s">
        <v>1933</v>
      </c>
      <c r="E487" s="1" t="s">
        <v>8291</v>
      </c>
      <c r="F487" s="1" t="s">
        <v>1429</v>
      </c>
      <c r="G487" s="1" t="s">
        <v>2124</v>
      </c>
      <c r="H487" s="1">
        <v>2.2400000000000002</v>
      </c>
      <c r="I487" s="1">
        <v>2.91</v>
      </c>
      <c r="J487" s="1" t="s">
        <v>1933</v>
      </c>
      <c r="K487" s="1" t="s">
        <v>8847</v>
      </c>
      <c r="L487" s="1" t="s">
        <v>2124</v>
      </c>
      <c r="M487" s="1">
        <v>1.1299999999999999</v>
      </c>
      <c r="N487" s="1">
        <v>1.07</v>
      </c>
      <c r="O487" s="9" t="s">
        <v>1933</v>
      </c>
      <c r="P487" s="1" t="s">
        <v>1436</v>
      </c>
    </row>
    <row r="488" spans="1:16" x14ac:dyDescent="0.25">
      <c r="A488" s="3" t="s">
        <v>1426</v>
      </c>
      <c r="B488" s="1" t="s">
        <v>1761</v>
      </c>
      <c r="C488" s="1" t="s">
        <v>1933</v>
      </c>
      <c r="E488" s="1" t="s">
        <v>8291</v>
      </c>
      <c r="F488" s="1" t="s">
        <v>1429</v>
      </c>
      <c r="G488" s="1" t="s">
        <v>2124</v>
      </c>
      <c r="H488" s="1">
        <v>2.2400000000000002</v>
      </c>
      <c r="I488" s="1">
        <v>2.91</v>
      </c>
      <c r="J488" s="1" t="s">
        <v>1933</v>
      </c>
      <c r="K488" s="1" t="s">
        <v>8848</v>
      </c>
      <c r="L488" s="1" t="s">
        <v>2124</v>
      </c>
      <c r="M488" s="1">
        <v>23.5</v>
      </c>
      <c r="N488" s="1">
        <v>26.52</v>
      </c>
      <c r="O488" s="9" t="s">
        <v>1933</v>
      </c>
      <c r="P488" s="1" t="s">
        <v>1436</v>
      </c>
    </row>
    <row r="489" spans="1:16" x14ac:dyDescent="0.25">
      <c r="A489" s="3" t="s">
        <v>559</v>
      </c>
      <c r="B489" s="1" t="s">
        <v>1762</v>
      </c>
      <c r="C489" s="1" t="s">
        <v>1933</v>
      </c>
      <c r="E489" s="1" t="s">
        <v>8292</v>
      </c>
      <c r="F489" s="1" t="s">
        <v>561</v>
      </c>
      <c r="G489" s="1" t="s">
        <v>8439</v>
      </c>
      <c r="H489" s="1">
        <v>59.15</v>
      </c>
      <c r="I489" s="1">
        <v>9.3800000000000008</v>
      </c>
      <c r="J489" s="1" t="s">
        <v>1933</v>
      </c>
      <c r="K489" s="1" t="s">
        <v>8849</v>
      </c>
      <c r="L489" s="1" t="s">
        <v>8439</v>
      </c>
      <c r="M489" s="1">
        <v>27.34</v>
      </c>
      <c r="N489" s="1">
        <v>49.53</v>
      </c>
      <c r="O489" s="9" t="s">
        <v>1933</v>
      </c>
      <c r="P489" s="1" t="s">
        <v>1437</v>
      </c>
    </row>
    <row r="490" spans="1:16" x14ac:dyDescent="0.25">
      <c r="A490" s="3" t="s">
        <v>563</v>
      </c>
      <c r="B490" s="1" t="s">
        <v>1763</v>
      </c>
      <c r="C490" s="1" t="s">
        <v>1933</v>
      </c>
      <c r="E490" s="1" t="s">
        <v>8293</v>
      </c>
      <c r="F490" s="1" t="s">
        <v>565</v>
      </c>
      <c r="G490" s="1" t="s">
        <v>8439</v>
      </c>
      <c r="H490" s="1">
        <v>8.2100000000000009</v>
      </c>
      <c r="I490" s="1">
        <v>5.48</v>
      </c>
      <c r="J490" s="1" t="s">
        <v>1933</v>
      </c>
      <c r="K490" s="1" t="s">
        <v>8850</v>
      </c>
      <c r="L490" s="1" t="s">
        <v>8439</v>
      </c>
      <c r="M490" s="1">
        <v>25.08</v>
      </c>
      <c r="N490" s="1">
        <v>28.59</v>
      </c>
      <c r="O490" s="9" t="s">
        <v>1933</v>
      </c>
      <c r="P490" s="1" t="s">
        <v>1437</v>
      </c>
    </row>
    <row r="491" spans="1:16" x14ac:dyDescent="0.25">
      <c r="A491" s="3" t="s">
        <v>567</v>
      </c>
      <c r="B491" s="1" t="s">
        <v>1764</v>
      </c>
      <c r="C491" s="1" t="s">
        <v>1933</v>
      </c>
      <c r="E491" s="1" t="s">
        <v>8294</v>
      </c>
      <c r="F491" s="1" t="s">
        <v>569</v>
      </c>
      <c r="G491" s="1" t="s">
        <v>8439</v>
      </c>
      <c r="H491" s="1">
        <v>15.29</v>
      </c>
      <c r="I491" s="1">
        <v>3.05</v>
      </c>
      <c r="J491" s="1" t="s">
        <v>1933</v>
      </c>
      <c r="K491" s="1" t="s">
        <v>8851</v>
      </c>
      <c r="L491" s="1" t="s">
        <v>8439</v>
      </c>
      <c r="M491" s="1">
        <v>17.170000000000002</v>
      </c>
      <c r="N491" s="1">
        <v>14.72</v>
      </c>
      <c r="O491" s="9" t="s">
        <v>1933</v>
      </c>
      <c r="P491" s="1" t="s">
        <v>1437</v>
      </c>
    </row>
    <row r="492" spans="1:16" x14ac:dyDescent="0.25">
      <c r="A492" s="3" t="s">
        <v>571</v>
      </c>
      <c r="B492" s="1" t="s">
        <v>1765</v>
      </c>
      <c r="C492" s="1" t="s">
        <v>1933</v>
      </c>
      <c r="E492" s="1" t="s">
        <v>8295</v>
      </c>
      <c r="F492" s="1" t="s">
        <v>573</v>
      </c>
      <c r="G492" s="1" t="s">
        <v>8439</v>
      </c>
      <c r="H492" s="1">
        <v>49.79</v>
      </c>
      <c r="I492" s="1">
        <v>15.03</v>
      </c>
      <c r="J492" s="1" t="s">
        <v>1933</v>
      </c>
      <c r="K492" s="1" t="s">
        <v>8852</v>
      </c>
      <c r="L492" s="1" t="s">
        <v>8439</v>
      </c>
      <c r="M492" s="1">
        <v>64.86</v>
      </c>
      <c r="N492" s="1">
        <v>80.48</v>
      </c>
      <c r="O492" s="9" t="s">
        <v>1933</v>
      </c>
      <c r="P492" s="1" t="s">
        <v>1437</v>
      </c>
    </row>
    <row r="493" spans="1:16" x14ac:dyDescent="0.25">
      <c r="A493" s="3" t="s">
        <v>571</v>
      </c>
      <c r="B493" s="1" t="s">
        <v>1765</v>
      </c>
      <c r="C493" s="1" t="s">
        <v>1933</v>
      </c>
      <c r="E493" s="1" t="s">
        <v>8295</v>
      </c>
      <c r="F493" s="1" t="s">
        <v>573</v>
      </c>
      <c r="G493" s="1" t="s">
        <v>8439</v>
      </c>
      <c r="H493" s="1">
        <v>49.79</v>
      </c>
      <c r="I493" s="1">
        <v>15.03</v>
      </c>
      <c r="J493" s="1" t="s">
        <v>1933</v>
      </c>
      <c r="K493" s="1" t="s">
        <v>8853</v>
      </c>
      <c r="L493" s="1" t="s">
        <v>8439</v>
      </c>
      <c r="M493" s="1">
        <v>5.2</v>
      </c>
      <c r="N493" s="1">
        <v>7.36</v>
      </c>
      <c r="O493" s="9" t="s">
        <v>1933</v>
      </c>
      <c r="P493" s="1" t="s">
        <v>1437</v>
      </c>
    </row>
    <row r="494" spans="1:16" x14ac:dyDescent="0.25">
      <c r="A494" s="3" t="s">
        <v>571</v>
      </c>
      <c r="B494" s="1" t="s">
        <v>1765</v>
      </c>
      <c r="C494" s="1" t="s">
        <v>1933</v>
      </c>
      <c r="E494" s="1" t="s">
        <v>8295</v>
      </c>
      <c r="F494" s="1" t="s">
        <v>573</v>
      </c>
      <c r="G494" s="1" t="s">
        <v>8439</v>
      </c>
      <c r="H494" s="1">
        <v>49.79</v>
      </c>
      <c r="I494" s="1">
        <v>15.03</v>
      </c>
      <c r="J494" s="1" t="s">
        <v>1933</v>
      </c>
      <c r="K494" s="1" t="s">
        <v>8854</v>
      </c>
      <c r="L494" s="1" t="s">
        <v>8439</v>
      </c>
      <c r="M494" s="1">
        <v>1.81</v>
      </c>
      <c r="N494" s="1">
        <v>2.29</v>
      </c>
      <c r="O494" s="9" t="s">
        <v>1933</v>
      </c>
      <c r="P494" s="1" t="s">
        <v>1437</v>
      </c>
    </row>
    <row r="495" spans="1:16" x14ac:dyDescent="0.25">
      <c r="A495" s="3" t="s">
        <v>571</v>
      </c>
      <c r="B495" s="1" t="s">
        <v>1765</v>
      </c>
      <c r="C495" s="1" t="s">
        <v>1933</v>
      </c>
      <c r="E495" s="1" t="s">
        <v>8295</v>
      </c>
      <c r="F495" s="1" t="s">
        <v>573</v>
      </c>
      <c r="G495" s="1" t="s">
        <v>8439</v>
      </c>
      <c r="H495" s="1">
        <v>49.79</v>
      </c>
      <c r="I495" s="1">
        <v>15.03</v>
      </c>
      <c r="J495" s="1" t="s">
        <v>1933</v>
      </c>
      <c r="K495" s="1" t="s">
        <v>8855</v>
      </c>
      <c r="L495" s="1" t="s">
        <v>8439</v>
      </c>
      <c r="M495" s="1">
        <v>2.71</v>
      </c>
      <c r="N495" s="1">
        <v>3.57</v>
      </c>
      <c r="O495" s="9" t="s">
        <v>1933</v>
      </c>
      <c r="P495" s="1" t="s">
        <v>1437</v>
      </c>
    </row>
    <row r="496" spans="1:16" x14ac:dyDescent="0.25">
      <c r="A496" s="3" t="s">
        <v>575</v>
      </c>
      <c r="B496" s="1" t="s">
        <v>1766</v>
      </c>
      <c r="C496" s="1" t="s">
        <v>1933</v>
      </c>
      <c r="E496" s="1" t="s">
        <v>8296</v>
      </c>
      <c r="F496" s="1" t="s">
        <v>577</v>
      </c>
      <c r="G496" s="1" t="s">
        <v>2124</v>
      </c>
      <c r="H496" s="1">
        <v>148.46</v>
      </c>
      <c r="I496" s="1">
        <v>31.13</v>
      </c>
      <c r="J496" s="1" t="s">
        <v>1933</v>
      </c>
      <c r="K496" s="1" t="s">
        <v>8856</v>
      </c>
      <c r="L496" s="1" t="s">
        <v>2124</v>
      </c>
      <c r="M496" s="1">
        <v>104.18</v>
      </c>
      <c r="N496" s="1">
        <v>140.44999999999999</v>
      </c>
      <c r="O496" s="9" t="s">
        <v>1933</v>
      </c>
      <c r="P496" s="1" t="s">
        <v>1437</v>
      </c>
    </row>
    <row r="497" spans="1:16" x14ac:dyDescent="0.25">
      <c r="A497" s="3" t="s">
        <v>579</v>
      </c>
      <c r="B497" s="1" t="s">
        <v>1767</v>
      </c>
      <c r="C497" s="1" t="s">
        <v>1933</v>
      </c>
      <c r="E497" s="1" t="s">
        <v>8297</v>
      </c>
      <c r="F497" s="1" t="s">
        <v>580</v>
      </c>
      <c r="G497" s="1" t="s">
        <v>2124</v>
      </c>
      <c r="H497" s="1">
        <v>866.69</v>
      </c>
      <c r="I497" s="1">
        <v>227.63</v>
      </c>
      <c r="J497" s="1" t="s">
        <v>1933</v>
      </c>
      <c r="K497" s="1" t="s">
        <v>8857</v>
      </c>
      <c r="L497" s="1" t="s">
        <v>2124</v>
      </c>
      <c r="M497" s="1">
        <v>316.14999999999998</v>
      </c>
      <c r="N497" s="1">
        <v>138.09</v>
      </c>
      <c r="O497" s="9" t="s">
        <v>1933</v>
      </c>
      <c r="P497" s="1" t="s">
        <v>1437</v>
      </c>
    </row>
    <row r="498" spans="1:16" x14ac:dyDescent="0.25">
      <c r="A498" s="3" t="s">
        <v>579</v>
      </c>
      <c r="B498" s="1" t="s">
        <v>1767</v>
      </c>
      <c r="C498" s="1" t="s">
        <v>1933</v>
      </c>
      <c r="E498" s="1" t="s">
        <v>8297</v>
      </c>
      <c r="F498" s="1" t="s">
        <v>580</v>
      </c>
      <c r="G498" s="1" t="s">
        <v>2124</v>
      </c>
      <c r="H498" s="1">
        <v>866.69</v>
      </c>
      <c r="I498" s="1">
        <v>227.63</v>
      </c>
      <c r="J498" s="1" t="s">
        <v>1933</v>
      </c>
      <c r="K498" s="1" t="s">
        <v>8858</v>
      </c>
      <c r="L498" s="1" t="s">
        <v>2124</v>
      </c>
      <c r="M498" s="1">
        <v>24.63</v>
      </c>
      <c r="N498" s="1">
        <v>20.440000000000001</v>
      </c>
      <c r="O498" s="9" t="s">
        <v>1933</v>
      </c>
      <c r="P498" s="1" t="s">
        <v>1437</v>
      </c>
    </row>
    <row r="499" spans="1:16" x14ac:dyDescent="0.25">
      <c r="A499" s="3" t="s">
        <v>582</v>
      </c>
      <c r="B499" s="1" t="s">
        <v>1768</v>
      </c>
      <c r="C499" s="1" t="s">
        <v>1933</v>
      </c>
      <c r="E499" s="1" t="s">
        <v>8298</v>
      </c>
      <c r="F499" s="1" t="s">
        <v>584</v>
      </c>
      <c r="G499" s="1" t="s">
        <v>8439</v>
      </c>
      <c r="H499" s="1">
        <v>36.35</v>
      </c>
      <c r="I499" s="1">
        <v>7.35</v>
      </c>
      <c r="J499" s="1" t="s">
        <v>1933</v>
      </c>
      <c r="K499" s="1" t="s">
        <v>8859</v>
      </c>
      <c r="L499" s="1" t="s">
        <v>8439</v>
      </c>
      <c r="M499" s="1">
        <v>23.05</v>
      </c>
      <c r="N499" s="1">
        <v>30.81</v>
      </c>
      <c r="O499" s="9" t="s">
        <v>1933</v>
      </c>
      <c r="P499" s="1" t="s">
        <v>1437</v>
      </c>
    </row>
    <row r="500" spans="1:16" x14ac:dyDescent="0.25">
      <c r="A500" s="3" t="s">
        <v>1327</v>
      </c>
      <c r="B500" s="1" t="s">
        <v>1769</v>
      </c>
      <c r="C500" s="1" t="s">
        <v>1933</v>
      </c>
      <c r="E500" s="1" t="s">
        <v>8299</v>
      </c>
      <c r="F500" s="1" t="s">
        <v>1328</v>
      </c>
      <c r="G500" s="1" t="s">
        <v>2124</v>
      </c>
      <c r="H500" s="1">
        <v>15.32</v>
      </c>
      <c r="I500" s="1">
        <v>4.8899999999999997</v>
      </c>
      <c r="J500" s="1" t="s">
        <v>1933</v>
      </c>
      <c r="K500" s="1" t="s">
        <v>8860</v>
      </c>
      <c r="L500" s="1" t="s">
        <v>2124</v>
      </c>
      <c r="M500" s="1">
        <v>9.94</v>
      </c>
      <c r="N500" s="1">
        <v>8.93</v>
      </c>
      <c r="O500" s="9" t="s">
        <v>1933</v>
      </c>
      <c r="P500" s="1" t="s">
        <v>1435</v>
      </c>
    </row>
    <row r="501" spans="1:16" x14ac:dyDescent="0.25">
      <c r="A501" s="3" t="s">
        <v>586</v>
      </c>
      <c r="B501" s="1" t="s">
        <v>1770</v>
      </c>
      <c r="C501" s="1" t="s">
        <v>1934</v>
      </c>
      <c r="D501" s="1" t="s">
        <v>1771</v>
      </c>
      <c r="F501" s="1" t="s">
        <v>588</v>
      </c>
      <c r="G501" s="1" t="s">
        <v>2124</v>
      </c>
      <c r="H501" s="1">
        <v>30.96</v>
      </c>
      <c r="I501" s="1">
        <v>11.3</v>
      </c>
      <c r="J501" s="1" t="s">
        <v>1933</v>
      </c>
      <c r="K501" s="1" t="s">
        <v>8861</v>
      </c>
      <c r="L501" s="1" t="s">
        <v>2124</v>
      </c>
      <c r="M501" s="1">
        <v>20.34</v>
      </c>
      <c r="N501" s="1">
        <v>15.15</v>
      </c>
      <c r="O501" s="9" t="s">
        <v>1933</v>
      </c>
      <c r="P501" s="1" t="s">
        <v>1437</v>
      </c>
    </row>
    <row r="502" spans="1:16" x14ac:dyDescent="0.25">
      <c r="A502" s="3" t="s">
        <v>586</v>
      </c>
      <c r="B502" s="1" t="s">
        <v>1772</v>
      </c>
      <c r="C502" s="1" t="s">
        <v>1933</v>
      </c>
      <c r="E502" s="1" t="s">
        <v>8300</v>
      </c>
      <c r="F502" s="1" t="s">
        <v>588</v>
      </c>
      <c r="G502" s="1" t="s">
        <v>2124</v>
      </c>
      <c r="H502" s="1">
        <v>23.88</v>
      </c>
      <c r="I502" s="1">
        <v>6.88</v>
      </c>
      <c r="J502" s="1" t="s">
        <v>1934</v>
      </c>
      <c r="K502" s="1" t="s">
        <v>8861</v>
      </c>
      <c r="L502" s="1" t="s">
        <v>2124</v>
      </c>
      <c r="M502" s="1">
        <v>20.34</v>
      </c>
      <c r="N502" s="1">
        <v>15.15</v>
      </c>
      <c r="O502" s="9" t="s">
        <v>1933</v>
      </c>
      <c r="P502" s="1" t="s">
        <v>1437</v>
      </c>
    </row>
    <row r="503" spans="1:16" x14ac:dyDescent="0.25">
      <c r="A503" s="3" t="s">
        <v>590</v>
      </c>
      <c r="B503" s="1" t="s">
        <v>1773</v>
      </c>
      <c r="C503" s="1" t="s">
        <v>1933</v>
      </c>
      <c r="E503" s="1" t="s">
        <v>8301</v>
      </c>
      <c r="F503" s="1" t="s">
        <v>592</v>
      </c>
      <c r="G503" s="1" t="s">
        <v>2124</v>
      </c>
      <c r="H503" s="1">
        <v>50.84</v>
      </c>
      <c r="I503" s="1">
        <v>32</v>
      </c>
      <c r="J503" s="1" t="s">
        <v>1933</v>
      </c>
      <c r="K503" s="1" t="s">
        <v>8862</v>
      </c>
      <c r="L503" s="1" t="s">
        <v>2124</v>
      </c>
      <c r="M503" s="1">
        <v>5.65</v>
      </c>
      <c r="N503" s="1">
        <v>4.57</v>
      </c>
      <c r="O503" s="9" t="s">
        <v>1933</v>
      </c>
      <c r="P503" s="1" t="s">
        <v>1437</v>
      </c>
    </row>
    <row r="504" spans="1:16" x14ac:dyDescent="0.25">
      <c r="A504" s="3" t="s">
        <v>590</v>
      </c>
      <c r="B504" s="1" t="s">
        <v>1773</v>
      </c>
      <c r="C504" s="1" t="s">
        <v>1933</v>
      </c>
      <c r="E504" s="1" t="s">
        <v>8301</v>
      </c>
      <c r="F504" s="1" t="s">
        <v>592</v>
      </c>
      <c r="G504" s="1" t="s">
        <v>2124</v>
      </c>
      <c r="H504" s="1">
        <v>50.84</v>
      </c>
      <c r="I504" s="1">
        <v>32</v>
      </c>
      <c r="J504" s="1" t="s">
        <v>1933</v>
      </c>
      <c r="K504" s="1" t="s">
        <v>8863</v>
      </c>
      <c r="L504" s="1" t="s">
        <v>2124</v>
      </c>
      <c r="M504" s="1">
        <v>82.26</v>
      </c>
      <c r="N504" s="1">
        <v>44.1</v>
      </c>
      <c r="O504" s="9" t="s">
        <v>1933</v>
      </c>
      <c r="P504" s="1" t="s">
        <v>1437</v>
      </c>
    </row>
    <row r="505" spans="1:16" x14ac:dyDescent="0.25">
      <c r="A505" s="3" t="s">
        <v>590</v>
      </c>
      <c r="B505" s="1" t="s">
        <v>1773</v>
      </c>
      <c r="C505" s="1" t="s">
        <v>1933</v>
      </c>
      <c r="E505" s="1" t="s">
        <v>8301</v>
      </c>
      <c r="F505" s="1" t="s">
        <v>592</v>
      </c>
      <c r="G505" s="1" t="s">
        <v>2124</v>
      </c>
      <c r="H505" s="1">
        <v>50.84</v>
      </c>
      <c r="I505" s="1">
        <v>32</v>
      </c>
      <c r="J505" s="1" t="s">
        <v>1933</v>
      </c>
      <c r="K505" s="1" t="s">
        <v>8864</v>
      </c>
      <c r="L505" s="1" t="s">
        <v>2124</v>
      </c>
      <c r="M505" s="1">
        <v>19.43</v>
      </c>
      <c r="N505" s="1">
        <v>12.08</v>
      </c>
      <c r="O505" s="9" t="s">
        <v>1933</v>
      </c>
      <c r="P505" s="1" t="s">
        <v>1437</v>
      </c>
    </row>
    <row r="506" spans="1:16" x14ac:dyDescent="0.25">
      <c r="A506" s="3" t="s">
        <v>1330</v>
      </c>
      <c r="B506" s="1" t="s">
        <v>1774</v>
      </c>
      <c r="C506" s="1" t="s">
        <v>1933</v>
      </c>
      <c r="E506" s="1" t="s">
        <v>8302</v>
      </c>
      <c r="F506" s="1" t="s">
        <v>1332</v>
      </c>
      <c r="G506" s="1" t="s">
        <v>8439</v>
      </c>
      <c r="H506" s="1">
        <v>14.57</v>
      </c>
      <c r="I506" s="1">
        <v>5.16</v>
      </c>
      <c r="J506" s="1" t="s">
        <v>1933</v>
      </c>
      <c r="K506" s="1" t="s">
        <v>8865</v>
      </c>
      <c r="L506" s="1" t="s">
        <v>8439</v>
      </c>
      <c r="M506" s="1">
        <v>4.07</v>
      </c>
      <c r="N506" s="1">
        <v>3.07</v>
      </c>
      <c r="O506" s="9" t="s">
        <v>1933</v>
      </c>
      <c r="P506" s="1" t="s">
        <v>1435</v>
      </c>
    </row>
    <row r="507" spans="1:16" x14ac:dyDescent="0.25">
      <c r="A507" s="3" t="s">
        <v>1330</v>
      </c>
      <c r="B507" s="1" t="s">
        <v>1774</v>
      </c>
      <c r="C507" s="1" t="s">
        <v>1933</v>
      </c>
      <c r="E507" s="1" t="s">
        <v>8302</v>
      </c>
      <c r="F507" s="1" t="s">
        <v>1332</v>
      </c>
      <c r="G507" s="1" t="s">
        <v>8439</v>
      </c>
      <c r="H507" s="1">
        <v>14.57</v>
      </c>
      <c r="I507" s="1">
        <v>5.16</v>
      </c>
      <c r="J507" s="1" t="s">
        <v>1933</v>
      </c>
      <c r="K507" s="1" t="s">
        <v>8866</v>
      </c>
      <c r="L507" s="1" t="s">
        <v>8439</v>
      </c>
      <c r="M507" s="1">
        <v>9.0399999999999991</v>
      </c>
      <c r="N507" s="1">
        <v>6.29</v>
      </c>
      <c r="O507" s="9" t="s">
        <v>1933</v>
      </c>
      <c r="P507" s="1" t="s">
        <v>1435</v>
      </c>
    </row>
    <row r="508" spans="1:16" x14ac:dyDescent="0.25">
      <c r="A508" s="3" t="s">
        <v>594</v>
      </c>
      <c r="B508" s="1" t="s">
        <v>1775</v>
      </c>
      <c r="C508" s="1" t="s">
        <v>1933</v>
      </c>
      <c r="E508" s="1" t="s">
        <v>8303</v>
      </c>
      <c r="F508" s="1" t="s">
        <v>1776</v>
      </c>
      <c r="G508" s="1" t="s">
        <v>8439</v>
      </c>
      <c r="H508" s="1">
        <v>733.29</v>
      </c>
      <c r="I508" s="1">
        <v>408.15</v>
      </c>
      <c r="J508" s="1" t="s">
        <v>1933</v>
      </c>
      <c r="K508" s="1" t="s">
        <v>8867</v>
      </c>
      <c r="L508" s="1" t="s">
        <v>8439</v>
      </c>
      <c r="M508" s="1">
        <v>557.27</v>
      </c>
      <c r="N508" s="1">
        <v>445.8</v>
      </c>
      <c r="O508" s="9" t="s">
        <v>1933</v>
      </c>
      <c r="P508" s="1" t="s">
        <v>1437</v>
      </c>
    </row>
    <row r="509" spans="1:16" x14ac:dyDescent="0.25">
      <c r="A509" s="3" t="s">
        <v>598</v>
      </c>
      <c r="B509" s="1" t="s">
        <v>1777</v>
      </c>
      <c r="C509" s="1" t="s">
        <v>1933</v>
      </c>
      <c r="E509" s="1" t="s">
        <v>8304</v>
      </c>
      <c r="F509" s="1" t="s">
        <v>600</v>
      </c>
      <c r="G509" s="1" t="s">
        <v>2124</v>
      </c>
      <c r="H509" s="1">
        <v>0.74</v>
      </c>
      <c r="I509" s="1">
        <v>0.64</v>
      </c>
      <c r="J509" s="1" t="s">
        <v>1934</v>
      </c>
      <c r="K509" s="1" t="s">
        <v>8868</v>
      </c>
      <c r="L509" s="1" t="s">
        <v>2124</v>
      </c>
      <c r="M509" s="1">
        <v>30.51</v>
      </c>
      <c r="N509" s="1">
        <v>139.59</v>
      </c>
      <c r="O509" s="9" t="s">
        <v>1933</v>
      </c>
      <c r="P509" s="1" t="s">
        <v>1437</v>
      </c>
    </row>
    <row r="510" spans="1:16" x14ac:dyDescent="0.25">
      <c r="A510" s="3" t="s">
        <v>598</v>
      </c>
      <c r="B510" s="1" t="s">
        <v>1778</v>
      </c>
      <c r="C510" s="1" t="s">
        <v>1934</v>
      </c>
      <c r="F510" s="1" t="s">
        <v>600</v>
      </c>
      <c r="G510" s="1" t="s">
        <v>2124</v>
      </c>
      <c r="H510" s="1">
        <v>3.02</v>
      </c>
      <c r="I510" s="1">
        <v>1.94</v>
      </c>
      <c r="J510" s="1" t="s">
        <v>1933</v>
      </c>
      <c r="O510" s="9" t="s">
        <v>1934</v>
      </c>
      <c r="P510" s="1" t="s">
        <v>1437</v>
      </c>
    </row>
    <row r="511" spans="1:16" x14ac:dyDescent="0.25">
      <c r="A511" s="3" t="s">
        <v>602</v>
      </c>
      <c r="B511" s="1" t="s">
        <v>1779</v>
      </c>
      <c r="C511" s="1" t="s">
        <v>1934</v>
      </c>
      <c r="F511" s="1" t="s">
        <v>604</v>
      </c>
      <c r="G511" s="1" t="s">
        <v>2124</v>
      </c>
      <c r="H511" s="1">
        <v>44.21</v>
      </c>
      <c r="I511" s="1">
        <v>18.2</v>
      </c>
      <c r="J511" s="1" t="s">
        <v>1933</v>
      </c>
      <c r="O511" s="9" t="s">
        <v>1934</v>
      </c>
      <c r="P511" s="1" t="s">
        <v>1437</v>
      </c>
    </row>
    <row r="512" spans="1:16" x14ac:dyDescent="0.25">
      <c r="A512" s="3" t="s">
        <v>602</v>
      </c>
      <c r="B512" s="1" t="s">
        <v>1780</v>
      </c>
      <c r="C512" s="1" t="s">
        <v>1933</v>
      </c>
      <c r="E512" s="1" t="s">
        <v>8305</v>
      </c>
      <c r="F512" s="1" t="s">
        <v>604</v>
      </c>
      <c r="G512" s="1" t="s">
        <v>2124</v>
      </c>
      <c r="H512" s="1">
        <v>22.57</v>
      </c>
      <c r="I512" s="1">
        <v>7.96</v>
      </c>
      <c r="J512" s="1" t="s">
        <v>1934</v>
      </c>
      <c r="K512" s="1" t="s">
        <v>8869</v>
      </c>
      <c r="L512" s="1" t="s">
        <v>2124</v>
      </c>
      <c r="M512" s="1">
        <v>3.84</v>
      </c>
      <c r="N512" s="1">
        <v>6.36</v>
      </c>
      <c r="O512" s="9" t="s">
        <v>1933</v>
      </c>
      <c r="P512" s="1" t="s">
        <v>1437</v>
      </c>
    </row>
    <row r="513" spans="1:16" x14ac:dyDescent="0.25">
      <c r="A513" s="3" t="s">
        <v>602</v>
      </c>
      <c r="B513" s="1" t="s">
        <v>1780</v>
      </c>
      <c r="C513" s="1" t="s">
        <v>1933</v>
      </c>
      <c r="E513" s="1" t="s">
        <v>8305</v>
      </c>
      <c r="F513" s="1" t="s">
        <v>604</v>
      </c>
      <c r="G513" s="1" t="s">
        <v>2124</v>
      </c>
      <c r="H513" s="1">
        <v>22.57</v>
      </c>
      <c r="I513" s="1">
        <v>7.96</v>
      </c>
      <c r="J513" s="1" t="s">
        <v>1934</v>
      </c>
      <c r="K513" s="1" t="s">
        <v>8870</v>
      </c>
      <c r="L513" s="1" t="s">
        <v>2124</v>
      </c>
      <c r="M513" s="1">
        <v>10.62</v>
      </c>
      <c r="N513" s="1">
        <v>19.010000000000002</v>
      </c>
      <c r="O513" s="9" t="s">
        <v>1933</v>
      </c>
      <c r="P513" s="1" t="s">
        <v>1437</v>
      </c>
    </row>
    <row r="514" spans="1:16" x14ac:dyDescent="0.25">
      <c r="A514" s="3" t="s">
        <v>602</v>
      </c>
      <c r="B514" s="1" t="s">
        <v>1780</v>
      </c>
      <c r="C514" s="1" t="s">
        <v>1933</v>
      </c>
      <c r="E514" s="1" t="s">
        <v>8305</v>
      </c>
      <c r="F514" s="1" t="s">
        <v>604</v>
      </c>
      <c r="G514" s="1" t="s">
        <v>2124</v>
      </c>
      <c r="H514" s="1">
        <v>22.57</v>
      </c>
      <c r="I514" s="1">
        <v>7.96</v>
      </c>
      <c r="J514" s="1" t="s">
        <v>1934</v>
      </c>
      <c r="K514" s="1" t="s">
        <v>8871</v>
      </c>
      <c r="L514" s="1" t="s">
        <v>2124</v>
      </c>
      <c r="M514" s="1">
        <v>0.23</v>
      </c>
      <c r="N514" s="1">
        <v>1.1399999999999999</v>
      </c>
      <c r="O514" s="9" t="s">
        <v>1933</v>
      </c>
      <c r="P514" s="1" t="s">
        <v>1437</v>
      </c>
    </row>
    <row r="515" spans="1:16" x14ac:dyDescent="0.25">
      <c r="A515" s="3" t="s">
        <v>606</v>
      </c>
      <c r="B515" s="1" t="s">
        <v>1781</v>
      </c>
      <c r="C515" s="1" t="s">
        <v>1933</v>
      </c>
      <c r="E515" s="1" t="s">
        <v>8306</v>
      </c>
      <c r="F515" s="1" t="s">
        <v>608</v>
      </c>
      <c r="G515" s="1" t="s">
        <v>2124</v>
      </c>
      <c r="H515" s="1">
        <v>20.64</v>
      </c>
      <c r="I515" s="1">
        <v>12.42</v>
      </c>
      <c r="J515" s="1" t="s">
        <v>1933</v>
      </c>
      <c r="K515" s="1" t="s">
        <v>8872</v>
      </c>
      <c r="L515" s="1" t="s">
        <v>2124</v>
      </c>
      <c r="M515" s="1">
        <v>73.900000000000006</v>
      </c>
      <c r="N515" s="1">
        <v>38.380000000000003</v>
      </c>
      <c r="O515" s="9" t="s">
        <v>1933</v>
      </c>
      <c r="P515" s="1" t="s">
        <v>1437</v>
      </c>
    </row>
    <row r="516" spans="1:16" x14ac:dyDescent="0.25">
      <c r="A516" s="3" t="s">
        <v>1000</v>
      </c>
      <c r="B516" s="1" t="s">
        <v>1782</v>
      </c>
      <c r="C516" s="1" t="s">
        <v>1933</v>
      </c>
      <c r="E516" s="1" t="s">
        <v>8307</v>
      </c>
      <c r="F516" s="1" t="s">
        <v>1002</v>
      </c>
      <c r="G516" s="1" t="s">
        <v>2124</v>
      </c>
      <c r="H516" s="1">
        <v>78.06</v>
      </c>
      <c r="I516" s="1">
        <v>17.62</v>
      </c>
      <c r="J516" s="1" t="s">
        <v>1933</v>
      </c>
      <c r="K516" s="1" t="s">
        <v>8873</v>
      </c>
      <c r="L516" s="1" t="s">
        <v>2124</v>
      </c>
      <c r="M516" s="1">
        <v>47</v>
      </c>
      <c r="N516" s="1">
        <v>87.2</v>
      </c>
      <c r="O516" s="9" t="s">
        <v>1933</v>
      </c>
      <c r="P516" s="1" t="s">
        <v>1438</v>
      </c>
    </row>
    <row r="517" spans="1:16" x14ac:dyDescent="0.25">
      <c r="A517" s="3" t="s">
        <v>1000</v>
      </c>
      <c r="B517" s="1" t="s">
        <v>1782</v>
      </c>
      <c r="C517" s="1" t="s">
        <v>1933</v>
      </c>
      <c r="E517" s="1" t="s">
        <v>8307</v>
      </c>
      <c r="F517" s="1" t="s">
        <v>1002</v>
      </c>
      <c r="G517" s="1" t="s">
        <v>2124</v>
      </c>
      <c r="H517" s="1">
        <v>78.06</v>
      </c>
      <c r="I517" s="1">
        <v>17.62</v>
      </c>
      <c r="J517" s="1" t="s">
        <v>1933</v>
      </c>
      <c r="K517" s="1" t="s">
        <v>8874</v>
      </c>
      <c r="L517" s="1" t="s">
        <v>2124</v>
      </c>
      <c r="M517" s="1">
        <v>61.69</v>
      </c>
      <c r="N517" s="1">
        <v>129.37</v>
      </c>
      <c r="O517" s="9" t="s">
        <v>1933</v>
      </c>
      <c r="P517" s="1" t="s">
        <v>1438</v>
      </c>
    </row>
    <row r="518" spans="1:16" x14ac:dyDescent="0.25">
      <c r="A518" s="3" t="s">
        <v>610</v>
      </c>
      <c r="B518" s="1" t="s">
        <v>1784</v>
      </c>
      <c r="C518" s="1" t="s">
        <v>1934</v>
      </c>
      <c r="F518" s="1" t="s">
        <v>612</v>
      </c>
      <c r="G518" s="1" t="s">
        <v>8439</v>
      </c>
      <c r="H518" s="1">
        <v>281.29000000000002</v>
      </c>
      <c r="I518" s="1">
        <v>108.59</v>
      </c>
      <c r="J518" s="1" t="s">
        <v>1933</v>
      </c>
      <c r="O518" s="9" t="s">
        <v>1934</v>
      </c>
      <c r="P518" s="1" t="s">
        <v>1437</v>
      </c>
    </row>
    <row r="519" spans="1:16" x14ac:dyDescent="0.25">
      <c r="A519" s="3" t="s">
        <v>610</v>
      </c>
      <c r="B519" s="1" t="s">
        <v>1783</v>
      </c>
      <c r="C519" s="1" t="s">
        <v>1933</v>
      </c>
      <c r="E519" s="1" t="s">
        <v>8308</v>
      </c>
      <c r="F519" s="1" t="s">
        <v>612</v>
      </c>
      <c r="G519" s="1" t="s">
        <v>8439</v>
      </c>
      <c r="H519" s="1">
        <v>22.22</v>
      </c>
      <c r="I519" s="1">
        <v>16.61</v>
      </c>
      <c r="J519" s="1" t="s">
        <v>1934</v>
      </c>
      <c r="O519" s="9" t="s">
        <v>1934</v>
      </c>
      <c r="P519" s="1" t="s">
        <v>1437</v>
      </c>
    </row>
    <row r="520" spans="1:16" x14ac:dyDescent="0.25">
      <c r="A520" s="3" t="s">
        <v>614</v>
      </c>
      <c r="B520" s="1" t="s">
        <v>1785</v>
      </c>
      <c r="C520" s="1" t="s">
        <v>1933</v>
      </c>
      <c r="E520" s="1" t="s">
        <v>8309</v>
      </c>
      <c r="F520" s="1" t="s">
        <v>616</v>
      </c>
      <c r="G520" s="1" t="s">
        <v>8439</v>
      </c>
      <c r="H520" s="1">
        <v>0.09</v>
      </c>
      <c r="I520" s="1">
        <v>0.38</v>
      </c>
      <c r="J520" s="1" t="s">
        <v>1933</v>
      </c>
      <c r="K520" s="1" t="s">
        <v>8875</v>
      </c>
      <c r="L520" s="1" t="s">
        <v>8439</v>
      </c>
      <c r="M520" s="1">
        <v>4.75</v>
      </c>
      <c r="N520" s="1">
        <v>30.16</v>
      </c>
      <c r="O520" s="9" t="s">
        <v>1933</v>
      </c>
      <c r="P520" s="1" t="s">
        <v>1437</v>
      </c>
    </row>
    <row r="521" spans="1:16" x14ac:dyDescent="0.25">
      <c r="A521" s="3" t="s">
        <v>614</v>
      </c>
      <c r="B521" s="1" t="s">
        <v>1785</v>
      </c>
      <c r="C521" s="1" t="s">
        <v>1933</v>
      </c>
      <c r="E521" s="1" t="s">
        <v>8309</v>
      </c>
      <c r="F521" s="1" t="s">
        <v>616</v>
      </c>
      <c r="G521" s="1" t="s">
        <v>8439</v>
      </c>
      <c r="H521" s="1">
        <v>0.09</v>
      </c>
      <c r="I521" s="1">
        <v>0.38</v>
      </c>
      <c r="J521" s="1" t="s">
        <v>1933</v>
      </c>
      <c r="K521" s="1" t="s">
        <v>8876</v>
      </c>
      <c r="L521" s="1" t="s">
        <v>8439</v>
      </c>
      <c r="M521" s="1">
        <v>28.25</v>
      </c>
      <c r="N521" s="1">
        <v>157.88999999999999</v>
      </c>
      <c r="O521" s="9" t="s">
        <v>1933</v>
      </c>
      <c r="P521" s="1" t="s">
        <v>1437</v>
      </c>
    </row>
    <row r="522" spans="1:16" x14ac:dyDescent="0.25">
      <c r="A522" s="3" t="s">
        <v>614</v>
      </c>
      <c r="B522" s="1" t="s">
        <v>1785</v>
      </c>
      <c r="C522" s="1" t="s">
        <v>1933</v>
      </c>
      <c r="E522" s="1" t="s">
        <v>8309</v>
      </c>
      <c r="F522" s="1" t="s">
        <v>616</v>
      </c>
      <c r="G522" s="1" t="s">
        <v>8439</v>
      </c>
      <c r="H522" s="1">
        <v>0.09</v>
      </c>
      <c r="I522" s="1">
        <v>0.38</v>
      </c>
      <c r="J522" s="1" t="s">
        <v>1933</v>
      </c>
      <c r="K522" s="1" t="s">
        <v>8877</v>
      </c>
      <c r="L522" s="1" t="s">
        <v>8439</v>
      </c>
      <c r="M522" s="1">
        <v>5.2</v>
      </c>
      <c r="N522" s="1">
        <v>39.46</v>
      </c>
      <c r="O522" s="9" t="s">
        <v>1933</v>
      </c>
      <c r="P522" s="1" t="s">
        <v>1437</v>
      </c>
    </row>
    <row r="523" spans="1:16" x14ac:dyDescent="0.25">
      <c r="A523" s="3" t="s">
        <v>618</v>
      </c>
      <c r="B523" s="1" t="s">
        <v>1786</v>
      </c>
      <c r="C523" s="1" t="s">
        <v>1933</v>
      </c>
      <c r="E523" s="1" t="s">
        <v>8310</v>
      </c>
      <c r="F523" s="1" t="s">
        <v>620</v>
      </c>
      <c r="G523" s="1" t="s">
        <v>8439</v>
      </c>
      <c r="H523" s="1">
        <v>63.95</v>
      </c>
      <c r="I523" s="1">
        <v>35.380000000000003</v>
      </c>
      <c r="J523" s="1" t="s">
        <v>1933</v>
      </c>
      <c r="K523" s="1" t="s">
        <v>8878</v>
      </c>
      <c r="L523" s="1" t="s">
        <v>8439</v>
      </c>
      <c r="M523" s="1">
        <v>113.44</v>
      </c>
      <c r="N523" s="1">
        <v>108.72</v>
      </c>
      <c r="O523" s="9" t="s">
        <v>1933</v>
      </c>
      <c r="P523" s="1" t="s">
        <v>1437</v>
      </c>
    </row>
    <row r="524" spans="1:16" x14ac:dyDescent="0.25">
      <c r="A524" s="3" t="s">
        <v>1004</v>
      </c>
      <c r="B524" s="1" t="s">
        <v>1787</v>
      </c>
      <c r="C524" s="1" t="s">
        <v>1933</v>
      </c>
      <c r="E524" s="1" t="s">
        <v>8311</v>
      </c>
      <c r="F524" s="1" t="s">
        <v>1006</v>
      </c>
      <c r="G524" s="1" t="s">
        <v>8439</v>
      </c>
      <c r="H524" s="1">
        <v>23.44</v>
      </c>
      <c r="I524" s="1">
        <v>30.73</v>
      </c>
      <c r="J524" s="1" t="s">
        <v>1933</v>
      </c>
      <c r="K524" s="1" t="s">
        <v>8879</v>
      </c>
      <c r="L524" s="1" t="s">
        <v>8439</v>
      </c>
      <c r="M524" s="1">
        <v>323.38</v>
      </c>
      <c r="N524" s="1">
        <v>1411.23</v>
      </c>
      <c r="O524" s="9" t="s">
        <v>1933</v>
      </c>
      <c r="P524" s="1" t="s">
        <v>1438</v>
      </c>
    </row>
    <row r="525" spans="1:16" x14ac:dyDescent="0.25">
      <c r="A525" s="3" t="s">
        <v>622</v>
      </c>
      <c r="B525" s="1" t="s">
        <v>1788</v>
      </c>
      <c r="C525" s="1" t="s">
        <v>1933</v>
      </c>
      <c r="E525" s="1" t="s">
        <v>8312</v>
      </c>
      <c r="F525" s="1" t="s">
        <v>624</v>
      </c>
      <c r="G525" s="1" t="s">
        <v>8439</v>
      </c>
      <c r="H525" s="1">
        <v>1.03</v>
      </c>
      <c r="I525" s="1">
        <v>1.39</v>
      </c>
      <c r="J525" s="1" t="s">
        <v>1933</v>
      </c>
      <c r="K525" s="1" t="s">
        <v>8880</v>
      </c>
      <c r="L525" s="1" t="s">
        <v>8439</v>
      </c>
      <c r="M525" s="1">
        <v>40.68</v>
      </c>
      <c r="N525" s="1">
        <v>36.880000000000003</v>
      </c>
      <c r="O525" s="9" t="s">
        <v>1933</v>
      </c>
      <c r="P525" s="1" t="s">
        <v>1437</v>
      </c>
    </row>
    <row r="526" spans="1:16" x14ac:dyDescent="0.25">
      <c r="A526" s="3" t="s">
        <v>622</v>
      </c>
      <c r="B526" s="1" t="s">
        <v>1788</v>
      </c>
      <c r="C526" s="1" t="s">
        <v>1933</v>
      </c>
      <c r="E526" s="1" t="s">
        <v>8312</v>
      </c>
      <c r="F526" s="1" t="s">
        <v>624</v>
      </c>
      <c r="G526" s="1" t="s">
        <v>8439</v>
      </c>
      <c r="H526" s="1">
        <v>1.03</v>
      </c>
      <c r="I526" s="1">
        <v>1.39</v>
      </c>
      <c r="J526" s="1" t="s">
        <v>1933</v>
      </c>
      <c r="K526" s="1" t="s">
        <v>8881</v>
      </c>
      <c r="L526" s="1" t="s">
        <v>8439</v>
      </c>
      <c r="M526" s="1">
        <v>9.49</v>
      </c>
      <c r="N526" s="1">
        <v>7.29</v>
      </c>
      <c r="O526" s="9" t="s">
        <v>1933</v>
      </c>
      <c r="P526" s="1" t="s">
        <v>1437</v>
      </c>
    </row>
    <row r="527" spans="1:16" x14ac:dyDescent="0.25">
      <c r="A527" s="3" t="s">
        <v>1334</v>
      </c>
      <c r="B527" s="1" t="s">
        <v>1789</v>
      </c>
      <c r="C527" s="1" t="s">
        <v>1933</v>
      </c>
      <c r="E527" s="1" t="s">
        <v>8313</v>
      </c>
      <c r="F527" s="1" t="s">
        <v>1335</v>
      </c>
      <c r="G527" s="1" t="s">
        <v>8439</v>
      </c>
      <c r="H527" s="1">
        <v>23.56</v>
      </c>
      <c r="I527" s="1">
        <v>6.2</v>
      </c>
      <c r="J527" s="1" t="s">
        <v>1933</v>
      </c>
      <c r="K527" s="1" t="s">
        <v>8882</v>
      </c>
      <c r="L527" s="1" t="s">
        <v>8439</v>
      </c>
      <c r="M527" s="1">
        <v>52.2</v>
      </c>
      <c r="N527" s="1">
        <v>56.61</v>
      </c>
      <c r="O527" s="9" t="s">
        <v>1933</v>
      </c>
      <c r="P527" s="1" t="s">
        <v>1435</v>
      </c>
    </row>
    <row r="528" spans="1:16" x14ac:dyDescent="0.25">
      <c r="A528" s="3" t="s">
        <v>626</v>
      </c>
      <c r="B528" s="1" t="s">
        <v>1790</v>
      </c>
      <c r="C528" s="1" t="s">
        <v>1933</v>
      </c>
      <c r="E528" s="1" t="s">
        <v>8314</v>
      </c>
      <c r="F528" s="1" t="s">
        <v>628</v>
      </c>
      <c r="G528" s="1" t="s">
        <v>8439</v>
      </c>
      <c r="H528" s="1">
        <v>5483.47</v>
      </c>
      <c r="I528" s="1">
        <v>1834.36</v>
      </c>
      <c r="J528" s="1" t="s">
        <v>1933</v>
      </c>
      <c r="K528" s="1" t="s">
        <v>8883</v>
      </c>
      <c r="L528" s="1" t="s">
        <v>8439</v>
      </c>
      <c r="M528" s="1">
        <v>6103.06</v>
      </c>
      <c r="N528" s="1">
        <v>3991.68</v>
      </c>
      <c r="O528" s="9" t="s">
        <v>1933</v>
      </c>
      <c r="P528" s="1" t="s">
        <v>1437</v>
      </c>
    </row>
    <row r="529" spans="1:16" x14ac:dyDescent="0.25">
      <c r="A529" s="3" t="s">
        <v>1337</v>
      </c>
      <c r="B529" s="1" t="s">
        <v>1791</v>
      </c>
      <c r="C529" s="1" t="s">
        <v>1934</v>
      </c>
      <c r="F529" s="1" t="s">
        <v>1339</v>
      </c>
      <c r="G529" s="1" t="s">
        <v>8439</v>
      </c>
      <c r="H529" s="1">
        <v>4.55</v>
      </c>
      <c r="I529" s="1">
        <v>1.98</v>
      </c>
      <c r="J529" s="1" t="s">
        <v>1933</v>
      </c>
      <c r="K529" s="1" t="s">
        <v>8884</v>
      </c>
      <c r="L529" s="1" t="s">
        <v>8439</v>
      </c>
      <c r="M529" s="1">
        <v>5.42</v>
      </c>
      <c r="N529" s="1">
        <v>0.86</v>
      </c>
      <c r="O529" s="9" t="s">
        <v>1933</v>
      </c>
      <c r="P529" s="1" t="s">
        <v>1435</v>
      </c>
    </row>
    <row r="530" spans="1:16" x14ac:dyDescent="0.25">
      <c r="A530" s="3" t="s">
        <v>1337</v>
      </c>
      <c r="B530" s="1" t="s">
        <v>1792</v>
      </c>
      <c r="C530" s="1" t="s">
        <v>1933</v>
      </c>
      <c r="E530" s="1" t="s">
        <v>8315</v>
      </c>
      <c r="F530" s="1" t="s">
        <v>1339</v>
      </c>
      <c r="G530" s="1" t="s">
        <v>8439</v>
      </c>
      <c r="H530" s="1">
        <v>0.41</v>
      </c>
      <c r="I530" s="1">
        <v>0.28999999999999998</v>
      </c>
      <c r="J530" s="1" t="s">
        <v>1934</v>
      </c>
      <c r="K530" s="1" t="s">
        <v>8885</v>
      </c>
      <c r="L530" s="1" t="s">
        <v>8439</v>
      </c>
      <c r="M530" s="1">
        <v>1.1299999999999999</v>
      </c>
      <c r="N530" s="1">
        <v>0.28999999999999998</v>
      </c>
      <c r="O530" s="9" t="s">
        <v>1933</v>
      </c>
      <c r="P530" s="1" t="s">
        <v>1435</v>
      </c>
    </row>
    <row r="531" spans="1:16" x14ac:dyDescent="0.25">
      <c r="A531" s="3" t="s">
        <v>1008</v>
      </c>
      <c r="B531" s="1" t="s">
        <v>1794</v>
      </c>
      <c r="C531" s="1" t="s">
        <v>1934</v>
      </c>
      <c r="F531" s="1" t="s">
        <v>1010</v>
      </c>
      <c r="G531" s="1" t="s">
        <v>8439</v>
      </c>
      <c r="H531" s="1">
        <v>41.58</v>
      </c>
      <c r="I531" s="1">
        <v>12.35</v>
      </c>
      <c r="J531" s="1" t="s">
        <v>1933</v>
      </c>
      <c r="K531" s="1" t="s">
        <v>8886</v>
      </c>
      <c r="L531" s="1" t="s">
        <v>8439</v>
      </c>
      <c r="M531" s="1">
        <v>1.81</v>
      </c>
      <c r="N531" s="1">
        <v>2.0699999999999998</v>
      </c>
      <c r="O531" s="9" t="s">
        <v>1933</v>
      </c>
      <c r="P531" s="1" t="s">
        <v>1437</v>
      </c>
    </row>
    <row r="532" spans="1:16" x14ac:dyDescent="0.25">
      <c r="A532" s="3" t="s">
        <v>1008</v>
      </c>
      <c r="B532" s="1" t="s">
        <v>1794</v>
      </c>
      <c r="C532" s="1" t="s">
        <v>1934</v>
      </c>
      <c r="F532" s="1" t="s">
        <v>1010</v>
      </c>
      <c r="G532" s="1" t="s">
        <v>8439</v>
      </c>
      <c r="H532" s="1">
        <v>41.58</v>
      </c>
      <c r="I532" s="1">
        <v>12.35</v>
      </c>
      <c r="J532" s="1" t="s">
        <v>1933</v>
      </c>
      <c r="K532" s="1" t="s">
        <v>8887</v>
      </c>
      <c r="L532" s="1" t="s">
        <v>8439</v>
      </c>
      <c r="M532" s="1">
        <v>3.39</v>
      </c>
      <c r="N532" s="1">
        <v>1.36</v>
      </c>
      <c r="O532" s="9" t="s">
        <v>1933</v>
      </c>
      <c r="P532" s="1" t="s">
        <v>1437</v>
      </c>
    </row>
    <row r="533" spans="1:16" x14ac:dyDescent="0.25">
      <c r="A533" s="3" t="s">
        <v>1008</v>
      </c>
      <c r="B533" s="1" t="s">
        <v>1794</v>
      </c>
      <c r="C533" s="1" t="s">
        <v>1934</v>
      </c>
      <c r="F533" s="1" t="s">
        <v>1010</v>
      </c>
      <c r="G533" s="1" t="s">
        <v>8439</v>
      </c>
      <c r="H533" s="1">
        <v>41.58</v>
      </c>
      <c r="I533" s="1">
        <v>12.35</v>
      </c>
      <c r="J533" s="1" t="s">
        <v>1933</v>
      </c>
      <c r="K533" s="1" t="s">
        <v>8888</v>
      </c>
      <c r="L533" s="1" t="s">
        <v>8439</v>
      </c>
      <c r="M533" s="1">
        <v>19.21</v>
      </c>
      <c r="N533" s="1">
        <v>9.15</v>
      </c>
      <c r="O533" s="9" t="s">
        <v>1933</v>
      </c>
      <c r="P533" s="1" t="s">
        <v>1437</v>
      </c>
    </row>
    <row r="534" spans="1:16" x14ac:dyDescent="0.25">
      <c r="A534" s="3" t="s">
        <v>1008</v>
      </c>
      <c r="B534" s="1" t="s">
        <v>1793</v>
      </c>
      <c r="C534" s="1" t="s">
        <v>1933</v>
      </c>
      <c r="E534" s="1" t="s">
        <v>8316</v>
      </c>
      <c r="F534" s="1" t="s">
        <v>1010</v>
      </c>
      <c r="G534" s="1" t="s">
        <v>8439</v>
      </c>
      <c r="H534" s="1">
        <v>12.19</v>
      </c>
      <c r="I534" s="1">
        <v>3.85</v>
      </c>
      <c r="J534" s="1" t="s">
        <v>1934</v>
      </c>
      <c r="K534" s="1" t="s">
        <v>8889</v>
      </c>
      <c r="L534" s="1" t="s">
        <v>8439</v>
      </c>
      <c r="M534" s="1">
        <v>1.1299999999999999</v>
      </c>
      <c r="N534" s="1">
        <v>0.64</v>
      </c>
      <c r="O534" s="9" t="s">
        <v>1933</v>
      </c>
      <c r="P534" s="1" t="s">
        <v>1437</v>
      </c>
    </row>
    <row r="535" spans="1:16" x14ac:dyDescent="0.25">
      <c r="A535" s="3" t="s">
        <v>1008</v>
      </c>
      <c r="B535" s="1" t="s">
        <v>1793</v>
      </c>
      <c r="C535" s="1" t="s">
        <v>1933</v>
      </c>
      <c r="E535" s="1" t="s">
        <v>8316</v>
      </c>
      <c r="F535" s="1" t="s">
        <v>1010</v>
      </c>
      <c r="G535" s="1" t="s">
        <v>8439</v>
      </c>
      <c r="H535" s="1">
        <v>12.19</v>
      </c>
      <c r="I535" s="1">
        <v>3.85</v>
      </c>
      <c r="J535" s="1" t="s">
        <v>1934</v>
      </c>
      <c r="K535" s="1" t="s">
        <v>8890</v>
      </c>
      <c r="L535" s="1" t="s">
        <v>8439</v>
      </c>
      <c r="M535" s="1">
        <v>1.1299999999999999</v>
      </c>
      <c r="N535" s="1">
        <v>1.22</v>
      </c>
      <c r="O535" s="9" t="s">
        <v>1933</v>
      </c>
      <c r="P535" s="1" t="s">
        <v>1437</v>
      </c>
    </row>
    <row r="536" spans="1:16" x14ac:dyDescent="0.25">
      <c r="A536" s="3" t="s">
        <v>630</v>
      </c>
      <c r="B536" s="1" t="s">
        <v>1795</v>
      </c>
      <c r="C536" s="1" t="s">
        <v>1933</v>
      </c>
      <c r="E536" s="1" t="s">
        <v>8317</v>
      </c>
      <c r="F536" s="1" t="s">
        <v>632</v>
      </c>
      <c r="G536" s="1" t="s">
        <v>2124</v>
      </c>
      <c r="H536" s="1">
        <v>340.77</v>
      </c>
      <c r="I536" s="1">
        <v>102.7</v>
      </c>
      <c r="J536" s="1" t="s">
        <v>1933</v>
      </c>
      <c r="K536" s="1" t="s">
        <v>8891</v>
      </c>
      <c r="L536" s="1" t="s">
        <v>2124</v>
      </c>
      <c r="M536" s="1">
        <v>78.19</v>
      </c>
      <c r="N536" s="1">
        <v>561.02</v>
      </c>
      <c r="O536" s="9" t="s">
        <v>1933</v>
      </c>
      <c r="P536" s="1" t="s">
        <v>1437</v>
      </c>
    </row>
    <row r="537" spans="1:16" x14ac:dyDescent="0.25">
      <c r="A537" s="3" t="s">
        <v>1012</v>
      </c>
      <c r="B537" s="1" t="s">
        <v>1796</v>
      </c>
      <c r="C537" s="1" t="s">
        <v>1933</v>
      </c>
      <c r="E537" s="1" t="s">
        <v>8318</v>
      </c>
      <c r="F537" s="1" t="s">
        <v>1014</v>
      </c>
      <c r="G537" s="1" t="s">
        <v>8439</v>
      </c>
      <c r="H537" s="1">
        <v>815.24</v>
      </c>
      <c r="I537" s="1">
        <v>451.77</v>
      </c>
      <c r="J537" s="1" t="s">
        <v>1933</v>
      </c>
      <c r="K537" s="1" t="s">
        <v>8892</v>
      </c>
      <c r="L537" s="1" t="s">
        <v>8439</v>
      </c>
      <c r="M537" s="1">
        <v>319.99</v>
      </c>
      <c r="N537" s="1">
        <v>131.87</v>
      </c>
      <c r="O537" s="9" t="s">
        <v>1933</v>
      </c>
      <c r="P537" s="1" t="s">
        <v>1438</v>
      </c>
    </row>
    <row r="538" spans="1:16" x14ac:dyDescent="0.25">
      <c r="A538" s="3" t="s">
        <v>1012</v>
      </c>
      <c r="B538" s="1" t="s">
        <v>1796</v>
      </c>
      <c r="C538" s="1" t="s">
        <v>1933</v>
      </c>
      <c r="E538" s="1" t="s">
        <v>8318</v>
      </c>
      <c r="F538" s="1" t="s">
        <v>1014</v>
      </c>
      <c r="G538" s="1" t="s">
        <v>8439</v>
      </c>
      <c r="H538" s="1">
        <v>815.24</v>
      </c>
      <c r="I538" s="1">
        <v>451.77</v>
      </c>
      <c r="J538" s="1" t="s">
        <v>1933</v>
      </c>
      <c r="K538" s="1" t="s">
        <v>8893</v>
      </c>
      <c r="L538" s="1" t="s">
        <v>8439</v>
      </c>
      <c r="M538" s="1">
        <v>16.04</v>
      </c>
      <c r="N538" s="1">
        <v>12.01</v>
      </c>
      <c r="O538" s="9" t="s">
        <v>1933</v>
      </c>
      <c r="P538" s="1" t="s">
        <v>1438</v>
      </c>
    </row>
    <row r="539" spans="1:16" x14ac:dyDescent="0.25">
      <c r="A539" s="3" t="s">
        <v>634</v>
      </c>
      <c r="B539" s="1" t="s">
        <v>1797</v>
      </c>
      <c r="C539" s="1" t="s">
        <v>1933</v>
      </c>
      <c r="E539" s="1" t="s">
        <v>8319</v>
      </c>
      <c r="F539" s="1" t="s">
        <v>636</v>
      </c>
      <c r="G539" s="1" t="s">
        <v>8439</v>
      </c>
      <c r="H539" s="1">
        <v>311.48</v>
      </c>
      <c r="I539" s="1">
        <v>92.78</v>
      </c>
      <c r="J539" s="1" t="s">
        <v>1933</v>
      </c>
      <c r="K539" s="1" t="s">
        <v>8894</v>
      </c>
      <c r="L539" s="1" t="s">
        <v>8439</v>
      </c>
      <c r="M539" s="1">
        <v>3.62</v>
      </c>
      <c r="N539" s="1">
        <v>0.64</v>
      </c>
      <c r="O539" s="9" t="s">
        <v>1933</v>
      </c>
      <c r="P539" s="1" t="s">
        <v>1437</v>
      </c>
    </row>
    <row r="540" spans="1:16" x14ac:dyDescent="0.25">
      <c r="A540" s="3" t="s">
        <v>634</v>
      </c>
      <c r="B540" s="1" t="s">
        <v>1797</v>
      </c>
      <c r="C540" s="1" t="s">
        <v>1933</v>
      </c>
      <c r="E540" s="1" t="s">
        <v>8319</v>
      </c>
      <c r="F540" s="1" t="s">
        <v>636</v>
      </c>
      <c r="G540" s="1" t="s">
        <v>8439</v>
      </c>
      <c r="H540" s="1">
        <v>311.48</v>
      </c>
      <c r="I540" s="1">
        <v>92.78</v>
      </c>
      <c r="J540" s="1" t="s">
        <v>1933</v>
      </c>
      <c r="K540" s="1" t="s">
        <v>8895</v>
      </c>
      <c r="L540" s="1" t="s">
        <v>8439</v>
      </c>
      <c r="M540" s="1">
        <v>16.27</v>
      </c>
      <c r="N540" s="1">
        <v>1.29</v>
      </c>
      <c r="O540" s="9" t="s">
        <v>1933</v>
      </c>
      <c r="P540" s="1" t="s">
        <v>1437</v>
      </c>
    </row>
    <row r="541" spans="1:16" x14ac:dyDescent="0.25">
      <c r="A541" s="3" t="s">
        <v>634</v>
      </c>
      <c r="B541" s="1" t="s">
        <v>1797</v>
      </c>
      <c r="C541" s="1" t="s">
        <v>1933</v>
      </c>
      <c r="E541" s="1" t="s">
        <v>8319</v>
      </c>
      <c r="F541" s="1" t="s">
        <v>636</v>
      </c>
      <c r="G541" s="1" t="s">
        <v>8439</v>
      </c>
      <c r="H541" s="1">
        <v>311.48</v>
      </c>
      <c r="I541" s="1">
        <v>92.78</v>
      </c>
      <c r="J541" s="1" t="s">
        <v>1933</v>
      </c>
      <c r="K541" s="1" t="s">
        <v>8896</v>
      </c>
      <c r="L541" s="1" t="s">
        <v>8439</v>
      </c>
      <c r="M541" s="1">
        <v>266.66000000000003</v>
      </c>
      <c r="N541" s="1">
        <v>66.260000000000005</v>
      </c>
      <c r="O541" s="9" t="s">
        <v>1933</v>
      </c>
      <c r="P541" s="1" t="s">
        <v>1437</v>
      </c>
    </row>
    <row r="542" spans="1:16" x14ac:dyDescent="0.25">
      <c r="A542" s="3" t="s">
        <v>638</v>
      </c>
      <c r="B542" s="1" t="s">
        <v>1798</v>
      </c>
      <c r="C542" s="1" t="s">
        <v>1933</v>
      </c>
      <c r="E542" s="1" t="s">
        <v>8320</v>
      </c>
      <c r="F542" s="1" t="s">
        <v>640</v>
      </c>
      <c r="G542" s="1" t="s">
        <v>2124</v>
      </c>
      <c r="H542" s="1">
        <v>59.72</v>
      </c>
      <c r="I542" s="1">
        <v>24.44</v>
      </c>
      <c r="J542" s="1" t="s">
        <v>1933</v>
      </c>
      <c r="K542" s="1" t="s">
        <v>8897</v>
      </c>
      <c r="L542" s="1" t="s">
        <v>2124</v>
      </c>
      <c r="M542" s="1">
        <v>18.760000000000002</v>
      </c>
      <c r="N542" s="1">
        <v>15.08</v>
      </c>
      <c r="O542" s="9" t="s">
        <v>1933</v>
      </c>
      <c r="P542" s="1" t="s">
        <v>1437</v>
      </c>
    </row>
    <row r="543" spans="1:16" x14ac:dyDescent="0.25">
      <c r="A543" s="3" t="s">
        <v>638</v>
      </c>
      <c r="B543" s="1" t="s">
        <v>1798</v>
      </c>
      <c r="C543" s="1" t="s">
        <v>1933</v>
      </c>
      <c r="E543" s="1" t="s">
        <v>8320</v>
      </c>
      <c r="F543" s="1" t="s">
        <v>640</v>
      </c>
      <c r="G543" s="1" t="s">
        <v>2124</v>
      </c>
      <c r="H543" s="1">
        <v>59.72</v>
      </c>
      <c r="I543" s="1">
        <v>24.44</v>
      </c>
      <c r="J543" s="1" t="s">
        <v>1933</v>
      </c>
      <c r="K543" s="1" t="s">
        <v>8898</v>
      </c>
      <c r="L543" s="1" t="s">
        <v>2124</v>
      </c>
      <c r="M543" s="1">
        <v>3.62</v>
      </c>
      <c r="N543" s="1">
        <v>1.1399999999999999</v>
      </c>
      <c r="O543" s="9" t="s">
        <v>1933</v>
      </c>
      <c r="P543" s="1" t="s">
        <v>1437</v>
      </c>
    </row>
    <row r="544" spans="1:16" x14ac:dyDescent="0.25">
      <c r="A544" s="3" t="s">
        <v>642</v>
      </c>
      <c r="B544" s="1" t="s">
        <v>1799</v>
      </c>
      <c r="C544" s="1" t="s">
        <v>1933</v>
      </c>
      <c r="E544" s="1" t="s">
        <v>8321</v>
      </c>
      <c r="F544" s="1" t="s">
        <v>644</v>
      </c>
      <c r="G544" s="1" t="s">
        <v>8439</v>
      </c>
      <c r="H544" s="1">
        <v>5.76</v>
      </c>
      <c r="I544" s="1">
        <v>1.6</v>
      </c>
      <c r="J544" s="1" t="s">
        <v>1933</v>
      </c>
      <c r="K544" s="1" t="s">
        <v>8899</v>
      </c>
      <c r="L544" s="1" t="s">
        <v>8439</v>
      </c>
      <c r="M544" s="1">
        <v>1.81</v>
      </c>
      <c r="N544" s="1">
        <v>2.14</v>
      </c>
      <c r="O544" s="9" t="s">
        <v>1933</v>
      </c>
      <c r="P544" s="1" t="s">
        <v>1437</v>
      </c>
    </row>
    <row r="545" spans="1:16" x14ac:dyDescent="0.25">
      <c r="A545" s="3" t="s">
        <v>646</v>
      </c>
      <c r="B545" s="1" t="s">
        <v>1800</v>
      </c>
      <c r="C545" s="1" t="s">
        <v>1933</v>
      </c>
      <c r="E545" s="1" t="s">
        <v>8322</v>
      </c>
      <c r="F545" s="1" t="s">
        <v>648</v>
      </c>
      <c r="G545" s="1" t="s">
        <v>2124</v>
      </c>
      <c r="H545" s="1">
        <v>15.6</v>
      </c>
      <c r="I545" s="1">
        <v>3.19</v>
      </c>
      <c r="J545" s="1" t="s">
        <v>1933</v>
      </c>
      <c r="K545" s="1" t="s">
        <v>8900</v>
      </c>
      <c r="L545" s="1" t="s">
        <v>2124</v>
      </c>
      <c r="M545" s="1">
        <v>9.49</v>
      </c>
      <c r="N545" s="1">
        <v>10.72</v>
      </c>
      <c r="O545" s="9" t="s">
        <v>1933</v>
      </c>
      <c r="P545" s="1" t="s">
        <v>1437</v>
      </c>
    </row>
    <row r="546" spans="1:16" x14ac:dyDescent="0.25">
      <c r="A546" s="3" t="s">
        <v>650</v>
      </c>
      <c r="B546" s="1" t="s">
        <v>1801</v>
      </c>
      <c r="C546" s="1" t="s">
        <v>1933</v>
      </c>
      <c r="E546" s="1" t="s">
        <v>8323</v>
      </c>
      <c r="F546" s="1" t="s">
        <v>652</v>
      </c>
      <c r="G546" s="1" t="s">
        <v>2124</v>
      </c>
      <c r="H546" s="1">
        <v>11.3</v>
      </c>
      <c r="I546" s="1">
        <v>11.09</v>
      </c>
      <c r="J546" s="1" t="s">
        <v>1933</v>
      </c>
      <c r="K546" s="1" t="s">
        <v>8901</v>
      </c>
      <c r="L546" s="1" t="s">
        <v>2124</v>
      </c>
      <c r="M546" s="1">
        <v>195.02</v>
      </c>
      <c r="N546" s="1">
        <v>1789.56</v>
      </c>
      <c r="O546" s="9" t="s">
        <v>1933</v>
      </c>
      <c r="P546" s="1" t="s">
        <v>1437</v>
      </c>
    </row>
    <row r="547" spans="1:16" x14ac:dyDescent="0.25">
      <c r="A547" s="3" t="s">
        <v>654</v>
      </c>
      <c r="B547" s="1" t="s">
        <v>1802</v>
      </c>
      <c r="C547" s="1" t="s">
        <v>1933</v>
      </c>
      <c r="E547" s="1" t="s">
        <v>8324</v>
      </c>
      <c r="F547" s="1" t="s">
        <v>656</v>
      </c>
      <c r="G547" s="1" t="s">
        <v>2124</v>
      </c>
      <c r="H547" s="1">
        <v>11.62</v>
      </c>
      <c r="I547" s="1">
        <v>4.92</v>
      </c>
      <c r="J547" s="1" t="s">
        <v>1933</v>
      </c>
      <c r="K547" s="1" t="s">
        <v>8902</v>
      </c>
      <c r="L547" s="1" t="s">
        <v>2124</v>
      </c>
      <c r="M547" s="1">
        <v>2.4900000000000002</v>
      </c>
      <c r="N547" s="1">
        <v>2.93</v>
      </c>
      <c r="O547" s="9" t="s">
        <v>1933</v>
      </c>
      <c r="P547" s="1" t="s">
        <v>1437</v>
      </c>
    </row>
    <row r="548" spans="1:16" x14ac:dyDescent="0.25">
      <c r="A548" s="3" t="s">
        <v>654</v>
      </c>
      <c r="B548" s="1" t="s">
        <v>1802</v>
      </c>
      <c r="C548" s="1" t="s">
        <v>1933</v>
      </c>
      <c r="E548" s="1" t="s">
        <v>8324</v>
      </c>
      <c r="F548" s="1" t="s">
        <v>656</v>
      </c>
      <c r="G548" s="1" t="s">
        <v>2124</v>
      </c>
      <c r="H548" s="1">
        <v>11.62</v>
      </c>
      <c r="I548" s="1">
        <v>4.92</v>
      </c>
      <c r="J548" s="1" t="s">
        <v>1933</v>
      </c>
      <c r="K548" s="1" t="s">
        <v>8903</v>
      </c>
      <c r="L548" s="1" t="s">
        <v>2124</v>
      </c>
      <c r="M548" s="1">
        <v>0.23</v>
      </c>
      <c r="N548" s="1">
        <v>1.5</v>
      </c>
      <c r="O548" s="9" t="s">
        <v>1933</v>
      </c>
      <c r="P548" s="1" t="s">
        <v>1437</v>
      </c>
    </row>
    <row r="549" spans="1:16" x14ac:dyDescent="0.25">
      <c r="A549" s="3" t="s">
        <v>654</v>
      </c>
      <c r="B549" s="1" t="s">
        <v>1802</v>
      </c>
      <c r="C549" s="1" t="s">
        <v>1933</v>
      </c>
      <c r="E549" s="1" t="s">
        <v>8324</v>
      </c>
      <c r="F549" s="1" t="s">
        <v>656</v>
      </c>
      <c r="G549" s="1" t="s">
        <v>2124</v>
      </c>
      <c r="H549" s="1">
        <v>11.62</v>
      </c>
      <c r="I549" s="1">
        <v>4.92</v>
      </c>
      <c r="J549" s="1" t="s">
        <v>1933</v>
      </c>
      <c r="K549" s="1" t="s">
        <v>8904</v>
      </c>
      <c r="L549" s="1" t="s">
        <v>2124</v>
      </c>
      <c r="M549" s="1">
        <v>4.5199999999999996</v>
      </c>
      <c r="N549" s="1">
        <v>5.29</v>
      </c>
      <c r="O549" s="9" t="s">
        <v>1933</v>
      </c>
      <c r="P549" s="1" t="s">
        <v>1437</v>
      </c>
    </row>
    <row r="550" spans="1:16" x14ac:dyDescent="0.25">
      <c r="A550" s="3" t="s">
        <v>658</v>
      </c>
      <c r="B550" s="1" t="s">
        <v>1803</v>
      </c>
      <c r="C550" s="1" t="s">
        <v>1933</v>
      </c>
      <c r="E550" s="1" t="s">
        <v>8325</v>
      </c>
      <c r="F550" s="1" t="s">
        <v>660</v>
      </c>
      <c r="G550" s="1" t="s">
        <v>8439</v>
      </c>
      <c r="H550" s="1">
        <v>76.23</v>
      </c>
      <c r="I550" s="1">
        <v>22.36</v>
      </c>
      <c r="J550" s="1" t="s">
        <v>1933</v>
      </c>
      <c r="K550" s="1" t="s">
        <v>8905</v>
      </c>
      <c r="L550" s="1" t="s">
        <v>8439</v>
      </c>
      <c r="M550" s="1">
        <v>2.0299999999999998</v>
      </c>
      <c r="N550" s="1">
        <v>1.1399999999999999</v>
      </c>
      <c r="O550" s="9" t="s">
        <v>1933</v>
      </c>
      <c r="P550" s="1" t="s">
        <v>1437</v>
      </c>
    </row>
    <row r="551" spans="1:16" x14ac:dyDescent="0.25">
      <c r="A551" s="3" t="s">
        <v>658</v>
      </c>
      <c r="B551" s="1" t="s">
        <v>1803</v>
      </c>
      <c r="C551" s="1" t="s">
        <v>1933</v>
      </c>
      <c r="E551" s="1" t="s">
        <v>8325</v>
      </c>
      <c r="F551" s="1" t="s">
        <v>660</v>
      </c>
      <c r="G551" s="1" t="s">
        <v>8439</v>
      </c>
      <c r="H551" s="1">
        <v>76.23</v>
      </c>
      <c r="I551" s="1">
        <v>22.36</v>
      </c>
      <c r="J551" s="1" t="s">
        <v>1933</v>
      </c>
      <c r="K551" s="1" t="s">
        <v>8906</v>
      </c>
      <c r="L551" s="1" t="s">
        <v>8439</v>
      </c>
      <c r="M551" s="1">
        <v>3.62</v>
      </c>
      <c r="N551" s="1">
        <v>3.93</v>
      </c>
      <c r="O551" s="9" t="s">
        <v>1933</v>
      </c>
      <c r="P551" s="1" t="s">
        <v>1437</v>
      </c>
    </row>
    <row r="552" spans="1:16" x14ac:dyDescent="0.25">
      <c r="A552" s="3" t="s">
        <v>658</v>
      </c>
      <c r="B552" s="1" t="s">
        <v>1803</v>
      </c>
      <c r="C552" s="1" t="s">
        <v>1933</v>
      </c>
      <c r="E552" s="1" t="s">
        <v>8325</v>
      </c>
      <c r="F552" s="1" t="s">
        <v>660</v>
      </c>
      <c r="G552" s="1" t="s">
        <v>8439</v>
      </c>
      <c r="H552" s="1">
        <v>76.23</v>
      </c>
      <c r="I552" s="1">
        <v>22.36</v>
      </c>
      <c r="J552" s="1" t="s">
        <v>1933</v>
      </c>
      <c r="K552" s="1" t="s">
        <v>8907</v>
      </c>
      <c r="L552" s="1" t="s">
        <v>8439</v>
      </c>
      <c r="M552" s="1">
        <v>11.53</v>
      </c>
      <c r="N552" s="1">
        <v>19.23</v>
      </c>
      <c r="O552" s="9" t="s">
        <v>1933</v>
      </c>
      <c r="P552" s="1" t="s">
        <v>1437</v>
      </c>
    </row>
    <row r="553" spans="1:16" x14ac:dyDescent="0.25">
      <c r="A553" s="3" t="s">
        <v>662</v>
      </c>
      <c r="B553" s="1" t="s">
        <v>1804</v>
      </c>
      <c r="C553" s="1" t="s">
        <v>1933</v>
      </c>
      <c r="E553" s="1" t="s">
        <v>8326</v>
      </c>
      <c r="F553" s="1" t="s">
        <v>664</v>
      </c>
      <c r="G553" s="1" t="s">
        <v>2124</v>
      </c>
      <c r="H553" s="1">
        <v>0.04</v>
      </c>
      <c r="I553" s="1">
        <v>0.1</v>
      </c>
      <c r="J553" s="1" t="s">
        <v>1933</v>
      </c>
      <c r="K553" s="1" t="s">
        <v>8908</v>
      </c>
      <c r="L553" s="1" t="s">
        <v>2124</v>
      </c>
      <c r="M553" s="1">
        <v>7.91</v>
      </c>
      <c r="N553" s="1">
        <v>3.72</v>
      </c>
      <c r="O553" s="9" t="s">
        <v>1933</v>
      </c>
      <c r="P553" s="1" t="s">
        <v>1437</v>
      </c>
    </row>
    <row r="554" spans="1:16" x14ac:dyDescent="0.25">
      <c r="A554" s="3" t="s">
        <v>666</v>
      </c>
      <c r="B554" s="1" t="s">
        <v>1805</v>
      </c>
      <c r="C554" s="1" t="s">
        <v>1933</v>
      </c>
      <c r="E554" s="1" t="s">
        <v>8327</v>
      </c>
      <c r="F554" s="1" t="s">
        <v>668</v>
      </c>
      <c r="G554" s="1" t="s">
        <v>2124</v>
      </c>
      <c r="H554" s="1">
        <v>288.3</v>
      </c>
      <c r="I554" s="1">
        <v>68.930000000000007</v>
      </c>
      <c r="J554" s="1" t="s">
        <v>1933</v>
      </c>
      <c r="K554" s="1" t="s">
        <v>8909</v>
      </c>
      <c r="L554" s="1" t="s">
        <v>2124</v>
      </c>
      <c r="M554" s="1">
        <v>87.45</v>
      </c>
      <c r="N554" s="1">
        <v>67.12</v>
      </c>
      <c r="O554" s="9" t="s">
        <v>1933</v>
      </c>
      <c r="P554" s="1" t="s">
        <v>1437</v>
      </c>
    </row>
    <row r="555" spans="1:16" x14ac:dyDescent="0.25">
      <c r="A555" s="3" t="s">
        <v>1016</v>
      </c>
      <c r="B555" s="1" t="s">
        <v>1806</v>
      </c>
      <c r="C555" s="1" t="s">
        <v>1933</v>
      </c>
      <c r="E555" s="1" t="s">
        <v>8328</v>
      </c>
      <c r="F555" s="1" t="s">
        <v>1017</v>
      </c>
      <c r="G555" s="1" t="s">
        <v>2124</v>
      </c>
      <c r="H555" s="1">
        <v>5.26</v>
      </c>
      <c r="I555" s="1">
        <v>1.3</v>
      </c>
      <c r="J555" s="1" t="s">
        <v>1933</v>
      </c>
      <c r="K555" s="1" t="s">
        <v>8910</v>
      </c>
      <c r="L555" s="1" t="s">
        <v>2124</v>
      </c>
      <c r="M555" s="1">
        <v>0.45</v>
      </c>
      <c r="N555" s="1">
        <v>1.1399999999999999</v>
      </c>
      <c r="O555" s="9" t="s">
        <v>1933</v>
      </c>
      <c r="P555" s="1" t="s">
        <v>1438</v>
      </c>
    </row>
    <row r="556" spans="1:16" x14ac:dyDescent="0.25">
      <c r="A556" s="3" t="s">
        <v>1016</v>
      </c>
      <c r="B556" s="1" t="s">
        <v>1806</v>
      </c>
      <c r="C556" s="1" t="s">
        <v>1933</v>
      </c>
      <c r="E556" s="1" t="s">
        <v>8328</v>
      </c>
      <c r="F556" s="1" t="s">
        <v>1017</v>
      </c>
      <c r="G556" s="1" t="s">
        <v>2124</v>
      </c>
      <c r="H556" s="1">
        <v>5.26</v>
      </c>
      <c r="I556" s="1">
        <v>1.3</v>
      </c>
      <c r="J556" s="1" t="s">
        <v>1933</v>
      </c>
      <c r="K556" s="1" t="s">
        <v>8911</v>
      </c>
      <c r="L556" s="1" t="s">
        <v>2124</v>
      </c>
      <c r="M556" s="1">
        <v>1.81</v>
      </c>
      <c r="N556" s="1">
        <v>4.6500000000000004</v>
      </c>
      <c r="O556" s="9" t="s">
        <v>1933</v>
      </c>
      <c r="P556" s="1" t="s">
        <v>1438</v>
      </c>
    </row>
    <row r="557" spans="1:16" x14ac:dyDescent="0.25">
      <c r="A557" s="3" t="s">
        <v>670</v>
      </c>
      <c r="B557" s="1" t="s">
        <v>1807</v>
      </c>
      <c r="C557" s="1" t="s">
        <v>1933</v>
      </c>
      <c r="E557" s="1" t="s">
        <v>8329</v>
      </c>
      <c r="F557" s="1" t="s">
        <v>672</v>
      </c>
      <c r="G557" s="1" t="s">
        <v>8439</v>
      </c>
      <c r="H557" s="1">
        <v>1660.02</v>
      </c>
      <c r="I557" s="1">
        <v>670.5</v>
      </c>
      <c r="J557" s="1" t="s">
        <v>1933</v>
      </c>
      <c r="K557" s="1" t="s">
        <v>8912</v>
      </c>
      <c r="L557" s="1" t="s">
        <v>8439</v>
      </c>
      <c r="M557" s="1">
        <v>215.36</v>
      </c>
      <c r="N557" s="1">
        <v>327.36</v>
      </c>
      <c r="O557" s="9" t="s">
        <v>1933</v>
      </c>
      <c r="P557" s="1" t="s">
        <v>1437</v>
      </c>
    </row>
    <row r="558" spans="1:16" x14ac:dyDescent="0.25">
      <c r="A558" s="3" t="s">
        <v>670</v>
      </c>
      <c r="B558" s="1" t="s">
        <v>1807</v>
      </c>
      <c r="C558" s="1" t="s">
        <v>1933</v>
      </c>
      <c r="E558" s="1" t="s">
        <v>8329</v>
      </c>
      <c r="F558" s="1" t="s">
        <v>672</v>
      </c>
      <c r="G558" s="1" t="s">
        <v>8439</v>
      </c>
      <c r="H558" s="1">
        <v>1660.02</v>
      </c>
      <c r="I558" s="1">
        <v>670.5</v>
      </c>
      <c r="J558" s="1" t="s">
        <v>1933</v>
      </c>
      <c r="K558" s="1" t="s">
        <v>8913</v>
      </c>
      <c r="L558" s="1" t="s">
        <v>8439</v>
      </c>
      <c r="M558" s="1">
        <v>118.87</v>
      </c>
      <c r="N558" s="1">
        <v>157.88999999999999</v>
      </c>
      <c r="O558" s="9" t="s">
        <v>1933</v>
      </c>
      <c r="P558" s="1" t="s">
        <v>1437</v>
      </c>
    </row>
    <row r="559" spans="1:16" x14ac:dyDescent="0.25">
      <c r="A559" s="3" t="s">
        <v>1019</v>
      </c>
      <c r="B559" s="1" t="s">
        <v>1808</v>
      </c>
      <c r="C559" s="1" t="s">
        <v>1933</v>
      </c>
      <c r="E559" s="1" t="s">
        <v>8330</v>
      </c>
      <c r="F559" s="1" t="s">
        <v>1020</v>
      </c>
      <c r="G559" s="1" t="s">
        <v>8439</v>
      </c>
      <c r="H559" s="1">
        <v>0.01</v>
      </c>
      <c r="I559" s="1">
        <v>0.05</v>
      </c>
      <c r="J559" s="1" t="s">
        <v>1933</v>
      </c>
      <c r="K559" s="1" t="s">
        <v>8914</v>
      </c>
      <c r="L559" s="1" t="s">
        <v>8439</v>
      </c>
      <c r="M559" s="1">
        <v>3.84</v>
      </c>
      <c r="N559" s="1">
        <v>3.57</v>
      </c>
      <c r="O559" s="9" t="s">
        <v>1933</v>
      </c>
      <c r="P559" s="1" t="s">
        <v>1438</v>
      </c>
    </row>
    <row r="560" spans="1:16" x14ac:dyDescent="0.25">
      <c r="A560" s="3" t="s">
        <v>674</v>
      </c>
      <c r="B560" s="1" t="s">
        <v>1810</v>
      </c>
      <c r="C560" s="1" t="s">
        <v>1934</v>
      </c>
      <c r="F560" s="1" t="s">
        <v>676</v>
      </c>
      <c r="G560" s="1" t="s">
        <v>2124</v>
      </c>
      <c r="H560" s="1">
        <v>45.36</v>
      </c>
      <c r="I560" s="1">
        <v>15.35</v>
      </c>
      <c r="J560" s="1" t="s">
        <v>1933</v>
      </c>
      <c r="O560" s="9" t="s">
        <v>1934</v>
      </c>
      <c r="P560" s="1" t="s">
        <v>1437</v>
      </c>
    </row>
    <row r="561" spans="1:16" x14ac:dyDescent="0.25">
      <c r="A561" s="3" t="s">
        <v>674</v>
      </c>
      <c r="B561" s="1" t="s">
        <v>1809</v>
      </c>
      <c r="C561" s="1" t="s">
        <v>1933</v>
      </c>
      <c r="E561" s="1" t="s">
        <v>8331</v>
      </c>
      <c r="F561" s="1" t="s">
        <v>676</v>
      </c>
      <c r="G561" s="1" t="s">
        <v>2124</v>
      </c>
      <c r="H561" s="1">
        <v>3.62</v>
      </c>
      <c r="I561" s="1">
        <v>2.23</v>
      </c>
      <c r="J561" s="1" t="s">
        <v>1934</v>
      </c>
      <c r="K561" s="1" t="s">
        <v>8915</v>
      </c>
      <c r="L561" s="1" t="s">
        <v>2124</v>
      </c>
      <c r="M561" s="1">
        <v>21.24</v>
      </c>
      <c r="N561" s="1">
        <v>19.940000000000001</v>
      </c>
      <c r="O561" s="9" t="s">
        <v>1933</v>
      </c>
      <c r="P561" s="1" t="s">
        <v>1437</v>
      </c>
    </row>
    <row r="562" spans="1:16" x14ac:dyDescent="0.25">
      <c r="A562" s="3" t="s">
        <v>674</v>
      </c>
      <c r="B562" s="1" t="s">
        <v>1809</v>
      </c>
      <c r="C562" s="1" t="s">
        <v>1933</v>
      </c>
      <c r="E562" s="1" t="s">
        <v>8331</v>
      </c>
      <c r="F562" s="1" t="s">
        <v>676</v>
      </c>
      <c r="G562" s="1" t="s">
        <v>2124</v>
      </c>
      <c r="H562" s="1">
        <v>3.62</v>
      </c>
      <c r="I562" s="1">
        <v>2.23</v>
      </c>
      <c r="J562" s="1" t="s">
        <v>1934</v>
      </c>
      <c r="K562" s="1" t="s">
        <v>8916</v>
      </c>
      <c r="L562" s="1" t="s">
        <v>2124</v>
      </c>
      <c r="M562" s="1">
        <v>1.1299999999999999</v>
      </c>
      <c r="N562" s="1">
        <v>0.28999999999999998</v>
      </c>
      <c r="O562" s="9" t="s">
        <v>1933</v>
      </c>
      <c r="P562" s="1" t="s">
        <v>1437</v>
      </c>
    </row>
    <row r="563" spans="1:16" x14ac:dyDescent="0.25">
      <c r="A563" s="3" t="s">
        <v>678</v>
      </c>
      <c r="B563" s="1" t="s">
        <v>1811</v>
      </c>
      <c r="C563" s="1" t="s">
        <v>1933</v>
      </c>
      <c r="E563" s="1" t="s">
        <v>8332</v>
      </c>
      <c r="F563" s="1" t="s">
        <v>679</v>
      </c>
      <c r="G563" s="1" t="s">
        <v>8439</v>
      </c>
      <c r="H563" s="1">
        <v>0.69</v>
      </c>
      <c r="I563" s="1">
        <v>1.87</v>
      </c>
      <c r="J563" s="1" t="s">
        <v>1933</v>
      </c>
      <c r="K563" s="1" t="s">
        <v>8917</v>
      </c>
      <c r="L563" s="1" t="s">
        <v>8439</v>
      </c>
      <c r="M563" s="1">
        <v>29.83</v>
      </c>
      <c r="N563" s="1">
        <v>32.380000000000003</v>
      </c>
      <c r="O563" s="9" t="s">
        <v>1933</v>
      </c>
      <c r="P563" s="1" t="s">
        <v>1437</v>
      </c>
    </row>
    <row r="564" spans="1:16" x14ac:dyDescent="0.25">
      <c r="A564" s="3" t="s">
        <v>1022</v>
      </c>
      <c r="B564" s="1" t="s">
        <v>1813</v>
      </c>
      <c r="C564" s="1" t="s">
        <v>1934</v>
      </c>
      <c r="F564" s="1" t="s">
        <v>1024</v>
      </c>
      <c r="G564" s="1" t="s">
        <v>8439</v>
      </c>
      <c r="H564" s="1">
        <v>1.56</v>
      </c>
      <c r="I564" s="1">
        <v>1.1100000000000001</v>
      </c>
      <c r="J564" s="1" t="s">
        <v>1933</v>
      </c>
      <c r="O564" s="9" t="s">
        <v>1934</v>
      </c>
      <c r="P564" s="1" t="s">
        <v>1438</v>
      </c>
    </row>
    <row r="565" spans="1:16" x14ac:dyDescent="0.25">
      <c r="A565" s="3" t="s">
        <v>1022</v>
      </c>
      <c r="B565" s="1" t="s">
        <v>1812</v>
      </c>
      <c r="C565" s="1" t="s">
        <v>1933</v>
      </c>
      <c r="E565" s="1" t="s">
        <v>8333</v>
      </c>
      <c r="F565" s="1" t="s">
        <v>1024</v>
      </c>
      <c r="G565" s="1" t="s">
        <v>8439</v>
      </c>
      <c r="H565" s="1">
        <v>0.11</v>
      </c>
      <c r="I565" s="1">
        <v>0.31</v>
      </c>
      <c r="J565" s="1" t="s">
        <v>1934</v>
      </c>
      <c r="K565" s="1" t="s">
        <v>8918</v>
      </c>
      <c r="L565" s="1" t="s">
        <v>8439</v>
      </c>
      <c r="M565" s="1">
        <v>1.1299999999999999</v>
      </c>
      <c r="N565" s="1">
        <v>7.0000000000000007E-2</v>
      </c>
      <c r="O565" s="9" t="s">
        <v>1933</v>
      </c>
      <c r="P565" s="1" t="s">
        <v>1438</v>
      </c>
    </row>
    <row r="566" spans="1:16" x14ac:dyDescent="0.25">
      <c r="A566" s="3" t="s">
        <v>1022</v>
      </c>
      <c r="B566" s="1" t="s">
        <v>1812</v>
      </c>
      <c r="C566" s="1" t="s">
        <v>1933</v>
      </c>
      <c r="E566" s="1" t="s">
        <v>8333</v>
      </c>
      <c r="F566" s="1" t="s">
        <v>1024</v>
      </c>
      <c r="G566" s="1" t="s">
        <v>8439</v>
      </c>
      <c r="H566" s="1">
        <v>0.11</v>
      </c>
      <c r="I566" s="1">
        <v>0.31</v>
      </c>
      <c r="J566" s="1" t="s">
        <v>1934</v>
      </c>
      <c r="K566" s="1" t="s">
        <v>8919</v>
      </c>
      <c r="L566" s="1" t="s">
        <v>8439</v>
      </c>
      <c r="M566" s="1">
        <v>2.0299999999999998</v>
      </c>
      <c r="N566" s="1">
        <v>0.36</v>
      </c>
      <c r="O566" s="9" t="s">
        <v>1933</v>
      </c>
      <c r="P566" s="1" t="s">
        <v>1438</v>
      </c>
    </row>
    <row r="567" spans="1:16" x14ac:dyDescent="0.25">
      <c r="A567" s="3" t="s">
        <v>681</v>
      </c>
      <c r="B567" s="1" t="s">
        <v>1814</v>
      </c>
      <c r="C567" s="1" t="s">
        <v>1933</v>
      </c>
      <c r="E567" s="1" t="s">
        <v>8334</v>
      </c>
      <c r="F567" s="1" t="s">
        <v>683</v>
      </c>
      <c r="G567" s="1" t="s">
        <v>8439</v>
      </c>
      <c r="H567" s="1">
        <v>136.54</v>
      </c>
      <c r="I567" s="1">
        <v>48.95</v>
      </c>
      <c r="J567" s="1" t="s">
        <v>1933</v>
      </c>
      <c r="K567" s="1" t="s">
        <v>8920</v>
      </c>
      <c r="L567" s="1" t="s">
        <v>8439</v>
      </c>
      <c r="M567" s="1">
        <v>56.95</v>
      </c>
      <c r="N567" s="1">
        <v>104.07</v>
      </c>
      <c r="O567" s="9" t="s">
        <v>1933</v>
      </c>
      <c r="P567" s="1" t="s">
        <v>1437</v>
      </c>
    </row>
    <row r="568" spans="1:16" x14ac:dyDescent="0.25">
      <c r="A568" s="3" t="s">
        <v>681</v>
      </c>
      <c r="B568" s="1" t="s">
        <v>1814</v>
      </c>
      <c r="C568" s="1" t="s">
        <v>1933</v>
      </c>
      <c r="E568" s="1" t="s">
        <v>8334</v>
      </c>
      <c r="F568" s="1" t="s">
        <v>683</v>
      </c>
      <c r="G568" s="1" t="s">
        <v>8439</v>
      </c>
      <c r="H568" s="1">
        <v>136.54</v>
      </c>
      <c r="I568" s="1">
        <v>48.95</v>
      </c>
      <c r="J568" s="1" t="s">
        <v>1933</v>
      </c>
      <c r="K568" s="1" t="s">
        <v>8921</v>
      </c>
      <c r="L568" s="1" t="s">
        <v>8439</v>
      </c>
      <c r="M568" s="1">
        <v>0.9</v>
      </c>
      <c r="N568" s="1">
        <v>1.72</v>
      </c>
      <c r="O568" s="9" t="s">
        <v>1933</v>
      </c>
      <c r="P568" s="1" t="s">
        <v>1437</v>
      </c>
    </row>
    <row r="569" spans="1:16" x14ac:dyDescent="0.25">
      <c r="A569" s="3" t="s">
        <v>1341</v>
      </c>
      <c r="B569" s="1" t="s">
        <v>1815</v>
      </c>
      <c r="C569" s="1" t="s">
        <v>1933</v>
      </c>
      <c r="E569" s="1" t="s">
        <v>8335</v>
      </c>
      <c r="F569" s="1" t="s">
        <v>1342</v>
      </c>
      <c r="G569" s="1" t="s">
        <v>8439</v>
      </c>
      <c r="H569" s="1">
        <v>0.16</v>
      </c>
      <c r="I569" s="1">
        <v>0.26</v>
      </c>
      <c r="J569" s="1" t="s">
        <v>1934</v>
      </c>
      <c r="K569" s="1" t="s">
        <v>8922</v>
      </c>
      <c r="L569" s="1" t="s">
        <v>8439</v>
      </c>
      <c r="M569" s="1">
        <v>15.59</v>
      </c>
      <c r="N569" s="1">
        <v>42.03</v>
      </c>
      <c r="O569" s="9" t="s">
        <v>1933</v>
      </c>
      <c r="P569" s="1" t="s">
        <v>1435</v>
      </c>
    </row>
    <row r="570" spans="1:16" x14ac:dyDescent="0.25">
      <c r="A570" s="3" t="s">
        <v>1341</v>
      </c>
      <c r="B570" s="1" t="s">
        <v>1815</v>
      </c>
      <c r="C570" s="1" t="s">
        <v>1933</v>
      </c>
      <c r="E570" s="1" t="s">
        <v>8335</v>
      </c>
      <c r="F570" s="1" t="s">
        <v>1342</v>
      </c>
      <c r="G570" s="1" t="s">
        <v>8439</v>
      </c>
      <c r="H570" s="1">
        <v>0.16</v>
      </c>
      <c r="I570" s="1">
        <v>0.26</v>
      </c>
      <c r="J570" s="1" t="s">
        <v>1934</v>
      </c>
      <c r="K570" s="1" t="s">
        <v>8923</v>
      </c>
      <c r="L570" s="1" t="s">
        <v>8439</v>
      </c>
      <c r="M570" s="1">
        <v>17.170000000000002</v>
      </c>
      <c r="N570" s="1">
        <v>64.19</v>
      </c>
      <c r="O570" s="9" t="s">
        <v>1933</v>
      </c>
      <c r="P570" s="1" t="s">
        <v>1435</v>
      </c>
    </row>
    <row r="571" spans="1:16" x14ac:dyDescent="0.25">
      <c r="A571" s="3" t="s">
        <v>1341</v>
      </c>
      <c r="B571" s="1" t="s">
        <v>1816</v>
      </c>
      <c r="C571" s="1" t="s">
        <v>1934</v>
      </c>
      <c r="F571" s="1" t="s">
        <v>1342</v>
      </c>
      <c r="G571" s="1" t="s">
        <v>8439</v>
      </c>
      <c r="H571" s="1">
        <v>0.26</v>
      </c>
      <c r="I571" s="1">
        <v>0.36</v>
      </c>
      <c r="J571" s="1" t="s">
        <v>1933</v>
      </c>
      <c r="K571" s="1" t="s">
        <v>8923</v>
      </c>
      <c r="L571" s="1" t="s">
        <v>8439</v>
      </c>
      <c r="M571" s="1">
        <v>17.170000000000002</v>
      </c>
      <c r="N571" s="1">
        <v>64.19</v>
      </c>
      <c r="O571" s="9" t="s">
        <v>1933</v>
      </c>
      <c r="P571" s="1" t="s">
        <v>1435</v>
      </c>
    </row>
    <row r="572" spans="1:16" x14ac:dyDescent="0.25">
      <c r="A572" s="3" t="s">
        <v>1341</v>
      </c>
      <c r="B572" s="1" t="s">
        <v>1816</v>
      </c>
      <c r="C572" s="1" t="s">
        <v>1934</v>
      </c>
      <c r="F572" s="1" t="s">
        <v>1342</v>
      </c>
      <c r="G572" s="1" t="s">
        <v>8439</v>
      </c>
      <c r="H572" s="1">
        <v>0.26</v>
      </c>
      <c r="I572" s="1">
        <v>0.36</v>
      </c>
      <c r="J572" s="1" t="s">
        <v>1933</v>
      </c>
      <c r="K572" s="1" t="s">
        <v>8922</v>
      </c>
      <c r="L572" s="1" t="s">
        <v>8439</v>
      </c>
      <c r="M572" s="1">
        <v>15.59</v>
      </c>
      <c r="N572" s="1">
        <v>42.03</v>
      </c>
      <c r="O572" s="9" t="s">
        <v>1933</v>
      </c>
      <c r="P572" s="1" t="s">
        <v>1435</v>
      </c>
    </row>
    <row r="573" spans="1:16" x14ac:dyDescent="0.25">
      <c r="A573" s="3" t="s">
        <v>1026</v>
      </c>
      <c r="B573" s="1" t="s">
        <v>1817</v>
      </c>
      <c r="C573" s="1" t="s">
        <v>1933</v>
      </c>
      <c r="E573" s="1" t="s">
        <v>8336</v>
      </c>
      <c r="F573" s="1" t="s">
        <v>1027</v>
      </c>
      <c r="G573" s="1" t="s">
        <v>8439</v>
      </c>
      <c r="H573" s="1">
        <v>13.65</v>
      </c>
      <c r="I573" s="1">
        <v>7.13</v>
      </c>
      <c r="J573" s="1" t="s">
        <v>1933</v>
      </c>
      <c r="K573" s="1" t="s">
        <v>8924</v>
      </c>
      <c r="L573" s="1" t="s">
        <v>8439</v>
      </c>
      <c r="M573" s="1">
        <v>22.6</v>
      </c>
      <c r="N573" s="1">
        <v>27.3</v>
      </c>
      <c r="O573" s="9" t="s">
        <v>1933</v>
      </c>
      <c r="P573" s="1" t="s">
        <v>1438</v>
      </c>
    </row>
    <row r="574" spans="1:16" x14ac:dyDescent="0.25">
      <c r="A574" s="3" t="s">
        <v>1029</v>
      </c>
      <c r="B574" s="1" t="s">
        <v>1818</v>
      </c>
      <c r="C574" s="1" t="s">
        <v>1933</v>
      </c>
      <c r="E574" s="1" t="s">
        <v>8337</v>
      </c>
      <c r="F574" s="1" t="s">
        <v>1031</v>
      </c>
      <c r="G574" s="1" t="s">
        <v>2124</v>
      </c>
      <c r="H574" s="1">
        <v>7.93</v>
      </c>
      <c r="I574" s="1">
        <v>2.74</v>
      </c>
      <c r="J574" s="1" t="s">
        <v>1933</v>
      </c>
      <c r="K574" s="1" t="s">
        <v>8925</v>
      </c>
      <c r="L574" s="1" t="s">
        <v>2124</v>
      </c>
      <c r="M574" s="1">
        <v>8.14</v>
      </c>
      <c r="N574" s="1">
        <v>8.51</v>
      </c>
      <c r="O574" s="9" t="s">
        <v>1933</v>
      </c>
      <c r="P574" s="1" t="s">
        <v>1438</v>
      </c>
    </row>
    <row r="575" spans="1:16" x14ac:dyDescent="0.25">
      <c r="A575" s="3" t="s">
        <v>685</v>
      </c>
      <c r="B575" s="1" t="s">
        <v>1819</v>
      </c>
      <c r="C575" s="1" t="s">
        <v>1933</v>
      </c>
      <c r="E575" s="1" t="s">
        <v>8338</v>
      </c>
      <c r="F575" s="1" t="s">
        <v>687</v>
      </c>
      <c r="G575" s="1" t="s">
        <v>2124</v>
      </c>
      <c r="H575" s="1">
        <v>7.0000000000000007E-2</v>
      </c>
      <c r="I575" s="1">
        <v>0.1</v>
      </c>
      <c r="J575" s="1" t="s">
        <v>1933</v>
      </c>
      <c r="K575" s="1" t="s">
        <v>8926</v>
      </c>
      <c r="L575" s="1" t="s">
        <v>2124</v>
      </c>
      <c r="M575" s="1">
        <v>1.1299999999999999</v>
      </c>
      <c r="N575" s="1">
        <v>0</v>
      </c>
      <c r="O575" s="9" t="s">
        <v>1933</v>
      </c>
      <c r="P575" s="1" t="s">
        <v>1437</v>
      </c>
    </row>
    <row r="576" spans="1:16" x14ac:dyDescent="0.25">
      <c r="A576" s="3" t="s">
        <v>1344</v>
      </c>
      <c r="B576" s="1" t="s">
        <v>1820</v>
      </c>
      <c r="C576" s="1" t="s">
        <v>1933</v>
      </c>
      <c r="E576" s="1" t="s">
        <v>8339</v>
      </c>
      <c r="F576" s="1" t="s">
        <v>1345</v>
      </c>
      <c r="G576" s="1" t="s">
        <v>2124</v>
      </c>
      <c r="H576" s="1">
        <v>0.14000000000000001</v>
      </c>
      <c r="I576" s="1">
        <v>0.24</v>
      </c>
      <c r="J576" s="1" t="s">
        <v>1933</v>
      </c>
      <c r="K576" s="1" t="s">
        <v>8927</v>
      </c>
      <c r="L576" s="1" t="s">
        <v>2124</v>
      </c>
      <c r="M576" s="1">
        <v>4.75</v>
      </c>
      <c r="N576" s="1">
        <v>18.66</v>
      </c>
      <c r="O576" s="9" t="s">
        <v>1933</v>
      </c>
      <c r="P576" s="1" t="s">
        <v>1435</v>
      </c>
    </row>
    <row r="577" spans="1:16" x14ac:dyDescent="0.25">
      <c r="A577" s="3" t="s">
        <v>1344</v>
      </c>
      <c r="B577" s="1" t="s">
        <v>1820</v>
      </c>
      <c r="C577" s="1" t="s">
        <v>1933</v>
      </c>
      <c r="E577" s="1" t="s">
        <v>8339</v>
      </c>
      <c r="F577" s="1" t="s">
        <v>1345</v>
      </c>
      <c r="G577" s="1" t="s">
        <v>2124</v>
      </c>
      <c r="H577" s="1">
        <v>0.14000000000000001</v>
      </c>
      <c r="I577" s="1">
        <v>0.24</v>
      </c>
      <c r="J577" s="1" t="s">
        <v>1933</v>
      </c>
      <c r="K577" s="1" t="s">
        <v>8928</v>
      </c>
      <c r="L577" s="1" t="s">
        <v>2124</v>
      </c>
      <c r="M577" s="1">
        <v>2.71</v>
      </c>
      <c r="N577" s="1">
        <v>15.44</v>
      </c>
      <c r="O577" s="9" t="s">
        <v>1933</v>
      </c>
      <c r="P577" s="1" t="s">
        <v>1435</v>
      </c>
    </row>
    <row r="578" spans="1:16" x14ac:dyDescent="0.25">
      <c r="A578" s="3" t="s">
        <v>1033</v>
      </c>
      <c r="B578" s="1" t="s">
        <v>1821</v>
      </c>
      <c r="C578" s="1" t="s">
        <v>1933</v>
      </c>
      <c r="E578" s="1" t="s">
        <v>8340</v>
      </c>
      <c r="F578" s="1" t="s">
        <v>1035</v>
      </c>
      <c r="G578" s="1" t="s">
        <v>8439</v>
      </c>
      <c r="H578" s="1">
        <v>149.37</v>
      </c>
      <c r="I578" s="1">
        <v>109.94</v>
      </c>
      <c r="J578" s="1" t="s">
        <v>1933</v>
      </c>
      <c r="K578" s="1" t="s">
        <v>8929</v>
      </c>
      <c r="L578" s="1" t="s">
        <v>8439</v>
      </c>
      <c r="M578" s="1">
        <v>226.43</v>
      </c>
      <c r="N578" s="1">
        <v>366.1</v>
      </c>
      <c r="O578" s="9" t="s">
        <v>1933</v>
      </c>
      <c r="P578" s="1" t="s">
        <v>1438</v>
      </c>
    </row>
    <row r="579" spans="1:16" x14ac:dyDescent="0.25">
      <c r="A579" s="3" t="s">
        <v>1347</v>
      </c>
      <c r="B579" s="1" t="s">
        <v>1822</v>
      </c>
      <c r="C579" s="1" t="s">
        <v>1933</v>
      </c>
      <c r="E579" s="1" t="s">
        <v>8341</v>
      </c>
      <c r="F579" s="1" t="s">
        <v>1349</v>
      </c>
      <c r="G579" s="1" t="s">
        <v>2124</v>
      </c>
      <c r="H579" s="1">
        <v>8.39</v>
      </c>
      <c r="I579" s="1">
        <v>1.92</v>
      </c>
      <c r="J579" s="1" t="s">
        <v>1933</v>
      </c>
      <c r="K579" s="1" t="s">
        <v>8930</v>
      </c>
      <c r="L579" s="1" t="s">
        <v>2124</v>
      </c>
      <c r="M579" s="1">
        <v>4.97</v>
      </c>
      <c r="N579" s="1">
        <v>3.14</v>
      </c>
      <c r="O579" s="9" t="s">
        <v>1933</v>
      </c>
      <c r="P579" s="1" t="s">
        <v>1435</v>
      </c>
    </row>
    <row r="580" spans="1:16" x14ac:dyDescent="0.25">
      <c r="A580" s="3" t="s">
        <v>1347</v>
      </c>
      <c r="B580" s="1" t="s">
        <v>1822</v>
      </c>
      <c r="C580" s="1" t="s">
        <v>1933</v>
      </c>
      <c r="E580" s="1" t="s">
        <v>8341</v>
      </c>
      <c r="F580" s="1" t="s">
        <v>1349</v>
      </c>
      <c r="G580" s="1" t="s">
        <v>2124</v>
      </c>
      <c r="H580" s="1">
        <v>8.39</v>
      </c>
      <c r="I580" s="1">
        <v>1.92</v>
      </c>
      <c r="J580" s="1" t="s">
        <v>1933</v>
      </c>
      <c r="K580" s="1" t="s">
        <v>8931</v>
      </c>
      <c r="L580" s="1" t="s">
        <v>2124</v>
      </c>
      <c r="M580" s="1">
        <v>2.4900000000000002</v>
      </c>
      <c r="N580" s="1">
        <v>0.5</v>
      </c>
      <c r="O580" s="9" t="s">
        <v>1933</v>
      </c>
      <c r="P580" s="1" t="s">
        <v>1435</v>
      </c>
    </row>
    <row r="581" spans="1:16" x14ac:dyDescent="0.25">
      <c r="A581" s="3" t="s">
        <v>1351</v>
      </c>
      <c r="B581" s="1" t="s">
        <v>1823</v>
      </c>
      <c r="C581" s="1" t="s">
        <v>1933</v>
      </c>
      <c r="E581" s="1" t="s">
        <v>8342</v>
      </c>
      <c r="F581" s="1" t="s">
        <v>1352</v>
      </c>
      <c r="G581" s="1" t="s">
        <v>8439</v>
      </c>
      <c r="H581" s="1">
        <v>1.4</v>
      </c>
      <c r="I581" s="1">
        <v>1.05</v>
      </c>
      <c r="J581" s="1" t="s">
        <v>1934</v>
      </c>
      <c r="K581" s="1" t="s">
        <v>8932</v>
      </c>
      <c r="L581" s="1" t="s">
        <v>8439</v>
      </c>
      <c r="M581" s="1">
        <v>28.25</v>
      </c>
      <c r="N581" s="1">
        <v>72.55</v>
      </c>
      <c r="O581" s="9" t="s">
        <v>1933</v>
      </c>
      <c r="P581" s="1" t="s">
        <v>1435</v>
      </c>
    </row>
    <row r="582" spans="1:16" x14ac:dyDescent="0.25">
      <c r="A582" s="3" t="s">
        <v>1351</v>
      </c>
      <c r="B582" s="1" t="s">
        <v>1824</v>
      </c>
      <c r="C582" s="1" t="s">
        <v>1934</v>
      </c>
      <c r="F582" s="1" t="s">
        <v>1352</v>
      </c>
      <c r="G582" s="1" t="s">
        <v>8439</v>
      </c>
      <c r="H582" s="1">
        <v>1.96</v>
      </c>
      <c r="I582" s="1">
        <v>1.22</v>
      </c>
      <c r="J582" s="1" t="s">
        <v>1933</v>
      </c>
      <c r="K582" s="1" t="s">
        <v>8932</v>
      </c>
      <c r="L582" s="1" t="s">
        <v>8439</v>
      </c>
      <c r="M582" s="1">
        <v>28.25</v>
      </c>
      <c r="N582" s="1">
        <v>72.55</v>
      </c>
      <c r="O582" s="9" t="s">
        <v>1933</v>
      </c>
      <c r="P582" s="1" t="s">
        <v>1435</v>
      </c>
    </row>
    <row r="583" spans="1:16" x14ac:dyDescent="0.25">
      <c r="A583" s="3" t="s">
        <v>689</v>
      </c>
      <c r="B583" s="1" t="s">
        <v>1825</v>
      </c>
      <c r="C583" s="1" t="s">
        <v>1933</v>
      </c>
      <c r="E583" s="1" t="s">
        <v>8343</v>
      </c>
      <c r="F583" s="1" t="s">
        <v>691</v>
      </c>
      <c r="G583" s="1" t="s">
        <v>2124</v>
      </c>
      <c r="H583" s="1">
        <v>70.75</v>
      </c>
      <c r="I583" s="1">
        <v>19.07</v>
      </c>
      <c r="J583" s="1" t="s">
        <v>1933</v>
      </c>
      <c r="K583" s="1" t="s">
        <v>8933</v>
      </c>
      <c r="L583" s="1" t="s">
        <v>2124</v>
      </c>
      <c r="M583" s="1">
        <v>73.44</v>
      </c>
      <c r="N583" s="1">
        <v>66.260000000000005</v>
      </c>
      <c r="O583" s="9" t="s">
        <v>1933</v>
      </c>
      <c r="P583" s="1" t="s">
        <v>1437</v>
      </c>
    </row>
    <row r="584" spans="1:16" x14ac:dyDescent="0.25">
      <c r="A584" s="3" t="s">
        <v>689</v>
      </c>
      <c r="B584" s="1" t="s">
        <v>1825</v>
      </c>
      <c r="C584" s="1" t="s">
        <v>1933</v>
      </c>
      <c r="E584" s="1" t="s">
        <v>8343</v>
      </c>
      <c r="F584" s="1" t="s">
        <v>691</v>
      </c>
      <c r="G584" s="1" t="s">
        <v>2124</v>
      </c>
      <c r="H584" s="1">
        <v>70.75</v>
      </c>
      <c r="I584" s="1">
        <v>19.07</v>
      </c>
      <c r="J584" s="1" t="s">
        <v>1933</v>
      </c>
      <c r="K584" s="1" t="s">
        <v>8934</v>
      </c>
      <c r="L584" s="1" t="s">
        <v>2124</v>
      </c>
      <c r="M584" s="1">
        <v>16.5</v>
      </c>
      <c r="N584" s="1">
        <v>19.940000000000001</v>
      </c>
      <c r="O584" s="9" t="s">
        <v>1933</v>
      </c>
      <c r="P584" s="1" t="s">
        <v>1437</v>
      </c>
    </row>
    <row r="585" spans="1:16" x14ac:dyDescent="0.25">
      <c r="A585" s="3" t="s">
        <v>1354</v>
      </c>
      <c r="B585" s="1" t="s">
        <v>1826</v>
      </c>
      <c r="C585" s="1" t="s">
        <v>1933</v>
      </c>
      <c r="E585" s="1" t="s">
        <v>8344</v>
      </c>
      <c r="F585" s="1" t="s">
        <v>1356</v>
      </c>
      <c r="G585" s="1" t="s">
        <v>8439</v>
      </c>
      <c r="H585" s="1">
        <v>20.399999999999999</v>
      </c>
      <c r="I585" s="1">
        <v>5.41</v>
      </c>
      <c r="J585" s="1" t="s">
        <v>1933</v>
      </c>
      <c r="K585" s="1" t="s">
        <v>8935</v>
      </c>
      <c r="L585" s="1" t="s">
        <v>8439</v>
      </c>
      <c r="M585" s="1">
        <v>7.46</v>
      </c>
      <c r="N585" s="1">
        <v>2.0699999999999998</v>
      </c>
      <c r="O585" s="9" t="s">
        <v>1933</v>
      </c>
      <c r="P585" s="1" t="s">
        <v>1435</v>
      </c>
    </row>
    <row r="586" spans="1:16" x14ac:dyDescent="0.25">
      <c r="A586" s="3" t="s">
        <v>1354</v>
      </c>
      <c r="B586" s="1" t="s">
        <v>1826</v>
      </c>
      <c r="C586" s="1" t="s">
        <v>1933</v>
      </c>
      <c r="E586" s="1" t="s">
        <v>8344</v>
      </c>
      <c r="F586" s="1" t="s">
        <v>1356</v>
      </c>
      <c r="G586" s="1" t="s">
        <v>8439</v>
      </c>
      <c r="H586" s="1">
        <v>20.399999999999999</v>
      </c>
      <c r="I586" s="1">
        <v>5.41</v>
      </c>
      <c r="J586" s="1" t="s">
        <v>1933</v>
      </c>
      <c r="K586" s="1" t="s">
        <v>8936</v>
      </c>
      <c r="L586" s="1" t="s">
        <v>8439</v>
      </c>
      <c r="M586" s="1">
        <v>28.02</v>
      </c>
      <c r="N586" s="1">
        <v>8.36</v>
      </c>
      <c r="O586" s="9" t="s">
        <v>1933</v>
      </c>
      <c r="P586" s="1" t="s">
        <v>1435</v>
      </c>
    </row>
    <row r="587" spans="1:16" x14ac:dyDescent="0.25">
      <c r="A587" s="3" t="s">
        <v>693</v>
      </c>
      <c r="B587" s="1" t="s">
        <v>1827</v>
      </c>
      <c r="C587" s="1" t="s">
        <v>1934</v>
      </c>
      <c r="F587" s="1" t="s">
        <v>695</v>
      </c>
      <c r="G587" s="1" t="s">
        <v>8439</v>
      </c>
      <c r="H587" s="1">
        <v>6.3</v>
      </c>
      <c r="I587" s="1">
        <v>2.79</v>
      </c>
      <c r="J587" s="1" t="s">
        <v>1933</v>
      </c>
      <c r="K587" s="1" t="s">
        <v>8937</v>
      </c>
      <c r="L587" s="1" t="s">
        <v>8439</v>
      </c>
      <c r="M587" s="1">
        <v>15.59</v>
      </c>
      <c r="N587" s="1">
        <v>14.72</v>
      </c>
      <c r="O587" s="9" t="s">
        <v>1933</v>
      </c>
      <c r="P587" s="1" t="s">
        <v>1437</v>
      </c>
    </row>
    <row r="588" spans="1:16" x14ac:dyDescent="0.25">
      <c r="A588" s="3" t="s">
        <v>693</v>
      </c>
      <c r="B588" s="1" t="s">
        <v>1827</v>
      </c>
      <c r="C588" s="1" t="s">
        <v>1934</v>
      </c>
      <c r="F588" s="1" t="s">
        <v>695</v>
      </c>
      <c r="G588" s="1" t="s">
        <v>8439</v>
      </c>
      <c r="H588" s="1">
        <v>6.3</v>
      </c>
      <c r="I588" s="1">
        <v>2.79</v>
      </c>
      <c r="J588" s="1" t="s">
        <v>1933</v>
      </c>
      <c r="K588" s="1" t="s">
        <v>8938</v>
      </c>
      <c r="L588" s="1" t="s">
        <v>8439</v>
      </c>
      <c r="M588" s="1">
        <v>2.0299999999999998</v>
      </c>
      <c r="N588" s="1">
        <v>2.14</v>
      </c>
      <c r="O588" s="9" t="s">
        <v>1933</v>
      </c>
      <c r="P588" s="1" t="s">
        <v>1437</v>
      </c>
    </row>
    <row r="589" spans="1:16" x14ac:dyDescent="0.25">
      <c r="A589" s="3" t="s">
        <v>693</v>
      </c>
      <c r="B589" s="1" t="s">
        <v>1828</v>
      </c>
      <c r="C589" s="1" t="s">
        <v>1933</v>
      </c>
      <c r="E589" s="1" t="s">
        <v>8345</v>
      </c>
      <c r="F589" s="1" t="s">
        <v>695</v>
      </c>
      <c r="G589" s="1" t="s">
        <v>8439</v>
      </c>
      <c r="H589" s="1">
        <v>2.74</v>
      </c>
      <c r="I589" s="1">
        <v>2.37</v>
      </c>
      <c r="J589" s="1" t="s">
        <v>1934</v>
      </c>
      <c r="K589" s="1" t="s">
        <v>8937</v>
      </c>
      <c r="L589" s="1" t="s">
        <v>8439</v>
      </c>
      <c r="M589" s="1">
        <v>15.59</v>
      </c>
      <c r="N589" s="1">
        <v>14.72</v>
      </c>
      <c r="O589" s="9" t="s">
        <v>1933</v>
      </c>
      <c r="P589" s="1" t="s">
        <v>1437</v>
      </c>
    </row>
    <row r="590" spans="1:16" x14ac:dyDescent="0.25">
      <c r="A590" s="3" t="s">
        <v>1358</v>
      </c>
      <c r="B590" s="1" t="s">
        <v>1829</v>
      </c>
      <c r="C590" s="1" t="s">
        <v>1933</v>
      </c>
      <c r="E590" s="1" t="s">
        <v>8346</v>
      </c>
      <c r="F590" s="1" t="s">
        <v>1359</v>
      </c>
      <c r="G590" s="1" t="s">
        <v>8439</v>
      </c>
      <c r="H590" s="1">
        <v>0.78</v>
      </c>
      <c r="I590" s="1">
        <v>1.21</v>
      </c>
      <c r="J590" s="1" t="s">
        <v>1933</v>
      </c>
      <c r="K590" s="1" t="s">
        <v>8939</v>
      </c>
      <c r="L590" s="1" t="s">
        <v>8439</v>
      </c>
      <c r="M590" s="1">
        <v>42.26</v>
      </c>
      <c r="N590" s="1">
        <v>57.9</v>
      </c>
      <c r="O590" s="9" t="s">
        <v>1933</v>
      </c>
      <c r="P590" s="1" t="s">
        <v>1435</v>
      </c>
    </row>
    <row r="591" spans="1:16" x14ac:dyDescent="0.25">
      <c r="A591" s="3" t="s">
        <v>1037</v>
      </c>
      <c r="B591" s="1" t="s">
        <v>1830</v>
      </c>
      <c r="C591" s="1" t="s">
        <v>1933</v>
      </c>
      <c r="E591" s="1" t="s">
        <v>8347</v>
      </c>
      <c r="F591" s="1" t="s">
        <v>1038</v>
      </c>
      <c r="G591" s="1" t="s">
        <v>8439</v>
      </c>
      <c r="H591" s="1">
        <v>0</v>
      </c>
      <c r="I591" s="1">
        <v>0.01</v>
      </c>
      <c r="J591" s="1" t="s">
        <v>1933</v>
      </c>
      <c r="O591" s="9" t="s">
        <v>1934</v>
      </c>
      <c r="P591" s="1" t="s">
        <v>1438</v>
      </c>
    </row>
    <row r="592" spans="1:16" x14ac:dyDescent="0.25">
      <c r="A592" s="3" t="s">
        <v>697</v>
      </c>
      <c r="B592" s="1" t="s">
        <v>1831</v>
      </c>
      <c r="C592" s="1" t="s">
        <v>1933</v>
      </c>
      <c r="E592" s="1" t="s">
        <v>8348</v>
      </c>
      <c r="F592" s="1" t="s">
        <v>699</v>
      </c>
      <c r="G592" s="1" t="s">
        <v>8439</v>
      </c>
      <c r="H592" s="1">
        <v>1.31</v>
      </c>
      <c r="I592" s="1">
        <v>0.5</v>
      </c>
      <c r="J592" s="1" t="s">
        <v>1933</v>
      </c>
      <c r="K592" s="1" t="s">
        <v>8940</v>
      </c>
      <c r="L592" s="1" t="s">
        <v>8439</v>
      </c>
      <c r="M592" s="1">
        <v>7.91</v>
      </c>
      <c r="N592" s="1">
        <v>8.01</v>
      </c>
      <c r="O592" s="9" t="s">
        <v>1933</v>
      </c>
      <c r="P592" s="1" t="s">
        <v>1437</v>
      </c>
    </row>
    <row r="593" spans="1:16" x14ac:dyDescent="0.25">
      <c r="A593" s="3" t="s">
        <v>697</v>
      </c>
      <c r="B593" s="1" t="s">
        <v>1831</v>
      </c>
      <c r="C593" s="1" t="s">
        <v>1933</v>
      </c>
      <c r="E593" s="1" t="s">
        <v>8348</v>
      </c>
      <c r="F593" s="1" t="s">
        <v>699</v>
      </c>
      <c r="G593" s="1" t="s">
        <v>8439</v>
      </c>
      <c r="H593" s="1">
        <v>1.31</v>
      </c>
      <c r="I593" s="1">
        <v>0.5</v>
      </c>
      <c r="J593" s="1" t="s">
        <v>1933</v>
      </c>
      <c r="K593" s="1" t="s">
        <v>8941</v>
      </c>
      <c r="L593" s="1" t="s">
        <v>8439</v>
      </c>
      <c r="M593" s="1">
        <v>4.07</v>
      </c>
      <c r="N593" s="1">
        <v>3.93</v>
      </c>
      <c r="O593" s="9" t="s">
        <v>1933</v>
      </c>
      <c r="P593" s="1" t="s">
        <v>1437</v>
      </c>
    </row>
    <row r="594" spans="1:16" x14ac:dyDescent="0.25">
      <c r="A594" s="3" t="s">
        <v>1040</v>
      </c>
      <c r="B594" s="1" t="s">
        <v>1832</v>
      </c>
      <c r="C594" s="1" t="s">
        <v>1933</v>
      </c>
      <c r="E594" s="1" t="s">
        <v>8349</v>
      </c>
      <c r="F594" s="1" t="s">
        <v>1042</v>
      </c>
      <c r="G594" s="1" t="s">
        <v>8439</v>
      </c>
      <c r="H594" s="1">
        <v>65.48</v>
      </c>
      <c r="I594" s="1">
        <v>18.88</v>
      </c>
      <c r="J594" s="1" t="s">
        <v>1933</v>
      </c>
      <c r="K594" s="1" t="s">
        <v>8942</v>
      </c>
      <c r="L594" s="1" t="s">
        <v>8439</v>
      </c>
      <c r="M594" s="1">
        <v>68.02</v>
      </c>
      <c r="N594" s="1">
        <v>73.91</v>
      </c>
      <c r="O594" s="9" t="s">
        <v>1933</v>
      </c>
      <c r="P594" s="1" t="s">
        <v>1438</v>
      </c>
    </row>
    <row r="595" spans="1:16" x14ac:dyDescent="0.25">
      <c r="A595" s="3" t="s">
        <v>1361</v>
      </c>
      <c r="B595" s="1" t="s">
        <v>1833</v>
      </c>
      <c r="C595" s="1" t="s">
        <v>1933</v>
      </c>
      <c r="E595" s="1" t="s">
        <v>8350</v>
      </c>
      <c r="F595" s="1" t="s">
        <v>1362</v>
      </c>
      <c r="G595" s="1" t="s">
        <v>2124</v>
      </c>
      <c r="H595" s="1">
        <v>0.02</v>
      </c>
      <c r="I595" s="1">
        <v>7.0000000000000007E-2</v>
      </c>
      <c r="J595" s="1" t="s">
        <v>1933</v>
      </c>
      <c r="K595" s="1" t="s">
        <v>8943</v>
      </c>
      <c r="L595" s="1" t="s">
        <v>2124</v>
      </c>
      <c r="M595" s="1">
        <v>6.55</v>
      </c>
      <c r="N595" s="1">
        <v>59.25</v>
      </c>
      <c r="O595" s="9" t="s">
        <v>1933</v>
      </c>
      <c r="P595" s="1" t="s">
        <v>1435</v>
      </c>
    </row>
    <row r="596" spans="1:16" x14ac:dyDescent="0.25">
      <c r="A596" s="3" t="s">
        <v>1364</v>
      </c>
      <c r="B596" s="1" t="s">
        <v>1834</v>
      </c>
      <c r="C596" s="1" t="s">
        <v>1933</v>
      </c>
      <c r="E596" s="1" t="s">
        <v>8351</v>
      </c>
      <c r="F596" s="1" t="s">
        <v>1365</v>
      </c>
      <c r="G596" s="1" t="s">
        <v>8439</v>
      </c>
      <c r="H596" s="1">
        <v>0.66</v>
      </c>
      <c r="I596" s="1">
        <v>0.63</v>
      </c>
      <c r="J596" s="1" t="s">
        <v>1933</v>
      </c>
      <c r="K596" s="1" t="s">
        <v>8944</v>
      </c>
      <c r="L596" s="1" t="s">
        <v>8439</v>
      </c>
      <c r="M596" s="1">
        <v>46.78</v>
      </c>
      <c r="N596" s="1">
        <v>45.67</v>
      </c>
      <c r="O596" s="9" t="s">
        <v>1933</v>
      </c>
      <c r="P596" s="1" t="s">
        <v>1435</v>
      </c>
    </row>
    <row r="597" spans="1:16" x14ac:dyDescent="0.25">
      <c r="A597" s="3" t="s">
        <v>1364</v>
      </c>
      <c r="B597" s="1" t="s">
        <v>1834</v>
      </c>
      <c r="C597" s="1" t="s">
        <v>1933</v>
      </c>
      <c r="E597" s="1" t="s">
        <v>8351</v>
      </c>
      <c r="F597" s="1" t="s">
        <v>1365</v>
      </c>
      <c r="G597" s="1" t="s">
        <v>8439</v>
      </c>
      <c r="H597" s="1">
        <v>0.66</v>
      </c>
      <c r="I597" s="1">
        <v>0.63</v>
      </c>
      <c r="J597" s="1" t="s">
        <v>1933</v>
      </c>
      <c r="K597" s="1" t="s">
        <v>8945</v>
      </c>
      <c r="L597" s="1" t="s">
        <v>8439</v>
      </c>
      <c r="M597" s="1">
        <v>2.2599999999999998</v>
      </c>
      <c r="N597" s="1">
        <v>1.1399999999999999</v>
      </c>
      <c r="O597" s="9" t="s">
        <v>1933</v>
      </c>
      <c r="P597" s="1" t="s">
        <v>1435</v>
      </c>
    </row>
    <row r="598" spans="1:16" x14ac:dyDescent="0.25">
      <c r="A598" s="3" t="s">
        <v>1367</v>
      </c>
      <c r="B598" s="1" t="s">
        <v>1835</v>
      </c>
      <c r="C598" s="1" t="s">
        <v>1933</v>
      </c>
      <c r="E598" s="1" t="s">
        <v>8352</v>
      </c>
      <c r="F598" s="1" t="s">
        <v>1368</v>
      </c>
      <c r="G598" s="1" t="s">
        <v>8439</v>
      </c>
      <c r="H598" s="1">
        <v>12.95</v>
      </c>
      <c r="I598" s="1">
        <v>3.58</v>
      </c>
      <c r="J598" s="1" t="s">
        <v>1933</v>
      </c>
      <c r="K598" s="1" t="s">
        <v>8946</v>
      </c>
      <c r="L598" s="1" t="s">
        <v>8439</v>
      </c>
      <c r="M598" s="1">
        <v>20.56</v>
      </c>
      <c r="N598" s="1">
        <v>25.95</v>
      </c>
      <c r="O598" s="9" t="s">
        <v>1933</v>
      </c>
      <c r="P598" s="1" t="s">
        <v>1435</v>
      </c>
    </row>
    <row r="599" spans="1:16" x14ac:dyDescent="0.25">
      <c r="A599" s="3" t="s">
        <v>1370</v>
      </c>
      <c r="B599" s="1" t="s">
        <v>1836</v>
      </c>
      <c r="C599" s="1" t="s">
        <v>1933</v>
      </c>
      <c r="E599" s="1" t="s">
        <v>8353</v>
      </c>
      <c r="F599" s="1" t="s">
        <v>1371</v>
      </c>
      <c r="G599" s="1" t="s">
        <v>2124</v>
      </c>
      <c r="H599" s="1">
        <v>25.76</v>
      </c>
      <c r="I599" s="1">
        <v>4.63</v>
      </c>
      <c r="J599" s="1" t="s">
        <v>1933</v>
      </c>
      <c r="K599" s="1" t="s">
        <v>8947</v>
      </c>
      <c r="L599" s="1" t="s">
        <v>2124</v>
      </c>
      <c r="M599" s="1">
        <v>11.53</v>
      </c>
      <c r="N599" s="1">
        <v>12.72</v>
      </c>
      <c r="O599" s="9" t="s">
        <v>1933</v>
      </c>
      <c r="P599" s="1" t="s">
        <v>1435</v>
      </c>
    </row>
    <row r="600" spans="1:16" x14ac:dyDescent="0.25">
      <c r="A600" s="3" t="s">
        <v>1370</v>
      </c>
      <c r="B600" s="1" t="s">
        <v>1836</v>
      </c>
      <c r="C600" s="1" t="s">
        <v>1933</v>
      </c>
      <c r="E600" s="1" t="s">
        <v>8353</v>
      </c>
      <c r="F600" s="1" t="s">
        <v>1371</v>
      </c>
      <c r="G600" s="1" t="s">
        <v>2124</v>
      </c>
      <c r="H600" s="1">
        <v>25.76</v>
      </c>
      <c r="I600" s="1">
        <v>4.63</v>
      </c>
      <c r="J600" s="1" t="s">
        <v>1933</v>
      </c>
      <c r="K600" s="1" t="s">
        <v>8948</v>
      </c>
      <c r="L600" s="1" t="s">
        <v>2124</v>
      </c>
      <c r="M600" s="1">
        <v>30.96</v>
      </c>
      <c r="N600" s="1">
        <v>33.31</v>
      </c>
      <c r="O600" s="9" t="s">
        <v>1933</v>
      </c>
      <c r="P600" s="1" t="s">
        <v>1435</v>
      </c>
    </row>
    <row r="601" spans="1:16" x14ac:dyDescent="0.25">
      <c r="A601" s="3" t="s">
        <v>1370</v>
      </c>
      <c r="B601" s="1" t="s">
        <v>1836</v>
      </c>
      <c r="C601" s="1" t="s">
        <v>1933</v>
      </c>
      <c r="E601" s="1" t="s">
        <v>8353</v>
      </c>
      <c r="F601" s="1" t="s">
        <v>1371</v>
      </c>
      <c r="G601" s="1" t="s">
        <v>2124</v>
      </c>
      <c r="H601" s="1">
        <v>25.76</v>
      </c>
      <c r="I601" s="1">
        <v>4.63</v>
      </c>
      <c r="J601" s="1" t="s">
        <v>1933</v>
      </c>
      <c r="K601" s="1" t="s">
        <v>8949</v>
      </c>
      <c r="L601" s="1" t="s">
        <v>2124</v>
      </c>
      <c r="M601" s="1">
        <v>1.81</v>
      </c>
      <c r="N601" s="1">
        <v>1.72</v>
      </c>
      <c r="O601" s="9" t="s">
        <v>1933</v>
      </c>
      <c r="P601" s="1" t="s">
        <v>1435</v>
      </c>
    </row>
    <row r="602" spans="1:16" x14ac:dyDescent="0.25">
      <c r="A602" s="3" t="s">
        <v>1373</v>
      </c>
      <c r="B602" s="1" t="s">
        <v>1837</v>
      </c>
      <c r="C602" s="1" t="s">
        <v>1934</v>
      </c>
      <c r="F602" s="1" t="s">
        <v>1374</v>
      </c>
      <c r="G602" s="1" t="s">
        <v>8439</v>
      </c>
      <c r="H602" s="1">
        <v>8.25</v>
      </c>
      <c r="I602" s="1">
        <v>1.96</v>
      </c>
      <c r="J602" s="1" t="s">
        <v>1933</v>
      </c>
      <c r="O602" s="9" t="s">
        <v>1934</v>
      </c>
      <c r="P602" s="1" t="s">
        <v>1435</v>
      </c>
    </row>
    <row r="603" spans="1:16" x14ac:dyDescent="0.25">
      <c r="A603" s="3" t="s">
        <v>1373</v>
      </c>
      <c r="B603" s="1" t="s">
        <v>1838</v>
      </c>
      <c r="C603" s="1" t="s">
        <v>1933</v>
      </c>
      <c r="E603" s="1" t="s">
        <v>8354</v>
      </c>
      <c r="F603" s="1" t="s">
        <v>1374</v>
      </c>
      <c r="G603" s="1" t="s">
        <v>8439</v>
      </c>
      <c r="H603" s="1">
        <v>4.9800000000000004</v>
      </c>
      <c r="I603" s="1">
        <v>2.5499999999999998</v>
      </c>
      <c r="J603" s="1" t="s">
        <v>1934</v>
      </c>
      <c r="K603" s="1" t="s">
        <v>8950</v>
      </c>
      <c r="L603" s="1" t="s">
        <v>8439</v>
      </c>
      <c r="M603" s="1">
        <v>30.51</v>
      </c>
      <c r="N603" s="1">
        <v>53.04</v>
      </c>
      <c r="O603" s="9" t="s">
        <v>1933</v>
      </c>
      <c r="P603" s="1" t="s">
        <v>1435</v>
      </c>
    </row>
    <row r="604" spans="1:16" x14ac:dyDescent="0.25">
      <c r="A604" s="3" t="s">
        <v>1373</v>
      </c>
      <c r="B604" s="1" t="s">
        <v>1838</v>
      </c>
      <c r="C604" s="1" t="s">
        <v>1933</v>
      </c>
      <c r="E604" s="1" t="s">
        <v>8354</v>
      </c>
      <c r="F604" s="1" t="s">
        <v>1374</v>
      </c>
      <c r="G604" s="1" t="s">
        <v>8439</v>
      </c>
      <c r="H604" s="1">
        <v>4.9800000000000004</v>
      </c>
      <c r="I604" s="1">
        <v>2.5499999999999998</v>
      </c>
      <c r="J604" s="1" t="s">
        <v>1934</v>
      </c>
      <c r="K604" s="1" t="s">
        <v>8951</v>
      </c>
      <c r="L604" s="1" t="s">
        <v>8439</v>
      </c>
      <c r="M604" s="1">
        <v>1.36</v>
      </c>
      <c r="N604" s="1">
        <v>2.57</v>
      </c>
      <c r="O604" s="9" t="s">
        <v>1933</v>
      </c>
      <c r="P604" s="1" t="s">
        <v>1435</v>
      </c>
    </row>
    <row r="605" spans="1:16" x14ac:dyDescent="0.25">
      <c r="A605" s="3" t="s">
        <v>1376</v>
      </c>
      <c r="B605" s="1" t="s">
        <v>1840</v>
      </c>
      <c r="C605" s="1" t="s">
        <v>1933</v>
      </c>
      <c r="E605" s="1" t="s">
        <v>8355</v>
      </c>
      <c r="F605" s="1" t="s">
        <v>1839</v>
      </c>
      <c r="G605" s="1" t="s">
        <v>2124</v>
      </c>
      <c r="H605" s="1">
        <v>0</v>
      </c>
      <c r="I605" s="1">
        <v>0</v>
      </c>
      <c r="J605" s="1" t="s">
        <v>1933</v>
      </c>
      <c r="O605" s="9" t="s">
        <v>1934</v>
      </c>
      <c r="P605" s="1" t="s">
        <v>1435</v>
      </c>
    </row>
    <row r="606" spans="1:16" x14ac:dyDescent="0.25">
      <c r="A606" s="3" t="s">
        <v>701</v>
      </c>
      <c r="B606" s="1" t="s">
        <v>1841</v>
      </c>
      <c r="C606" s="1" t="s">
        <v>1933</v>
      </c>
      <c r="E606" s="1" t="s">
        <v>8356</v>
      </c>
      <c r="F606" s="1" t="s">
        <v>703</v>
      </c>
      <c r="G606" s="1" t="s">
        <v>2124</v>
      </c>
      <c r="H606" s="1">
        <v>6.13</v>
      </c>
      <c r="I606" s="1">
        <v>1.64</v>
      </c>
      <c r="J606" s="1" t="s">
        <v>1933</v>
      </c>
      <c r="K606" s="1" t="s">
        <v>8952</v>
      </c>
      <c r="L606" s="1" t="s">
        <v>2124</v>
      </c>
      <c r="M606" s="1">
        <v>6.33</v>
      </c>
      <c r="N606" s="1">
        <v>7.22</v>
      </c>
      <c r="O606" s="9" t="s">
        <v>1933</v>
      </c>
      <c r="P606" s="1" t="s">
        <v>1437</v>
      </c>
    </row>
    <row r="607" spans="1:16" x14ac:dyDescent="0.25">
      <c r="A607" s="3" t="s">
        <v>705</v>
      </c>
      <c r="B607" s="1" t="s">
        <v>1842</v>
      </c>
      <c r="C607" s="1" t="s">
        <v>1933</v>
      </c>
      <c r="E607" s="1" t="s">
        <v>8357</v>
      </c>
      <c r="F607" s="1" t="s">
        <v>707</v>
      </c>
      <c r="G607" s="1" t="s">
        <v>8439</v>
      </c>
      <c r="H607" s="1">
        <v>42.31</v>
      </c>
      <c r="I607" s="1">
        <v>13.01</v>
      </c>
      <c r="J607" s="1" t="s">
        <v>1933</v>
      </c>
      <c r="K607" s="1" t="s">
        <v>8953</v>
      </c>
      <c r="L607" s="1" t="s">
        <v>8439</v>
      </c>
      <c r="M607" s="1">
        <v>720.2</v>
      </c>
      <c r="N607" s="1">
        <v>2896.44</v>
      </c>
      <c r="O607" s="9" t="s">
        <v>1933</v>
      </c>
      <c r="P607" s="1" t="s">
        <v>1437</v>
      </c>
    </row>
    <row r="608" spans="1:16" x14ac:dyDescent="0.25">
      <c r="A608" s="3" t="s">
        <v>1044</v>
      </c>
      <c r="B608" s="1" t="s">
        <v>1843</v>
      </c>
      <c r="C608" s="1" t="s">
        <v>1933</v>
      </c>
      <c r="E608" s="1" t="s">
        <v>8358</v>
      </c>
      <c r="F608" s="1" t="s">
        <v>1046</v>
      </c>
      <c r="G608" s="1" t="s">
        <v>2124</v>
      </c>
      <c r="H608" s="1">
        <v>1.32</v>
      </c>
      <c r="I608" s="1">
        <v>0.84</v>
      </c>
      <c r="J608" s="1" t="s">
        <v>1934</v>
      </c>
      <c r="K608" s="1" t="s">
        <v>8954</v>
      </c>
      <c r="L608" s="1" t="s">
        <v>2124</v>
      </c>
      <c r="M608" s="1">
        <v>23.05</v>
      </c>
      <c r="N608" s="1">
        <v>20.66</v>
      </c>
      <c r="O608" s="9" t="s">
        <v>1933</v>
      </c>
      <c r="P608" s="1" t="s">
        <v>1438</v>
      </c>
    </row>
    <row r="609" spans="1:16" x14ac:dyDescent="0.25">
      <c r="A609" s="3" t="s">
        <v>1044</v>
      </c>
      <c r="B609" s="1" t="s">
        <v>1843</v>
      </c>
      <c r="C609" s="1" t="s">
        <v>1933</v>
      </c>
      <c r="E609" s="1" t="s">
        <v>8358</v>
      </c>
      <c r="F609" s="1" t="s">
        <v>1046</v>
      </c>
      <c r="G609" s="1" t="s">
        <v>2124</v>
      </c>
      <c r="H609" s="1">
        <v>1.32</v>
      </c>
      <c r="I609" s="1">
        <v>0.84</v>
      </c>
      <c r="J609" s="1" t="s">
        <v>1934</v>
      </c>
      <c r="K609" s="1" t="s">
        <v>8955</v>
      </c>
      <c r="L609" s="1" t="s">
        <v>2124</v>
      </c>
      <c r="M609" s="1">
        <v>0.23</v>
      </c>
      <c r="N609" s="1">
        <v>1.07</v>
      </c>
      <c r="O609" s="9" t="s">
        <v>1933</v>
      </c>
      <c r="P609" s="1" t="s">
        <v>1438</v>
      </c>
    </row>
    <row r="610" spans="1:16" x14ac:dyDescent="0.25">
      <c r="A610" s="3" t="s">
        <v>1044</v>
      </c>
      <c r="B610" s="1" t="s">
        <v>1844</v>
      </c>
      <c r="C610" s="1" t="s">
        <v>1934</v>
      </c>
      <c r="F610" s="1" t="s">
        <v>1046</v>
      </c>
      <c r="G610" s="1" t="s">
        <v>2124</v>
      </c>
      <c r="H610" s="1">
        <v>8.42</v>
      </c>
      <c r="I610" s="1">
        <v>4.74</v>
      </c>
      <c r="J610" s="1" t="s">
        <v>1933</v>
      </c>
      <c r="K610" s="1" t="s">
        <v>8956</v>
      </c>
      <c r="L610" s="1" t="s">
        <v>2124</v>
      </c>
      <c r="M610" s="1">
        <v>2.4900000000000002</v>
      </c>
      <c r="N610" s="1">
        <v>1.72</v>
      </c>
      <c r="O610" s="9" t="s">
        <v>1933</v>
      </c>
      <c r="P610" s="1" t="s">
        <v>1438</v>
      </c>
    </row>
    <row r="611" spans="1:16" x14ac:dyDescent="0.25">
      <c r="A611" s="3" t="s">
        <v>1044</v>
      </c>
      <c r="B611" s="1" t="s">
        <v>1844</v>
      </c>
      <c r="C611" s="1" t="s">
        <v>1934</v>
      </c>
      <c r="F611" s="1" t="s">
        <v>1046</v>
      </c>
      <c r="G611" s="1" t="s">
        <v>2124</v>
      </c>
      <c r="H611" s="1">
        <v>8.42</v>
      </c>
      <c r="I611" s="1">
        <v>4.74</v>
      </c>
      <c r="J611" s="1" t="s">
        <v>1933</v>
      </c>
      <c r="K611" s="1" t="s">
        <v>8957</v>
      </c>
      <c r="L611" s="1" t="s">
        <v>2124</v>
      </c>
      <c r="M611" s="1">
        <v>4.75</v>
      </c>
      <c r="N611" s="1">
        <v>3.07</v>
      </c>
      <c r="O611" s="9" t="s">
        <v>1933</v>
      </c>
      <c r="P611" s="1" t="s">
        <v>1438</v>
      </c>
    </row>
    <row r="612" spans="1:16" x14ac:dyDescent="0.25">
      <c r="A612" s="3" t="s">
        <v>1379</v>
      </c>
      <c r="B612" s="1" t="s">
        <v>1845</v>
      </c>
      <c r="C612" s="1" t="s">
        <v>1933</v>
      </c>
      <c r="E612" s="1" t="s">
        <v>8359</v>
      </c>
      <c r="F612" s="1" t="s">
        <v>1381</v>
      </c>
      <c r="G612" s="1" t="s">
        <v>8439</v>
      </c>
      <c r="H612" s="1">
        <v>27.82</v>
      </c>
      <c r="I612" s="1">
        <v>7.82</v>
      </c>
      <c r="J612" s="1" t="s">
        <v>1933</v>
      </c>
      <c r="K612" s="1" t="s">
        <v>8958</v>
      </c>
      <c r="L612" s="1" t="s">
        <v>8439</v>
      </c>
      <c r="M612" s="1">
        <v>17.170000000000002</v>
      </c>
      <c r="N612" s="1">
        <v>12.79</v>
      </c>
      <c r="O612" s="9" t="s">
        <v>1933</v>
      </c>
      <c r="P612" s="1" t="s">
        <v>1435</v>
      </c>
    </row>
    <row r="613" spans="1:16" x14ac:dyDescent="0.25">
      <c r="A613" s="3" t="s">
        <v>1048</v>
      </c>
      <c r="B613" s="1" t="s">
        <v>1847</v>
      </c>
      <c r="C613" s="1" t="s">
        <v>1934</v>
      </c>
      <c r="F613" s="1" t="s">
        <v>1050</v>
      </c>
      <c r="G613" s="1" t="s">
        <v>8439</v>
      </c>
      <c r="H613" s="1">
        <v>13.36</v>
      </c>
      <c r="I613" s="1">
        <v>4.3499999999999996</v>
      </c>
      <c r="J613" s="1" t="s">
        <v>1933</v>
      </c>
      <c r="K613" s="1" t="s">
        <v>8959</v>
      </c>
      <c r="L613" s="1" t="s">
        <v>8439</v>
      </c>
      <c r="M613" s="1">
        <v>7.01</v>
      </c>
      <c r="N613" s="1">
        <v>9.08</v>
      </c>
      <c r="O613" s="9" t="s">
        <v>1933</v>
      </c>
      <c r="P613" s="1" t="s">
        <v>1438</v>
      </c>
    </row>
    <row r="614" spans="1:16" x14ac:dyDescent="0.25">
      <c r="A614" s="3" t="s">
        <v>1048</v>
      </c>
      <c r="B614" s="1" t="s">
        <v>1847</v>
      </c>
      <c r="C614" s="1" t="s">
        <v>1934</v>
      </c>
      <c r="F614" s="1" t="s">
        <v>1050</v>
      </c>
      <c r="G614" s="1" t="s">
        <v>8439</v>
      </c>
      <c r="H614" s="1">
        <v>13.36</v>
      </c>
      <c r="I614" s="1">
        <v>4.3499999999999996</v>
      </c>
      <c r="J614" s="1" t="s">
        <v>1933</v>
      </c>
      <c r="K614" s="1" t="s">
        <v>8960</v>
      </c>
      <c r="L614" s="1" t="s">
        <v>8439</v>
      </c>
      <c r="M614" s="1">
        <v>7.91</v>
      </c>
      <c r="N614" s="1">
        <v>6.65</v>
      </c>
      <c r="O614" s="9" t="s">
        <v>1933</v>
      </c>
      <c r="P614" s="1" t="s">
        <v>1438</v>
      </c>
    </row>
    <row r="615" spans="1:16" x14ac:dyDescent="0.25">
      <c r="A615" s="3" t="s">
        <v>1048</v>
      </c>
      <c r="B615" s="1" t="s">
        <v>1846</v>
      </c>
      <c r="C615" s="1" t="s">
        <v>1933</v>
      </c>
      <c r="E615" s="1" t="s">
        <v>8360</v>
      </c>
      <c r="F615" s="1" t="s">
        <v>1050</v>
      </c>
      <c r="G615" s="1" t="s">
        <v>8439</v>
      </c>
      <c r="H615" s="1">
        <v>1.28</v>
      </c>
      <c r="I615" s="1">
        <v>2.78</v>
      </c>
      <c r="J615" s="1" t="s">
        <v>1934</v>
      </c>
      <c r="K615" s="1" t="s">
        <v>8959</v>
      </c>
      <c r="L615" s="1" t="s">
        <v>8439</v>
      </c>
      <c r="M615" s="1">
        <v>7.01</v>
      </c>
      <c r="N615" s="1">
        <v>9.08</v>
      </c>
      <c r="O615" s="9" t="s">
        <v>1933</v>
      </c>
      <c r="P615" s="1" t="s">
        <v>1438</v>
      </c>
    </row>
    <row r="616" spans="1:16" x14ac:dyDescent="0.25">
      <c r="A616" s="3" t="s">
        <v>1048</v>
      </c>
      <c r="B616" s="1" t="s">
        <v>1846</v>
      </c>
      <c r="C616" s="1" t="s">
        <v>1933</v>
      </c>
      <c r="E616" s="1" t="s">
        <v>8360</v>
      </c>
      <c r="F616" s="1" t="s">
        <v>1050</v>
      </c>
      <c r="G616" s="1" t="s">
        <v>8439</v>
      </c>
      <c r="H616" s="1">
        <v>1.28</v>
      </c>
      <c r="I616" s="1">
        <v>2.78</v>
      </c>
      <c r="J616" s="1" t="s">
        <v>1934</v>
      </c>
      <c r="K616" s="1" t="s">
        <v>8960</v>
      </c>
      <c r="L616" s="1" t="s">
        <v>8439</v>
      </c>
      <c r="M616" s="1">
        <v>7.91</v>
      </c>
      <c r="N616" s="1">
        <v>6.65</v>
      </c>
      <c r="O616" s="9" t="s">
        <v>1933</v>
      </c>
      <c r="P616" s="1" t="s">
        <v>1438</v>
      </c>
    </row>
    <row r="617" spans="1:16" x14ac:dyDescent="0.25">
      <c r="A617" s="3" t="s">
        <v>1052</v>
      </c>
      <c r="B617" s="1" t="s">
        <v>1848</v>
      </c>
      <c r="C617" s="1" t="s">
        <v>1933</v>
      </c>
      <c r="E617" s="1" t="s">
        <v>8361</v>
      </c>
      <c r="F617" s="1" t="s">
        <v>1054</v>
      </c>
      <c r="G617" s="1" t="s">
        <v>2124</v>
      </c>
      <c r="H617" s="1">
        <v>2.42</v>
      </c>
      <c r="I617" s="1">
        <v>0.71</v>
      </c>
      <c r="J617" s="1" t="s">
        <v>1933</v>
      </c>
      <c r="K617" s="1" t="s">
        <v>8961</v>
      </c>
      <c r="L617" s="1" t="s">
        <v>2124</v>
      </c>
      <c r="M617" s="1">
        <v>11.75</v>
      </c>
      <c r="N617" s="1">
        <v>16.510000000000002</v>
      </c>
      <c r="O617" s="9" t="s">
        <v>1933</v>
      </c>
      <c r="P617" s="1" t="s">
        <v>1438</v>
      </c>
    </row>
    <row r="618" spans="1:16" x14ac:dyDescent="0.25">
      <c r="A618" s="3" t="s">
        <v>709</v>
      </c>
      <c r="B618" s="1" t="s">
        <v>1850</v>
      </c>
      <c r="C618" s="1" t="s">
        <v>1934</v>
      </c>
      <c r="F618" s="1" t="s">
        <v>710</v>
      </c>
      <c r="G618" s="1" t="s">
        <v>2124</v>
      </c>
      <c r="H618" s="1">
        <v>58.25</v>
      </c>
      <c r="I618" s="1">
        <v>21.64</v>
      </c>
      <c r="J618" s="1" t="s">
        <v>1933</v>
      </c>
      <c r="O618" s="9" t="s">
        <v>1934</v>
      </c>
      <c r="P618" s="1" t="s">
        <v>1437</v>
      </c>
    </row>
    <row r="619" spans="1:16" x14ac:dyDescent="0.25">
      <c r="A619" s="3" t="s">
        <v>709</v>
      </c>
      <c r="B619" s="1" t="s">
        <v>1849</v>
      </c>
      <c r="C619" s="1" t="s">
        <v>1933</v>
      </c>
      <c r="E619" s="1" t="s">
        <v>8362</v>
      </c>
      <c r="F619" s="1" t="s">
        <v>710</v>
      </c>
      <c r="G619" s="1" t="s">
        <v>2124</v>
      </c>
      <c r="H619" s="1">
        <v>43.1</v>
      </c>
      <c r="I619" s="1">
        <v>28.34</v>
      </c>
      <c r="J619" s="1" t="s">
        <v>1934</v>
      </c>
      <c r="K619" s="1" t="s">
        <v>8962</v>
      </c>
      <c r="L619" s="1" t="s">
        <v>2124</v>
      </c>
      <c r="M619" s="1">
        <v>29.38</v>
      </c>
      <c r="N619" s="1">
        <v>13.08</v>
      </c>
      <c r="O619" s="9" t="s">
        <v>1933</v>
      </c>
      <c r="P619" s="1" t="s">
        <v>1437</v>
      </c>
    </row>
    <row r="620" spans="1:16" x14ac:dyDescent="0.25">
      <c r="A620" s="3" t="s">
        <v>1383</v>
      </c>
      <c r="B620" s="1" t="s">
        <v>1851</v>
      </c>
      <c r="C620" s="1" t="s">
        <v>1933</v>
      </c>
      <c r="E620" s="1" t="s">
        <v>8363</v>
      </c>
      <c r="F620" s="1" t="s">
        <v>1384</v>
      </c>
      <c r="G620" s="1" t="s">
        <v>8439</v>
      </c>
      <c r="H620" s="1">
        <v>2.13</v>
      </c>
      <c r="I620" s="1">
        <v>1.29</v>
      </c>
      <c r="J620" s="1" t="s">
        <v>1933</v>
      </c>
      <c r="K620" s="1" t="s">
        <v>8963</v>
      </c>
      <c r="L620" s="1" t="s">
        <v>8439</v>
      </c>
      <c r="M620" s="1">
        <v>1.58</v>
      </c>
      <c r="N620" s="1">
        <v>1.22</v>
      </c>
      <c r="O620" s="9" t="s">
        <v>1933</v>
      </c>
      <c r="P620" s="1" t="s">
        <v>1435</v>
      </c>
    </row>
    <row r="621" spans="1:16" x14ac:dyDescent="0.25">
      <c r="A621" s="3" t="s">
        <v>1383</v>
      </c>
      <c r="B621" s="1" t="s">
        <v>1851</v>
      </c>
      <c r="C621" s="1" t="s">
        <v>1933</v>
      </c>
      <c r="E621" s="1" t="s">
        <v>8363</v>
      </c>
      <c r="F621" s="1" t="s">
        <v>1384</v>
      </c>
      <c r="G621" s="1" t="s">
        <v>8439</v>
      </c>
      <c r="H621" s="1">
        <v>2.13</v>
      </c>
      <c r="I621" s="1">
        <v>1.29</v>
      </c>
      <c r="J621" s="1" t="s">
        <v>1933</v>
      </c>
      <c r="K621" s="1" t="s">
        <v>8964</v>
      </c>
      <c r="L621" s="1" t="s">
        <v>8439</v>
      </c>
      <c r="M621" s="1">
        <v>12.2</v>
      </c>
      <c r="N621" s="1">
        <v>11.44</v>
      </c>
      <c r="O621" s="9" t="s">
        <v>1933</v>
      </c>
      <c r="P621" s="1" t="s">
        <v>1435</v>
      </c>
    </row>
    <row r="622" spans="1:16" x14ac:dyDescent="0.25">
      <c r="A622" s="3" t="s">
        <v>712</v>
      </c>
      <c r="B622" s="1" t="s">
        <v>1853</v>
      </c>
      <c r="C622" s="1" t="s">
        <v>1933</v>
      </c>
      <c r="E622" s="1" t="s">
        <v>8364</v>
      </c>
      <c r="F622" s="1" t="s">
        <v>714</v>
      </c>
      <c r="G622" s="1" t="s">
        <v>2124</v>
      </c>
      <c r="H622" s="1">
        <v>2.2200000000000002</v>
      </c>
      <c r="I622" s="1">
        <v>2.02</v>
      </c>
      <c r="J622" s="1" t="s">
        <v>1934</v>
      </c>
      <c r="K622" s="1" t="s">
        <v>8965</v>
      </c>
      <c r="L622" s="1" t="s">
        <v>2124</v>
      </c>
      <c r="M622" s="1">
        <v>4.29</v>
      </c>
      <c r="N622" s="1">
        <v>2.5</v>
      </c>
      <c r="O622" s="9" t="s">
        <v>1933</v>
      </c>
      <c r="P622" s="1" t="s">
        <v>1437</v>
      </c>
    </row>
    <row r="623" spans="1:16" x14ac:dyDescent="0.25">
      <c r="A623" s="3" t="s">
        <v>712</v>
      </c>
      <c r="B623" s="1" t="s">
        <v>1853</v>
      </c>
      <c r="C623" s="1" t="s">
        <v>1933</v>
      </c>
      <c r="E623" s="1" t="s">
        <v>8364</v>
      </c>
      <c r="F623" s="1" t="s">
        <v>714</v>
      </c>
      <c r="G623" s="1" t="s">
        <v>2124</v>
      </c>
      <c r="H623" s="1">
        <v>2.2200000000000002</v>
      </c>
      <c r="I623" s="1">
        <v>2.02</v>
      </c>
      <c r="J623" s="1" t="s">
        <v>1934</v>
      </c>
      <c r="K623" s="1" t="s">
        <v>8966</v>
      </c>
      <c r="L623" s="1" t="s">
        <v>2124</v>
      </c>
      <c r="M623" s="1">
        <v>5.42</v>
      </c>
      <c r="N623" s="1">
        <v>4.43</v>
      </c>
      <c r="O623" s="9" t="s">
        <v>1933</v>
      </c>
      <c r="P623" s="1" t="s">
        <v>1437</v>
      </c>
    </row>
    <row r="624" spans="1:16" x14ac:dyDescent="0.25">
      <c r="A624" s="3" t="s">
        <v>712</v>
      </c>
      <c r="B624" s="1" t="s">
        <v>1852</v>
      </c>
      <c r="C624" s="1" t="s">
        <v>1934</v>
      </c>
      <c r="F624" s="1" t="s">
        <v>714</v>
      </c>
      <c r="G624" s="1" t="s">
        <v>2124</v>
      </c>
      <c r="H624" s="1">
        <v>13.28</v>
      </c>
      <c r="I624" s="1">
        <v>2.92</v>
      </c>
      <c r="J624" s="1" t="s">
        <v>1933</v>
      </c>
      <c r="K624" s="1" t="s">
        <v>8965</v>
      </c>
      <c r="L624" s="1" t="s">
        <v>2124</v>
      </c>
      <c r="M624" s="1">
        <v>4.29</v>
      </c>
      <c r="N624" s="1">
        <v>2.5</v>
      </c>
      <c r="O624" s="9" t="s">
        <v>1933</v>
      </c>
      <c r="P624" s="1" t="s">
        <v>1437</v>
      </c>
    </row>
    <row r="625" spans="1:16" x14ac:dyDescent="0.25">
      <c r="A625" s="3" t="s">
        <v>712</v>
      </c>
      <c r="B625" s="1" t="s">
        <v>1852</v>
      </c>
      <c r="C625" s="1" t="s">
        <v>1934</v>
      </c>
      <c r="F625" s="1" t="s">
        <v>714</v>
      </c>
      <c r="G625" s="1" t="s">
        <v>2124</v>
      </c>
      <c r="H625" s="1">
        <v>13.28</v>
      </c>
      <c r="I625" s="1">
        <v>2.92</v>
      </c>
      <c r="J625" s="1" t="s">
        <v>1933</v>
      </c>
      <c r="K625" s="1" t="s">
        <v>8966</v>
      </c>
      <c r="L625" s="1" t="s">
        <v>2124</v>
      </c>
      <c r="M625" s="1">
        <v>5.42</v>
      </c>
      <c r="N625" s="1">
        <v>4.43</v>
      </c>
      <c r="O625" s="9" t="s">
        <v>1933</v>
      </c>
      <c r="P625" s="1" t="s">
        <v>1437</v>
      </c>
    </row>
    <row r="626" spans="1:16" x14ac:dyDescent="0.25">
      <c r="A626" s="3" t="s">
        <v>716</v>
      </c>
      <c r="B626" s="1" t="s">
        <v>1854</v>
      </c>
      <c r="C626" s="1" t="s">
        <v>1933</v>
      </c>
      <c r="E626" s="1" t="s">
        <v>8365</v>
      </c>
      <c r="F626" s="1" t="s">
        <v>718</v>
      </c>
      <c r="G626" s="1" t="s">
        <v>2124</v>
      </c>
      <c r="H626" s="1">
        <v>23.97</v>
      </c>
      <c r="I626" s="1">
        <v>16.75</v>
      </c>
      <c r="J626" s="1" t="s">
        <v>1933</v>
      </c>
      <c r="K626" s="1" t="s">
        <v>8967</v>
      </c>
      <c r="L626" s="1" t="s">
        <v>2124</v>
      </c>
      <c r="M626" s="1">
        <v>83.84</v>
      </c>
      <c r="N626" s="1">
        <v>176.12</v>
      </c>
      <c r="O626" s="9" t="s">
        <v>1933</v>
      </c>
      <c r="P626" s="1" t="s">
        <v>1437</v>
      </c>
    </row>
    <row r="627" spans="1:16" x14ac:dyDescent="0.25">
      <c r="A627" s="3" t="s">
        <v>1056</v>
      </c>
      <c r="B627" s="1" t="s">
        <v>1855</v>
      </c>
      <c r="C627" s="1" t="s">
        <v>1933</v>
      </c>
      <c r="E627" s="1" t="s">
        <v>8366</v>
      </c>
      <c r="F627" s="1" t="s">
        <v>1058</v>
      </c>
      <c r="G627" s="1" t="s">
        <v>8439</v>
      </c>
      <c r="H627" s="1">
        <v>1.42</v>
      </c>
      <c r="I627" s="1">
        <v>0.83</v>
      </c>
      <c r="J627" s="1" t="s">
        <v>1934</v>
      </c>
      <c r="K627" s="1" t="s">
        <v>8968</v>
      </c>
      <c r="L627" s="1" t="s">
        <v>8439</v>
      </c>
      <c r="M627" s="1">
        <v>12.2</v>
      </c>
      <c r="N627" s="1">
        <v>16.440000000000001</v>
      </c>
      <c r="O627" s="9" t="s">
        <v>1933</v>
      </c>
      <c r="P627" s="1" t="s">
        <v>1438</v>
      </c>
    </row>
    <row r="628" spans="1:16" x14ac:dyDescent="0.25">
      <c r="A628" s="3" t="s">
        <v>1056</v>
      </c>
      <c r="B628" s="1" t="s">
        <v>1856</v>
      </c>
      <c r="C628" s="1" t="s">
        <v>1934</v>
      </c>
      <c r="F628" s="1" t="s">
        <v>1058</v>
      </c>
      <c r="G628" s="1" t="s">
        <v>8439</v>
      </c>
      <c r="H628" s="1">
        <v>7.63</v>
      </c>
      <c r="I628" s="1">
        <v>1.68</v>
      </c>
      <c r="J628" s="1" t="s">
        <v>1933</v>
      </c>
      <c r="K628" s="1" t="s">
        <v>8968</v>
      </c>
      <c r="L628" s="1" t="s">
        <v>8439</v>
      </c>
      <c r="M628" s="1">
        <v>12.2</v>
      </c>
      <c r="N628" s="1">
        <v>16.440000000000001</v>
      </c>
      <c r="O628" s="9" t="s">
        <v>1933</v>
      </c>
      <c r="P628" s="1" t="s">
        <v>1438</v>
      </c>
    </row>
    <row r="629" spans="1:16" x14ac:dyDescent="0.25">
      <c r="A629" s="3" t="s">
        <v>1060</v>
      </c>
      <c r="B629" s="1" t="s">
        <v>1858</v>
      </c>
      <c r="C629" s="1" t="s">
        <v>1934</v>
      </c>
      <c r="F629" s="1" t="s">
        <v>1062</v>
      </c>
      <c r="G629" s="1" t="s">
        <v>8439</v>
      </c>
      <c r="H629" s="1">
        <v>1.49</v>
      </c>
      <c r="I629" s="1">
        <v>1.25</v>
      </c>
      <c r="J629" s="1" t="s">
        <v>1933</v>
      </c>
      <c r="K629" s="1" t="s">
        <v>8969</v>
      </c>
      <c r="L629" s="1" t="s">
        <v>8439</v>
      </c>
      <c r="M629" s="1">
        <v>14.91</v>
      </c>
      <c r="N629" s="1">
        <v>15.87</v>
      </c>
      <c r="O629" s="9" t="s">
        <v>1933</v>
      </c>
      <c r="P629" s="1" t="s">
        <v>1438</v>
      </c>
    </row>
    <row r="630" spans="1:16" x14ac:dyDescent="0.25">
      <c r="A630" s="3" t="s">
        <v>1060</v>
      </c>
      <c r="B630" s="1" t="s">
        <v>1857</v>
      </c>
      <c r="C630" s="1" t="s">
        <v>1933</v>
      </c>
      <c r="E630" s="1" t="s">
        <v>8367</v>
      </c>
      <c r="F630" s="1" t="s">
        <v>1062</v>
      </c>
      <c r="G630" s="1" t="s">
        <v>8439</v>
      </c>
      <c r="H630" s="1">
        <v>0.46</v>
      </c>
      <c r="I630" s="1">
        <v>0.81</v>
      </c>
      <c r="J630" s="1" t="s">
        <v>1934</v>
      </c>
      <c r="K630" s="1" t="s">
        <v>8969</v>
      </c>
      <c r="L630" s="1" t="s">
        <v>8439</v>
      </c>
      <c r="M630" s="1">
        <v>14.91</v>
      </c>
      <c r="N630" s="1">
        <v>15.87</v>
      </c>
      <c r="O630" s="9" t="s">
        <v>1933</v>
      </c>
      <c r="P630" s="1" t="s">
        <v>1438</v>
      </c>
    </row>
    <row r="631" spans="1:16" x14ac:dyDescent="0.25">
      <c r="A631" s="3" t="s">
        <v>720</v>
      </c>
      <c r="B631" s="1" t="s">
        <v>1859</v>
      </c>
      <c r="C631" s="1" t="s">
        <v>1934</v>
      </c>
      <c r="F631" s="1" t="s">
        <v>722</v>
      </c>
      <c r="G631" s="1" t="s">
        <v>8439</v>
      </c>
      <c r="H631" s="1">
        <v>6.63</v>
      </c>
      <c r="I631" s="1">
        <v>2.2599999999999998</v>
      </c>
      <c r="J631" s="1" t="s">
        <v>1933</v>
      </c>
      <c r="K631" s="1" t="s">
        <v>8970</v>
      </c>
      <c r="L631" s="1" t="s">
        <v>8439</v>
      </c>
      <c r="M631" s="1">
        <v>13.33</v>
      </c>
      <c r="N631" s="1">
        <v>10.94</v>
      </c>
      <c r="O631" s="9" t="s">
        <v>1933</v>
      </c>
      <c r="P631" s="1" t="s">
        <v>1437</v>
      </c>
    </row>
    <row r="632" spans="1:16" x14ac:dyDescent="0.25">
      <c r="A632" s="3" t="s">
        <v>720</v>
      </c>
      <c r="B632" s="1" t="s">
        <v>1860</v>
      </c>
      <c r="C632" s="1" t="s">
        <v>1933</v>
      </c>
      <c r="E632" s="1" t="s">
        <v>8368</v>
      </c>
      <c r="F632" s="1" t="s">
        <v>722</v>
      </c>
      <c r="G632" s="1" t="s">
        <v>8439</v>
      </c>
      <c r="H632" s="1">
        <v>2.76</v>
      </c>
      <c r="I632" s="1">
        <v>1.98</v>
      </c>
      <c r="J632" s="1" t="s">
        <v>1934</v>
      </c>
      <c r="K632" s="1" t="s">
        <v>8970</v>
      </c>
      <c r="L632" s="1" t="s">
        <v>8439</v>
      </c>
      <c r="M632" s="1">
        <v>13.33</v>
      </c>
      <c r="N632" s="1">
        <v>10.94</v>
      </c>
      <c r="O632" s="9" t="s">
        <v>1933</v>
      </c>
      <c r="P632" s="1" t="s">
        <v>1437</v>
      </c>
    </row>
    <row r="633" spans="1:16" x14ac:dyDescent="0.25">
      <c r="A633" s="3" t="s">
        <v>1064</v>
      </c>
      <c r="B633" s="1" t="s">
        <v>1862</v>
      </c>
      <c r="C633" s="1" t="s">
        <v>1933</v>
      </c>
      <c r="E633" s="1" t="s">
        <v>8369</v>
      </c>
      <c r="F633" s="1" t="s">
        <v>1066</v>
      </c>
      <c r="G633" s="1" t="s">
        <v>8439</v>
      </c>
      <c r="H633" s="1">
        <v>0.01</v>
      </c>
      <c r="I633" s="1">
        <v>0.06</v>
      </c>
      <c r="J633" s="1" t="s">
        <v>1934</v>
      </c>
      <c r="K633" s="1" t="s">
        <v>8971</v>
      </c>
      <c r="L633" s="1" t="s">
        <v>8439</v>
      </c>
      <c r="M633" s="1">
        <v>7.91</v>
      </c>
      <c r="N633" s="1">
        <v>10.72</v>
      </c>
      <c r="O633" s="9" t="s">
        <v>1933</v>
      </c>
      <c r="P633" s="1" t="s">
        <v>1438</v>
      </c>
    </row>
    <row r="634" spans="1:16" x14ac:dyDescent="0.25">
      <c r="A634" s="3" t="s">
        <v>1064</v>
      </c>
      <c r="B634" s="1" t="s">
        <v>1861</v>
      </c>
      <c r="C634" s="1" t="s">
        <v>1934</v>
      </c>
      <c r="F634" s="1" t="s">
        <v>1066</v>
      </c>
      <c r="G634" s="1" t="s">
        <v>8439</v>
      </c>
      <c r="H634" s="1">
        <v>20.53</v>
      </c>
      <c r="I634" s="1">
        <v>4.62</v>
      </c>
      <c r="J634" s="1" t="s">
        <v>1933</v>
      </c>
      <c r="K634" s="1" t="s">
        <v>8971</v>
      </c>
      <c r="L634" s="1" t="s">
        <v>8439</v>
      </c>
      <c r="M634" s="1">
        <v>7.91</v>
      </c>
      <c r="N634" s="1">
        <v>10.72</v>
      </c>
      <c r="O634" s="9" t="s">
        <v>1933</v>
      </c>
      <c r="P634" s="1" t="s">
        <v>1438</v>
      </c>
    </row>
    <row r="635" spans="1:16" x14ac:dyDescent="0.25">
      <c r="A635" s="3" t="s">
        <v>724</v>
      </c>
      <c r="B635" s="1" t="s">
        <v>1863</v>
      </c>
      <c r="C635" s="1" t="s">
        <v>1933</v>
      </c>
      <c r="E635" s="1" t="s">
        <v>8370</v>
      </c>
      <c r="F635" s="1" t="s">
        <v>726</v>
      </c>
      <c r="G635" s="1" t="s">
        <v>2124</v>
      </c>
      <c r="H635" s="1">
        <v>7.0000000000000007E-2</v>
      </c>
      <c r="I635" s="1">
        <v>0.28999999999999998</v>
      </c>
      <c r="J635" s="1" t="s">
        <v>1933</v>
      </c>
      <c r="K635" s="1" t="s">
        <v>8972</v>
      </c>
      <c r="L635" s="1" t="s">
        <v>2124</v>
      </c>
      <c r="M635" s="1">
        <v>44.29</v>
      </c>
      <c r="N635" s="1">
        <v>219.93</v>
      </c>
      <c r="O635" s="9" t="s">
        <v>1933</v>
      </c>
      <c r="P635" s="1" t="s">
        <v>1437</v>
      </c>
    </row>
    <row r="636" spans="1:16" x14ac:dyDescent="0.25">
      <c r="A636" s="3" t="s">
        <v>728</v>
      </c>
      <c r="B636" s="1" t="s">
        <v>1864</v>
      </c>
      <c r="C636" s="1" t="s">
        <v>1933</v>
      </c>
      <c r="E636" s="1" t="s">
        <v>8371</v>
      </c>
      <c r="F636" s="1" t="s">
        <v>730</v>
      </c>
      <c r="G636" s="1" t="s">
        <v>2124</v>
      </c>
      <c r="H636" s="1">
        <v>1.48</v>
      </c>
      <c r="I636" s="1">
        <v>2.0699999999999998</v>
      </c>
      <c r="J636" s="1" t="s">
        <v>1933</v>
      </c>
      <c r="K636" s="1" t="s">
        <v>8973</v>
      </c>
      <c r="L636" s="1" t="s">
        <v>2124</v>
      </c>
      <c r="M636" s="1">
        <v>4.29</v>
      </c>
      <c r="N636" s="1">
        <v>0.56999999999999995</v>
      </c>
      <c r="O636" s="9" t="s">
        <v>1933</v>
      </c>
      <c r="P636" s="1" t="s">
        <v>1437</v>
      </c>
    </row>
    <row r="637" spans="1:16" x14ac:dyDescent="0.25">
      <c r="A637" s="3" t="s">
        <v>1386</v>
      </c>
      <c r="B637" s="1" t="s">
        <v>1865</v>
      </c>
      <c r="C637" s="1" t="s">
        <v>1933</v>
      </c>
      <c r="E637" s="1" t="s">
        <v>8372</v>
      </c>
      <c r="F637" s="1" t="s">
        <v>1387</v>
      </c>
      <c r="G637" s="1" t="s">
        <v>2124</v>
      </c>
      <c r="H637" s="1">
        <v>5.89</v>
      </c>
      <c r="I637" s="1">
        <v>2.15</v>
      </c>
      <c r="J637" s="1" t="s">
        <v>1933</v>
      </c>
      <c r="K637" s="1" t="s">
        <v>8974</v>
      </c>
      <c r="L637" s="1" t="s">
        <v>2124</v>
      </c>
      <c r="M637" s="1">
        <v>17.63</v>
      </c>
      <c r="N637" s="1">
        <v>12.44</v>
      </c>
      <c r="O637" s="9" t="s">
        <v>1933</v>
      </c>
      <c r="P637" s="1" t="s">
        <v>1435</v>
      </c>
    </row>
    <row r="638" spans="1:16" x14ac:dyDescent="0.25">
      <c r="A638" s="3" t="s">
        <v>732</v>
      </c>
      <c r="B638" s="1" t="s">
        <v>1866</v>
      </c>
      <c r="C638" s="1" t="s">
        <v>1933</v>
      </c>
      <c r="E638" s="1" t="s">
        <v>8373</v>
      </c>
      <c r="F638" s="1" t="s">
        <v>734</v>
      </c>
      <c r="G638" s="1" t="s">
        <v>8439</v>
      </c>
      <c r="H638" s="1">
        <v>28.43</v>
      </c>
      <c r="I638" s="1">
        <v>7.15</v>
      </c>
      <c r="J638" s="1" t="s">
        <v>1933</v>
      </c>
      <c r="K638" s="1" t="s">
        <v>8975</v>
      </c>
      <c r="L638" s="1" t="s">
        <v>8439</v>
      </c>
      <c r="M638" s="1">
        <v>43.16</v>
      </c>
      <c r="N638" s="1">
        <v>55.32</v>
      </c>
      <c r="O638" s="9" t="s">
        <v>1933</v>
      </c>
      <c r="P638" s="1" t="s">
        <v>1437</v>
      </c>
    </row>
    <row r="639" spans="1:16" x14ac:dyDescent="0.25">
      <c r="A639" s="3" t="s">
        <v>736</v>
      </c>
      <c r="B639" s="1" t="s">
        <v>1867</v>
      </c>
      <c r="C639" s="1" t="s">
        <v>1933</v>
      </c>
      <c r="E639" s="1" t="s">
        <v>8374</v>
      </c>
      <c r="F639" s="1" t="s">
        <v>738</v>
      </c>
      <c r="G639" s="1" t="s">
        <v>8439</v>
      </c>
      <c r="H639" s="1">
        <v>23.04</v>
      </c>
      <c r="I639" s="1">
        <v>4.84</v>
      </c>
      <c r="J639" s="1" t="s">
        <v>1933</v>
      </c>
      <c r="K639" s="1" t="s">
        <v>8976</v>
      </c>
      <c r="L639" s="1" t="s">
        <v>8439</v>
      </c>
      <c r="M639" s="1">
        <v>13.78</v>
      </c>
      <c r="N639" s="1">
        <v>17.440000000000001</v>
      </c>
      <c r="O639" s="9" t="s">
        <v>1933</v>
      </c>
      <c r="P639" s="1" t="s">
        <v>1437</v>
      </c>
    </row>
    <row r="640" spans="1:16" x14ac:dyDescent="0.25">
      <c r="A640" s="3" t="s">
        <v>1068</v>
      </c>
      <c r="B640" s="1" t="s">
        <v>1868</v>
      </c>
      <c r="C640" s="1" t="s">
        <v>1933</v>
      </c>
      <c r="E640" s="1" t="s">
        <v>8375</v>
      </c>
      <c r="F640" s="1" t="s">
        <v>1069</v>
      </c>
      <c r="G640" s="1" t="s">
        <v>2124</v>
      </c>
      <c r="H640" s="1">
        <v>1.23</v>
      </c>
      <c r="I640" s="1">
        <v>0.42</v>
      </c>
      <c r="J640" s="1" t="s">
        <v>1933</v>
      </c>
      <c r="O640" s="9" t="s">
        <v>1934</v>
      </c>
      <c r="P640" s="1" t="s">
        <v>1438</v>
      </c>
    </row>
    <row r="641" spans="1:16" x14ac:dyDescent="0.25">
      <c r="A641" s="3" t="s">
        <v>740</v>
      </c>
      <c r="B641" s="1" t="s">
        <v>1869</v>
      </c>
      <c r="C641" s="1" t="s">
        <v>1933</v>
      </c>
      <c r="E641" s="1" t="s">
        <v>8376</v>
      </c>
      <c r="F641" s="1" t="s">
        <v>741</v>
      </c>
      <c r="G641" s="1" t="s">
        <v>8439</v>
      </c>
      <c r="H641" s="1">
        <v>78.180000000000007</v>
      </c>
      <c r="I641" s="1">
        <v>22.19</v>
      </c>
      <c r="J641" s="1" t="s">
        <v>1933</v>
      </c>
      <c r="K641" s="1" t="s">
        <v>8977</v>
      </c>
      <c r="L641" s="1" t="s">
        <v>8439</v>
      </c>
      <c r="M641" s="1">
        <v>11.07</v>
      </c>
      <c r="N641" s="1">
        <v>6.36</v>
      </c>
      <c r="O641" s="9" t="s">
        <v>1933</v>
      </c>
      <c r="P641" s="1" t="s">
        <v>1437</v>
      </c>
    </row>
    <row r="642" spans="1:16" x14ac:dyDescent="0.25">
      <c r="A642" s="3" t="s">
        <v>1071</v>
      </c>
      <c r="B642" s="1" t="s">
        <v>1870</v>
      </c>
      <c r="C642" s="1" t="s">
        <v>1933</v>
      </c>
      <c r="E642" s="1" t="s">
        <v>8377</v>
      </c>
      <c r="F642" s="1" t="s">
        <v>1073</v>
      </c>
      <c r="G642" s="1" t="s">
        <v>8439</v>
      </c>
      <c r="H642" s="1">
        <v>352.27</v>
      </c>
      <c r="I642" s="1">
        <v>165.51</v>
      </c>
      <c r="J642" s="1" t="s">
        <v>1933</v>
      </c>
      <c r="K642" s="1" t="s">
        <v>8978</v>
      </c>
      <c r="L642" s="1" t="s">
        <v>8439</v>
      </c>
      <c r="M642" s="1">
        <v>1021.66</v>
      </c>
      <c r="N642" s="1">
        <v>373.46</v>
      </c>
      <c r="O642" s="9" t="s">
        <v>1933</v>
      </c>
      <c r="P642" s="1" t="s">
        <v>1438</v>
      </c>
    </row>
    <row r="643" spans="1:16" x14ac:dyDescent="0.25">
      <c r="A643" s="3" t="s">
        <v>1075</v>
      </c>
      <c r="B643" s="1" t="s">
        <v>1871</v>
      </c>
      <c r="C643" s="1" t="s">
        <v>1933</v>
      </c>
      <c r="E643" s="1" t="s">
        <v>8378</v>
      </c>
      <c r="F643" s="1" t="s">
        <v>1077</v>
      </c>
      <c r="G643" s="1" t="s">
        <v>8439</v>
      </c>
      <c r="H643" s="1">
        <v>14.55</v>
      </c>
      <c r="I643" s="1">
        <v>3.03</v>
      </c>
      <c r="J643" s="1" t="s">
        <v>1933</v>
      </c>
      <c r="K643" s="1" t="s">
        <v>8979</v>
      </c>
      <c r="L643" s="1" t="s">
        <v>8439</v>
      </c>
      <c r="M643" s="1">
        <v>7.91</v>
      </c>
      <c r="N643" s="1">
        <v>8.43</v>
      </c>
      <c r="O643" s="9" t="s">
        <v>1933</v>
      </c>
      <c r="P643" s="1" t="s">
        <v>1438</v>
      </c>
    </row>
    <row r="644" spans="1:16" x14ac:dyDescent="0.25">
      <c r="A644" s="3" t="s">
        <v>1079</v>
      </c>
      <c r="B644" s="1" t="s">
        <v>1872</v>
      </c>
      <c r="C644" s="1" t="s">
        <v>1933</v>
      </c>
      <c r="E644" s="1" t="s">
        <v>8379</v>
      </c>
      <c r="F644" s="1" t="s">
        <v>1081</v>
      </c>
      <c r="G644" s="1" t="s">
        <v>2124</v>
      </c>
      <c r="H644" s="1">
        <v>2.89</v>
      </c>
      <c r="I644" s="1">
        <v>2.52</v>
      </c>
      <c r="J644" s="1" t="s">
        <v>1933</v>
      </c>
      <c r="K644" s="1" t="s">
        <v>8980</v>
      </c>
      <c r="L644" s="1" t="s">
        <v>2124</v>
      </c>
      <c r="M644" s="1">
        <v>2.94</v>
      </c>
      <c r="N644" s="1">
        <v>4.22</v>
      </c>
      <c r="O644" s="9" t="s">
        <v>1933</v>
      </c>
      <c r="P644" s="1" t="s">
        <v>1438</v>
      </c>
    </row>
    <row r="645" spans="1:16" x14ac:dyDescent="0.25">
      <c r="A645" s="3" t="s">
        <v>1079</v>
      </c>
      <c r="B645" s="1" t="s">
        <v>1872</v>
      </c>
      <c r="C645" s="1" t="s">
        <v>1933</v>
      </c>
      <c r="E645" s="1" t="s">
        <v>8379</v>
      </c>
      <c r="F645" s="1" t="s">
        <v>1081</v>
      </c>
      <c r="G645" s="1" t="s">
        <v>2124</v>
      </c>
      <c r="H645" s="1">
        <v>2.89</v>
      </c>
      <c r="I645" s="1">
        <v>2.52</v>
      </c>
      <c r="J645" s="1" t="s">
        <v>1933</v>
      </c>
      <c r="K645" s="1" t="s">
        <v>8981</v>
      </c>
      <c r="L645" s="1" t="s">
        <v>2124</v>
      </c>
      <c r="M645" s="1">
        <v>9.27</v>
      </c>
      <c r="N645" s="1">
        <v>19.37</v>
      </c>
      <c r="O645" s="9" t="s">
        <v>1933</v>
      </c>
      <c r="P645" s="1" t="s">
        <v>1438</v>
      </c>
    </row>
    <row r="646" spans="1:16" x14ac:dyDescent="0.25">
      <c r="A646" s="3" t="s">
        <v>743</v>
      </c>
      <c r="B646" s="1" t="s">
        <v>1873</v>
      </c>
      <c r="C646" s="1" t="s">
        <v>1933</v>
      </c>
      <c r="E646" s="1" t="s">
        <v>8380</v>
      </c>
      <c r="F646" s="1" t="s">
        <v>745</v>
      </c>
      <c r="G646" s="1" t="s">
        <v>2124</v>
      </c>
      <c r="H646" s="1">
        <v>84.6</v>
      </c>
      <c r="I646" s="1">
        <v>59.19</v>
      </c>
      <c r="J646" s="1" t="s">
        <v>1934</v>
      </c>
      <c r="K646" s="1" t="s">
        <v>8982</v>
      </c>
      <c r="L646" s="1" t="s">
        <v>2124</v>
      </c>
      <c r="M646" s="1">
        <v>45.42</v>
      </c>
      <c r="N646" s="1">
        <v>16.87</v>
      </c>
      <c r="O646" s="9" t="s">
        <v>1933</v>
      </c>
      <c r="P646" s="1" t="s">
        <v>1437</v>
      </c>
    </row>
    <row r="647" spans="1:16" x14ac:dyDescent="0.25">
      <c r="A647" s="3" t="s">
        <v>743</v>
      </c>
      <c r="B647" s="1" t="s">
        <v>1873</v>
      </c>
      <c r="C647" s="1" t="s">
        <v>1933</v>
      </c>
      <c r="E647" s="1" t="s">
        <v>8380</v>
      </c>
      <c r="F647" s="1" t="s">
        <v>745</v>
      </c>
      <c r="G647" s="1" t="s">
        <v>2124</v>
      </c>
      <c r="H647" s="1">
        <v>84.6</v>
      </c>
      <c r="I647" s="1">
        <v>59.19</v>
      </c>
      <c r="J647" s="1" t="s">
        <v>1934</v>
      </c>
      <c r="K647" s="1" t="s">
        <v>8983</v>
      </c>
      <c r="L647" s="1" t="s">
        <v>2124</v>
      </c>
      <c r="M647" s="1">
        <v>84.29</v>
      </c>
      <c r="N647" s="1">
        <v>39.880000000000003</v>
      </c>
      <c r="O647" s="9" t="s">
        <v>1933</v>
      </c>
      <c r="P647" s="1" t="s">
        <v>1437</v>
      </c>
    </row>
    <row r="648" spans="1:16" x14ac:dyDescent="0.25">
      <c r="A648" s="3" t="s">
        <v>743</v>
      </c>
      <c r="B648" s="1" t="s">
        <v>1873</v>
      </c>
      <c r="C648" s="1" t="s">
        <v>1933</v>
      </c>
      <c r="E648" s="1" t="s">
        <v>8380</v>
      </c>
      <c r="F648" s="1" t="s">
        <v>745</v>
      </c>
      <c r="G648" s="1" t="s">
        <v>2124</v>
      </c>
      <c r="H648" s="1">
        <v>84.6</v>
      </c>
      <c r="I648" s="1">
        <v>59.19</v>
      </c>
      <c r="J648" s="1" t="s">
        <v>1934</v>
      </c>
      <c r="K648" s="1" t="s">
        <v>8984</v>
      </c>
      <c r="L648" s="1" t="s">
        <v>2124</v>
      </c>
      <c r="M648" s="1">
        <v>4.97</v>
      </c>
      <c r="N648" s="1">
        <v>3</v>
      </c>
      <c r="O648" s="9" t="s">
        <v>1933</v>
      </c>
      <c r="P648" s="1" t="s">
        <v>1437</v>
      </c>
    </row>
    <row r="649" spans="1:16" x14ac:dyDescent="0.25">
      <c r="A649" s="3" t="s">
        <v>743</v>
      </c>
      <c r="B649" s="1" t="s">
        <v>1874</v>
      </c>
      <c r="C649" s="1" t="s">
        <v>1934</v>
      </c>
      <c r="F649" s="1" t="s">
        <v>745</v>
      </c>
      <c r="G649" s="1" t="s">
        <v>2124</v>
      </c>
      <c r="H649" s="1">
        <v>159.68</v>
      </c>
      <c r="I649" s="1">
        <v>73.040000000000006</v>
      </c>
      <c r="J649" s="1" t="s">
        <v>1933</v>
      </c>
      <c r="K649" s="1" t="s">
        <v>8982</v>
      </c>
      <c r="L649" s="1" t="s">
        <v>2124</v>
      </c>
      <c r="M649" s="1">
        <v>45.42</v>
      </c>
      <c r="N649" s="1">
        <v>16.87</v>
      </c>
      <c r="O649" s="9" t="s">
        <v>1933</v>
      </c>
      <c r="P649" s="1" t="s">
        <v>1437</v>
      </c>
    </row>
    <row r="650" spans="1:16" x14ac:dyDescent="0.25">
      <c r="A650" s="3" t="s">
        <v>743</v>
      </c>
      <c r="B650" s="1" t="s">
        <v>1874</v>
      </c>
      <c r="C650" s="1" t="s">
        <v>1934</v>
      </c>
      <c r="F650" s="1" t="s">
        <v>745</v>
      </c>
      <c r="G650" s="1" t="s">
        <v>2124</v>
      </c>
      <c r="H650" s="1">
        <v>159.68</v>
      </c>
      <c r="I650" s="1">
        <v>73.040000000000006</v>
      </c>
      <c r="J650" s="1" t="s">
        <v>1933</v>
      </c>
      <c r="K650" s="1" t="s">
        <v>8983</v>
      </c>
      <c r="L650" s="1" t="s">
        <v>2124</v>
      </c>
      <c r="M650" s="1">
        <v>84.29</v>
      </c>
      <c r="N650" s="1">
        <v>39.880000000000003</v>
      </c>
      <c r="O650" s="9" t="s">
        <v>1933</v>
      </c>
      <c r="P650" s="1" t="s">
        <v>1437</v>
      </c>
    </row>
    <row r="651" spans="1:16" x14ac:dyDescent="0.25">
      <c r="A651" s="3" t="s">
        <v>1389</v>
      </c>
      <c r="B651" s="1" t="s">
        <v>1875</v>
      </c>
      <c r="C651" s="1" t="s">
        <v>1933</v>
      </c>
      <c r="E651" s="1" t="s">
        <v>8381</v>
      </c>
      <c r="F651" s="1" t="s">
        <v>1390</v>
      </c>
      <c r="G651" s="1" t="s">
        <v>8439</v>
      </c>
      <c r="H651" s="1">
        <v>0.27</v>
      </c>
      <c r="I651" s="1">
        <v>0.2</v>
      </c>
      <c r="J651" s="1" t="s">
        <v>1933</v>
      </c>
      <c r="K651" s="1" t="s">
        <v>8985</v>
      </c>
      <c r="L651" s="1" t="s">
        <v>8439</v>
      </c>
      <c r="M651" s="1">
        <v>34.799999999999997</v>
      </c>
      <c r="N651" s="1">
        <v>74.48</v>
      </c>
      <c r="O651" s="9" t="s">
        <v>1933</v>
      </c>
      <c r="P651" s="1" t="s">
        <v>1435</v>
      </c>
    </row>
    <row r="652" spans="1:16" x14ac:dyDescent="0.25">
      <c r="A652" s="3" t="s">
        <v>1389</v>
      </c>
      <c r="B652" s="1" t="s">
        <v>1875</v>
      </c>
      <c r="C652" s="1" t="s">
        <v>1933</v>
      </c>
      <c r="E652" s="1" t="s">
        <v>8381</v>
      </c>
      <c r="F652" s="1" t="s">
        <v>1390</v>
      </c>
      <c r="G652" s="1" t="s">
        <v>8439</v>
      </c>
      <c r="H652" s="1">
        <v>0.27</v>
      </c>
      <c r="I652" s="1">
        <v>0.2</v>
      </c>
      <c r="J652" s="1" t="s">
        <v>1933</v>
      </c>
      <c r="K652" s="1" t="s">
        <v>8986</v>
      </c>
      <c r="L652" s="1" t="s">
        <v>8439</v>
      </c>
      <c r="M652" s="1">
        <v>23.28</v>
      </c>
      <c r="N652" s="1">
        <v>78.91</v>
      </c>
      <c r="O652" s="9" t="s">
        <v>1933</v>
      </c>
      <c r="P652" s="1" t="s">
        <v>1435</v>
      </c>
    </row>
    <row r="653" spans="1:16" x14ac:dyDescent="0.25">
      <c r="A653" s="3" t="s">
        <v>1392</v>
      </c>
      <c r="B653" s="1" t="s">
        <v>1876</v>
      </c>
      <c r="C653" s="1" t="s">
        <v>1933</v>
      </c>
      <c r="E653" s="1" t="s">
        <v>8382</v>
      </c>
      <c r="F653" s="1" t="s">
        <v>1393</v>
      </c>
      <c r="G653" s="1" t="s">
        <v>8439</v>
      </c>
      <c r="H653" s="1">
        <v>2.4</v>
      </c>
      <c r="I653" s="1">
        <v>1.91</v>
      </c>
      <c r="J653" s="1" t="s">
        <v>1933</v>
      </c>
      <c r="K653" s="1" t="s">
        <v>8987</v>
      </c>
      <c r="L653" s="1" t="s">
        <v>8439</v>
      </c>
      <c r="M653" s="1">
        <v>355.02</v>
      </c>
      <c r="N653" s="1">
        <v>1338.4</v>
      </c>
      <c r="O653" s="9" t="s">
        <v>1933</v>
      </c>
      <c r="P653" s="1" t="s">
        <v>1435</v>
      </c>
    </row>
    <row r="654" spans="1:16" x14ac:dyDescent="0.25">
      <c r="A654" s="3" t="s">
        <v>1395</v>
      </c>
      <c r="B654" s="1" t="s">
        <v>1877</v>
      </c>
      <c r="C654" s="1" t="s">
        <v>1933</v>
      </c>
      <c r="E654" s="1" t="s">
        <v>8383</v>
      </c>
      <c r="F654" s="1" t="s">
        <v>1396</v>
      </c>
      <c r="G654" s="1" t="s">
        <v>2124</v>
      </c>
      <c r="H654" s="1">
        <v>36.28</v>
      </c>
      <c r="I654" s="1">
        <v>26.5</v>
      </c>
      <c r="J654" s="1" t="s">
        <v>1933</v>
      </c>
      <c r="K654" s="1" t="s">
        <v>8988</v>
      </c>
      <c r="L654" s="1" t="s">
        <v>2124</v>
      </c>
      <c r="M654" s="1">
        <v>8.81</v>
      </c>
      <c r="N654" s="1">
        <v>20.8</v>
      </c>
      <c r="O654" s="9" t="s">
        <v>1933</v>
      </c>
      <c r="P654" s="1" t="s">
        <v>1435</v>
      </c>
    </row>
    <row r="655" spans="1:16" x14ac:dyDescent="0.25">
      <c r="A655" s="3" t="s">
        <v>1395</v>
      </c>
      <c r="B655" s="1" t="s">
        <v>1877</v>
      </c>
      <c r="C655" s="1" t="s">
        <v>1933</v>
      </c>
      <c r="E655" s="1" t="s">
        <v>8383</v>
      </c>
      <c r="F655" s="1" t="s">
        <v>1396</v>
      </c>
      <c r="G655" s="1" t="s">
        <v>2124</v>
      </c>
      <c r="H655" s="1">
        <v>36.28</v>
      </c>
      <c r="I655" s="1">
        <v>26.5</v>
      </c>
      <c r="J655" s="1" t="s">
        <v>1933</v>
      </c>
      <c r="K655" s="1" t="s">
        <v>8989</v>
      </c>
      <c r="L655" s="1" t="s">
        <v>2124</v>
      </c>
      <c r="M655" s="1">
        <v>49.49</v>
      </c>
      <c r="N655" s="1">
        <v>70.400000000000006</v>
      </c>
      <c r="O655" s="9" t="s">
        <v>1933</v>
      </c>
      <c r="P655" s="1" t="s">
        <v>1435</v>
      </c>
    </row>
    <row r="656" spans="1:16" x14ac:dyDescent="0.25">
      <c r="A656" s="3" t="s">
        <v>1083</v>
      </c>
      <c r="B656" s="1" t="s">
        <v>1878</v>
      </c>
      <c r="C656" s="1" t="s">
        <v>1933</v>
      </c>
      <c r="E656" s="1" t="s">
        <v>8384</v>
      </c>
      <c r="F656" s="1" t="s">
        <v>1085</v>
      </c>
      <c r="G656" s="1" t="s">
        <v>2124</v>
      </c>
      <c r="H656" s="1">
        <v>782.62</v>
      </c>
      <c r="I656" s="1">
        <v>361.82</v>
      </c>
      <c r="J656" s="1" t="s">
        <v>1933</v>
      </c>
      <c r="K656" s="1" t="s">
        <v>8990</v>
      </c>
      <c r="L656" s="1" t="s">
        <v>2124</v>
      </c>
      <c r="M656" s="1">
        <v>671.84</v>
      </c>
      <c r="N656" s="1">
        <v>497.48</v>
      </c>
      <c r="O656" s="9" t="s">
        <v>1933</v>
      </c>
      <c r="P656" s="1" t="s">
        <v>1438</v>
      </c>
    </row>
    <row r="657" spans="1:16" x14ac:dyDescent="0.25">
      <c r="A657" s="3" t="s">
        <v>747</v>
      </c>
      <c r="B657" s="1" t="s">
        <v>1881</v>
      </c>
      <c r="C657" s="1" t="s">
        <v>1933</v>
      </c>
      <c r="D657" s="1" t="s">
        <v>2124</v>
      </c>
      <c r="E657" s="1" t="s">
        <v>8385</v>
      </c>
      <c r="F657" s="1" t="s">
        <v>748</v>
      </c>
      <c r="G657" s="1" t="s">
        <v>2124</v>
      </c>
      <c r="H657" s="1">
        <v>1.69</v>
      </c>
      <c r="I657" s="1">
        <v>0.87</v>
      </c>
      <c r="J657" s="1" t="s">
        <v>1934</v>
      </c>
      <c r="K657" s="1" t="s">
        <v>8991</v>
      </c>
      <c r="L657" s="1" t="s">
        <v>2124</v>
      </c>
      <c r="M657" s="1">
        <v>3.39</v>
      </c>
      <c r="N657" s="1">
        <v>2.0699999999999998</v>
      </c>
      <c r="O657" s="9" t="s">
        <v>1933</v>
      </c>
      <c r="P657" s="1" t="s">
        <v>1437</v>
      </c>
    </row>
    <row r="658" spans="1:16" x14ac:dyDescent="0.25">
      <c r="A658" s="3" t="s">
        <v>747</v>
      </c>
      <c r="B658" s="1" t="s">
        <v>1881</v>
      </c>
      <c r="C658" s="1" t="s">
        <v>1933</v>
      </c>
      <c r="D658" s="1" t="s">
        <v>2124</v>
      </c>
      <c r="E658" s="1" t="s">
        <v>8385</v>
      </c>
      <c r="F658" s="1" t="s">
        <v>748</v>
      </c>
      <c r="G658" s="1" t="s">
        <v>2124</v>
      </c>
      <c r="H658" s="1">
        <v>1.69</v>
      </c>
      <c r="I658" s="1">
        <v>0.87</v>
      </c>
      <c r="J658" s="1" t="s">
        <v>1934</v>
      </c>
      <c r="K658" s="1" t="s">
        <v>8992</v>
      </c>
      <c r="L658" s="1" t="s">
        <v>2124</v>
      </c>
      <c r="M658" s="1">
        <v>1.58</v>
      </c>
      <c r="N658" s="1">
        <v>1.22</v>
      </c>
      <c r="O658" s="9" t="s">
        <v>1933</v>
      </c>
      <c r="P658" s="1" t="s">
        <v>1437</v>
      </c>
    </row>
    <row r="659" spans="1:16" x14ac:dyDescent="0.25">
      <c r="A659" s="3" t="s">
        <v>747</v>
      </c>
      <c r="B659" s="1" t="s">
        <v>1879</v>
      </c>
      <c r="C659" s="1" t="s">
        <v>1934</v>
      </c>
      <c r="D659" s="1" t="s">
        <v>1880</v>
      </c>
      <c r="F659" s="1" t="s">
        <v>748</v>
      </c>
      <c r="G659" s="1" t="s">
        <v>2124</v>
      </c>
      <c r="H659" s="1">
        <v>14.26</v>
      </c>
      <c r="I659" s="1">
        <v>6.06</v>
      </c>
      <c r="J659" s="1" t="s">
        <v>1933</v>
      </c>
      <c r="K659" s="1" t="s">
        <v>8992</v>
      </c>
      <c r="L659" s="1" t="s">
        <v>2124</v>
      </c>
      <c r="M659" s="1">
        <v>1.58</v>
      </c>
      <c r="N659" s="1">
        <v>1.22</v>
      </c>
      <c r="O659" s="9" t="s">
        <v>1933</v>
      </c>
      <c r="P659" s="1" t="s">
        <v>1437</v>
      </c>
    </row>
    <row r="660" spans="1:16" x14ac:dyDescent="0.25">
      <c r="A660" s="3" t="s">
        <v>747</v>
      </c>
      <c r="B660" s="1" t="s">
        <v>1879</v>
      </c>
      <c r="C660" s="1" t="s">
        <v>1934</v>
      </c>
      <c r="D660" s="1" t="s">
        <v>1880</v>
      </c>
      <c r="F660" s="1" t="s">
        <v>748</v>
      </c>
      <c r="G660" s="1" t="s">
        <v>2124</v>
      </c>
      <c r="H660" s="1">
        <v>14.26</v>
      </c>
      <c r="I660" s="1">
        <v>6.06</v>
      </c>
      <c r="J660" s="1" t="s">
        <v>1933</v>
      </c>
      <c r="K660" s="1" t="s">
        <v>8991</v>
      </c>
      <c r="L660" s="1" t="s">
        <v>2124</v>
      </c>
      <c r="M660" s="1">
        <v>3.39</v>
      </c>
      <c r="N660" s="1">
        <v>2.0699999999999998</v>
      </c>
      <c r="O660" s="9" t="s">
        <v>1933</v>
      </c>
      <c r="P660" s="1" t="s">
        <v>1437</v>
      </c>
    </row>
    <row r="661" spans="1:16" x14ac:dyDescent="0.25">
      <c r="A661" s="3" t="s">
        <v>750</v>
      </c>
      <c r="B661" s="1" t="s">
        <v>1882</v>
      </c>
      <c r="C661" s="1" t="s">
        <v>1933</v>
      </c>
      <c r="E661" s="1" t="s">
        <v>8386</v>
      </c>
      <c r="F661" s="1" t="s">
        <v>751</v>
      </c>
      <c r="G661" s="1" t="s">
        <v>2124</v>
      </c>
      <c r="H661" s="1">
        <v>1.1100000000000001</v>
      </c>
      <c r="I661" s="1">
        <v>0.62</v>
      </c>
      <c r="J661" s="1" t="s">
        <v>1933</v>
      </c>
      <c r="K661" s="1" t="s">
        <v>8993</v>
      </c>
      <c r="L661" s="1" t="s">
        <v>2124</v>
      </c>
      <c r="M661" s="1">
        <v>2.0299999999999998</v>
      </c>
      <c r="N661" s="1">
        <v>0.5</v>
      </c>
      <c r="O661" s="9" t="s">
        <v>1933</v>
      </c>
      <c r="P661" s="1" t="s">
        <v>1437</v>
      </c>
    </row>
    <row r="662" spans="1:16" x14ac:dyDescent="0.25">
      <c r="A662" s="3" t="s">
        <v>753</v>
      </c>
      <c r="B662" s="1" t="s">
        <v>1883</v>
      </c>
      <c r="C662" s="1" t="s">
        <v>1933</v>
      </c>
      <c r="E662" s="1" t="s">
        <v>8387</v>
      </c>
      <c r="F662" s="1" t="s">
        <v>755</v>
      </c>
      <c r="G662" s="1" t="s">
        <v>2124</v>
      </c>
      <c r="H662" s="1">
        <v>22.13</v>
      </c>
      <c r="I662" s="1">
        <v>6.67</v>
      </c>
      <c r="J662" s="1" t="s">
        <v>1933</v>
      </c>
      <c r="K662" s="1" t="s">
        <v>8994</v>
      </c>
      <c r="L662" s="1" t="s">
        <v>2124</v>
      </c>
      <c r="M662" s="1">
        <v>37.06</v>
      </c>
      <c r="N662" s="1">
        <v>34.880000000000003</v>
      </c>
      <c r="O662" s="9" t="s">
        <v>1933</v>
      </c>
      <c r="P662" s="1" t="s">
        <v>1437</v>
      </c>
    </row>
    <row r="663" spans="1:16" x14ac:dyDescent="0.25">
      <c r="A663" s="3" t="s">
        <v>1087</v>
      </c>
      <c r="B663" s="1" t="s">
        <v>1884</v>
      </c>
      <c r="C663" s="1" t="s">
        <v>1933</v>
      </c>
      <c r="E663" s="1" t="s">
        <v>8388</v>
      </c>
      <c r="F663" s="1" t="s">
        <v>1089</v>
      </c>
      <c r="G663" s="1" t="s">
        <v>2124</v>
      </c>
      <c r="H663" s="1">
        <v>3.65</v>
      </c>
      <c r="I663" s="1">
        <v>1.83</v>
      </c>
      <c r="J663" s="1" t="s">
        <v>1933</v>
      </c>
      <c r="K663" s="1" t="s">
        <v>8995</v>
      </c>
      <c r="L663" s="1" t="s">
        <v>2124</v>
      </c>
      <c r="M663" s="1">
        <v>4.07</v>
      </c>
      <c r="N663" s="1">
        <v>9.36</v>
      </c>
      <c r="O663" s="9" t="s">
        <v>1933</v>
      </c>
      <c r="P663" s="1" t="s">
        <v>1438</v>
      </c>
    </row>
    <row r="664" spans="1:16" x14ac:dyDescent="0.25">
      <c r="A664" s="3" t="s">
        <v>1398</v>
      </c>
      <c r="B664" s="1" t="s">
        <v>1885</v>
      </c>
      <c r="C664" s="1" t="s">
        <v>1933</v>
      </c>
      <c r="E664" s="1" t="s">
        <v>8389</v>
      </c>
      <c r="F664" s="1" t="s">
        <v>1399</v>
      </c>
      <c r="G664" s="1" t="s">
        <v>2124</v>
      </c>
      <c r="H664" s="1">
        <v>0.16</v>
      </c>
      <c r="I664" s="1">
        <v>0.13</v>
      </c>
      <c r="J664" s="1" t="s">
        <v>1933</v>
      </c>
      <c r="O664" s="9" t="s">
        <v>1934</v>
      </c>
      <c r="P664" s="1" t="s">
        <v>1435</v>
      </c>
    </row>
    <row r="665" spans="1:16" x14ac:dyDescent="0.25">
      <c r="A665" s="3" t="s">
        <v>757</v>
      </c>
      <c r="B665" s="1" t="s">
        <v>1887</v>
      </c>
      <c r="C665" s="1" t="s">
        <v>1933</v>
      </c>
      <c r="E665" s="1" t="s">
        <v>8390</v>
      </c>
      <c r="F665" s="1" t="s">
        <v>759</v>
      </c>
      <c r="G665" s="1" t="s">
        <v>8439</v>
      </c>
      <c r="H665" s="1">
        <v>0.01</v>
      </c>
      <c r="I665" s="1">
        <v>0.03</v>
      </c>
      <c r="J665" s="1" t="s">
        <v>1934</v>
      </c>
      <c r="K665" s="1" t="s">
        <v>8996</v>
      </c>
      <c r="L665" s="1" t="s">
        <v>8439</v>
      </c>
      <c r="M665" s="1">
        <v>14.91</v>
      </c>
      <c r="N665" s="1">
        <v>7.29</v>
      </c>
      <c r="O665" s="9" t="s">
        <v>1933</v>
      </c>
      <c r="P665" s="1" t="s">
        <v>1437</v>
      </c>
    </row>
    <row r="666" spans="1:16" x14ac:dyDescent="0.25">
      <c r="A666" s="3" t="s">
        <v>757</v>
      </c>
      <c r="B666" s="1" t="s">
        <v>1887</v>
      </c>
      <c r="C666" s="1" t="s">
        <v>1933</v>
      </c>
      <c r="E666" s="1" t="s">
        <v>8390</v>
      </c>
      <c r="F666" s="1" t="s">
        <v>759</v>
      </c>
      <c r="G666" s="1" t="s">
        <v>8439</v>
      </c>
      <c r="H666" s="1">
        <v>0.01</v>
      </c>
      <c r="I666" s="1">
        <v>0.03</v>
      </c>
      <c r="J666" s="1" t="s">
        <v>1934</v>
      </c>
      <c r="K666" s="1" t="s">
        <v>8997</v>
      </c>
      <c r="L666" s="1" t="s">
        <v>8439</v>
      </c>
      <c r="M666" s="1">
        <v>22.15</v>
      </c>
      <c r="N666" s="1">
        <v>8.7200000000000006</v>
      </c>
      <c r="O666" s="9" t="s">
        <v>1933</v>
      </c>
      <c r="P666" s="1" t="s">
        <v>1437</v>
      </c>
    </row>
    <row r="667" spans="1:16" x14ac:dyDescent="0.25">
      <c r="A667" s="3" t="s">
        <v>757</v>
      </c>
      <c r="B667" s="1" t="s">
        <v>1887</v>
      </c>
      <c r="C667" s="1" t="s">
        <v>1933</v>
      </c>
      <c r="E667" s="1" t="s">
        <v>8390</v>
      </c>
      <c r="F667" s="1" t="s">
        <v>759</v>
      </c>
      <c r="G667" s="1" t="s">
        <v>8439</v>
      </c>
      <c r="H667" s="1">
        <v>0.01</v>
      </c>
      <c r="I667" s="1">
        <v>0.03</v>
      </c>
      <c r="J667" s="1" t="s">
        <v>1934</v>
      </c>
      <c r="K667" s="1" t="s">
        <v>8998</v>
      </c>
      <c r="L667" s="1" t="s">
        <v>8439</v>
      </c>
      <c r="M667" s="1">
        <v>5.42</v>
      </c>
      <c r="N667" s="1">
        <v>1.5</v>
      </c>
      <c r="O667" s="9" t="s">
        <v>1933</v>
      </c>
      <c r="P667" s="1" t="s">
        <v>1437</v>
      </c>
    </row>
    <row r="668" spans="1:16" x14ac:dyDescent="0.25">
      <c r="A668" s="3" t="s">
        <v>757</v>
      </c>
      <c r="B668" s="1" t="s">
        <v>1886</v>
      </c>
      <c r="C668" s="1" t="s">
        <v>1934</v>
      </c>
      <c r="F668" s="1" t="s">
        <v>759</v>
      </c>
      <c r="G668" s="1" t="s">
        <v>8439</v>
      </c>
      <c r="H668" s="1">
        <v>0.23</v>
      </c>
      <c r="I668" s="1">
        <v>0.54</v>
      </c>
      <c r="J668" s="1" t="s">
        <v>1933</v>
      </c>
      <c r="K668" s="1" t="s">
        <v>8999</v>
      </c>
      <c r="L668" s="1" t="s">
        <v>8439</v>
      </c>
      <c r="M668" s="1">
        <v>1.81</v>
      </c>
      <c r="N668" s="1">
        <v>0.93</v>
      </c>
      <c r="O668" s="9" t="s">
        <v>1933</v>
      </c>
      <c r="P668" s="1" t="s">
        <v>1437</v>
      </c>
    </row>
    <row r="669" spans="1:16" x14ac:dyDescent="0.25">
      <c r="A669" s="3" t="s">
        <v>757</v>
      </c>
      <c r="B669" s="1" t="s">
        <v>1886</v>
      </c>
      <c r="C669" s="1" t="s">
        <v>1934</v>
      </c>
      <c r="F669" s="1" t="s">
        <v>759</v>
      </c>
      <c r="G669" s="1" t="s">
        <v>8439</v>
      </c>
      <c r="H669" s="1">
        <v>0.23</v>
      </c>
      <c r="I669" s="1">
        <v>0.54</v>
      </c>
      <c r="J669" s="1" t="s">
        <v>1933</v>
      </c>
      <c r="K669" s="1" t="s">
        <v>8998</v>
      </c>
      <c r="L669" s="1" t="s">
        <v>8439</v>
      </c>
      <c r="M669" s="1">
        <v>5.42</v>
      </c>
      <c r="N669" s="1">
        <v>1.5</v>
      </c>
      <c r="O669" s="9" t="s">
        <v>1933</v>
      </c>
      <c r="P669" s="1" t="s">
        <v>1437</v>
      </c>
    </row>
    <row r="670" spans="1:16" x14ac:dyDescent="0.25">
      <c r="A670" s="3" t="s">
        <v>761</v>
      </c>
      <c r="B670" s="1" t="s">
        <v>1890</v>
      </c>
      <c r="C670" s="1" t="s">
        <v>1933</v>
      </c>
      <c r="E670" s="1" t="s">
        <v>8391</v>
      </c>
      <c r="F670" s="1" t="s">
        <v>762</v>
      </c>
      <c r="G670" s="1" t="s">
        <v>8439</v>
      </c>
      <c r="H670" s="1">
        <v>2</v>
      </c>
      <c r="I670" s="1">
        <v>1.53</v>
      </c>
      <c r="J670" s="1" t="s">
        <v>1934</v>
      </c>
      <c r="K670" s="1" t="s">
        <v>9000</v>
      </c>
      <c r="L670" s="1" t="s">
        <v>8439</v>
      </c>
      <c r="M670" s="1">
        <v>23.28</v>
      </c>
      <c r="N670" s="1">
        <v>18.87</v>
      </c>
      <c r="O670" s="9" t="s">
        <v>1933</v>
      </c>
      <c r="P670" s="1" t="s">
        <v>1437</v>
      </c>
    </row>
    <row r="671" spans="1:16" x14ac:dyDescent="0.25">
      <c r="A671" s="3" t="s">
        <v>761</v>
      </c>
      <c r="B671" s="1" t="s">
        <v>1888</v>
      </c>
      <c r="C671" s="1" t="s">
        <v>1934</v>
      </c>
      <c r="D671" s="1" t="s">
        <v>1889</v>
      </c>
      <c r="F671" s="1" t="s">
        <v>762</v>
      </c>
      <c r="G671" s="1" t="s">
        <v>8439</v>
      </c>
      <c r="H671" s="1">
        <v>4.7300000000000004</v>
      </c>
      <c r="I671" s="1">
        <v>1.86</v>
      </c>
      <c r="J671" s="1" t="s">
        <v>1933</v>
      </c>
      <c r="K671" s="1" t="s">
        <v>9000</v>
      </c>
      <c r="L671" s="1" t="s">
        <v>8439</v>
      </c>
      <c r="M671" s="1">
        <v>23.28</v>
      </c>
      <c r="N671" s="1">
        <v>18.87</v>
      </c>
      <c r="O671" s="9" t="s">
        <v>1933</v>
      </c>
      <c r="P671" s="1" t="s">
        <v>1437</v>
      </c>
    </row>
    <row r="672" spans="1:16" x14ac:dyDescent="0.25">
      <c r="A672" s="3" t="s">
        <v>1401</v>
      </c>
      <c r="B672" s="1" t="s">
        <v>1891</v>
      </c>
      <c r="C672" s="1" t="s">
        <v>1933</v>
      </c>
      <c r="E672" s="1" t="s">
        <v>8392</v>
      </c>
      <c r="F672" s="1" t="s">
        <v>1402</v>
      </c>
      <c r="G672" s="1" t="s">
        <v>8439</v>
      </c>
      <c r="H672" s="1">
        <v>100.2</v>
      </c>
      <c r="I672" s="1">
        <v>37.590000000000003</v>
      </c>
      <c r="J672" s="1" t="s">
        <v>1933</v>
      </c>
      <c r="K672" s="1" t="s">
        <v>9001</v>
      </c>
      <c r="L672" s="1" t="s">
        <v>8439</v>
      </c>
      <c r="M672" s="1">
        <v>23.28</v>
      </c>
      <c r="N672" s="1">
        <v>18.3</v>
      </c>
      <c r="O672" s="9" t="s">
        <v>1933</v>
      </c>
      <c r="P672" s="1" t="s">
        <v>1435</v>
      </c>
    </row>
    <row r="673" spans="1:16" x14ac:dyDescent="0.25">
      <c r="A673" s="3" t="s">
        <v>1404</v>
      </c>
      <c r="B673" s="1" t="s">
        <v>1892</v>
      </c>
      <c r="C673" s="1" t="s">
        <v>1933</v>
      </c>
      <c r="E673" s="1" t="s">
        <v>8393</v>
      </c>
      <c r="F673" s="1" t="s">
        <v>1405</v>
      </c>
      <c r="G673" s="1" t="s">
        <v>8439</v>
      </c>
      <c r="H673" s="1">
        <v>71.7</v>
      </c>
      <c r="I673" s="1">
        <v>7.82</v>
      </c>
      <c r="J673" s="1" t="s">
        <v>1933</v>
      </c>
      <c r="K673" s="1" t="s">
        <v>9002</v>
      </c>
      <c r="L673" s="1" t="s">
        <v>8439</v>
      </c>
      <c r="M673" s="1">
        <v>67.569999999999993</v>
      </c>
      <c r="N673" s="1">
        <v>47.1</v>
      </c>
      <c r="O673" s="9" t="s">
        <v>1933</v>
      </c>
      <c r="P673" s="1" t="s">
        <v>1435</v>
      </c>
    </row>
    <row r="674" spans="1:16" x14ac:dyDescent="0.25">
      <c r="A674" s="3" t="s">
        <v>764</v>
      </c>
      <c r="B674" s="1" t="s">
        <v>1894</v>
      </c>
      <c r="C674" s="1" t="s">
        <v>1933</v>
      </c>
      <c r="E674" s="1" t="s">
        <v>8394</v>
      </c>
      <c r="F674" s="1" t="s">
        <v>766</v>
      </c>
      <c r="G674" s="1" t="s">
        <v>2124</v>
      </c>
      <c r="H674" s="1">
        <v>3.87</v>
      </c>
      <c r="I674" s="1">
        <v>1.22</v>
      </c>
      <c r="J674" s="1" t="s">
        <v>1934</v>
      </c>
      <c r="K674" s="1" t="s">
        <v>9003</v>
      </c>
      <c r="L674" s="1" t="s">
        <v>2124</v>
      </c>
      <c r="M674" s="1">
        <v>1.36</v>
      </c>
      <c r="N674" s="1">
        <v>3.72</v>
      </c>
      <c r="O674" s="9" t="s">
        <v>1933</v>
      </c>
      <c r="P674" s="1" t="s">
        <v>1437</v>
      </c>
    </row>
    <row r="675" spans="1:16" x14ac:dyDescent="0.25">
      <c r="A675" s="3" t="s">
        <v>764</v>
      </c>
      <c r="B675" s="1" t="s">
        <v>1894</v>
      </c>
      <c r="C675" s="1" t="s">
        <v>1933</v>
      </c>
      <c r="E675" s="1" t="s">
        <v>8394</v>
      </c>
      <c r="F675" s="1" t="s">
        <v>766</v>
      </c>
      <c r="G675" s="1" t="s">
        <v>2124</v>
      </c>
      <c r="H675" s="1">
        <v>3.87</v>
      </c>
      <c r="I675" s="1">
        <v>1.22</v>
      </c>
      <c r="J675" s="1" t="s">
        <v>1934</v>
      </c>
      <c r="K675" s="1" t="s">
        <v>9004</v>
      </c>
      <c r="L675" s="1" t="s">
        <v>2124</v>
      </c>
      <c r="M675" s="1">
        <v>0.68</v>
      </c>
      <c r="N675" s="1">
        <v>1.5</v>
      </c>
      <c r="O675" s="9" t="s">
        <v>1933</v>
      </c>
      <c r="P675" s="1" t="s">
        <v>1437</v>
      </c>
    </row>
    <row r="676" spans="1:16" x14ac:dyDescent="0.25">
      <c r="A676" s="3" t="s">
        <v>764</v>
      </c>
      <c r="B676" s="1" t="s">
        <v>1894</v>
      </c>
      <c r="C676" s="1" t="s">
        <v>1933</v>
      </c>
      <c r="E676" s="1" t="s">
        <v>8394</v>
      </c>
      <c r="F676" s="1" t="s">
        <v>766</v>
      </c>
      <c r="G676" s="1" t="s">
        <v>2124</v>
      </c>
      <c r="H676" s="1">
        <v>3.87</v>
      </c>
      <c r="I676" s="1">
        <v>1.22</v>
      </c>
      <c r="J676" s="1" t="s">
        <v>1934</v>
      </c>
      <c r="K676" s="1" t="s">
        <v>9005</v>
      </c>
      <c r="L676" s="1" t="s">
        <v>2124</v>
      </c>
      <c r="M676" s="1">
        <v>1.1299999999999999</v>
      </c>
      <c r="N676" s="1">
        <v>1.57</v>
      </c>
      <c r="O676" s="9" t="s">
        <v>1933</v>
      </c>
      <c r="P676" s="1" t="s">
        <v>1437</v>
      </c>
    </row>
    <row r="677" spans="1:16" x14ac:dyDescent="0.25">
      <c r="A677" s="3" t="s">
        <v>764</v>
      </c>
      <c r="B677" s="1" t="s">
        <v>1893</v>
      </c>
      <c r="C677" s="1" t="s">
        <v>1934</v>
      </c>
      <c r="F677" s="1" t="s">
        <v>766</v>
      </c>
      <c r="G677" s="1" t="s">
        <v>2124</v>
      </c>
      <c r="H677" s="1">
        <v>10.220000000000001</v>
      </c>
      <c r="I677" s="1">
        <v>2.5</v>
      </c>
      <c r="J677" s="1" t="s">
        <v>1933</v>
      </c>
      <c r="K677" s="1" t="s">
        <v>9005</v>
      </c>
      <c r="L677" s="1" t="s">
        <v>2124</v>
      </c>
      <c r="M677" s="1">
        <v>1.1299999999999999</v>
      </c>
      <c r="N677" s="1">
        <v>1.57</v>
      </c>
      <c r="O677" s="9" t="s">
        <v>1933</v>
      </c>
      <c r="P677" s="1" t="s">
        <v>1437</v>
      </c>
    </row>
    <row r="678" spans="1:16" x14ac:dyDescent="0.25">
      <c r="A678" s="3" t="s">
        <v>764</v>
      </c>
      <c r="B678" s="1" t="s">
        <v>1893</v>
      </c>
      <c r="C678" s="1" t="s">
        <v>1934</v>
      </c>
      <c r="F678" s="1" t="s">
        <v>766</v>
      </c>
      <c r="G678" s="1" t="s">
        <v>2124</v>
      </c>
      <c r="H678" s="1">
        <v>10.220000000000001</v>
      </c>
      <c r="I678" s="1">
        <v>2.5</v>
      </c>
      <c r="J678" s="1" t="s">
        <v>1933</v>
      </c>
      <c r="K678" s="1" t="s">
        <v>9003</v>
      </c>
      <c r="L678" s="1" t="s">
        <v>2124</v>
      </c>
      <c r="M678" s="1">
        <v>1.36</v>
      </c>
      <c r="N678" s="1">
        <v>3.72</v>
      </c>
      <c r="O678" s="9" t="s">
        <v>1933</v>
      </c>
      <c r="P678" s="1" t="s">
        <v>1437</v>
      </c>
    </row>
    <row r="679" spans="1:16" x14ac:dyDescent="0.25">
      <c r="A679" s="3" t="s">
        <v>768</v>
      </c>
      <c r="B679" s="1" t="s">
        <v>1895</v>
      </c>
      <c r="C679" s="1" t="s">
        <v>1933</v>
      </c>
      <c r="E679" s="1" t="s">
        <v>8395</v>
      </c>
      <c r="F679" s="1" t="s">
        <v>769</v>
      </c>
      <c r="G679" s="1" t="s">
        <v>8439</v>
      </c>
      <c r="H679" s="1">
        <v>11.88</v>
      </c>
      <c r="I679" s="1">
        <v>4.32</v>
      </c>
      <c r="J679" s="1" t="s">
        <v>1933</v>
      </c>
      <c r="K679" s="1" t="s">
        <v>9006</v>
      </c>
      <c r="L679" s="1" t="s">
        <v>8439</v>
      </c>
      <c r="M679" s="1">
        <v>21.47</v>
      </c>
      <c r="N679" s="1">
        <v>14.51</v>
      </c>
      <c r="O679" s="9" t="s">
        <v>1933</v>
      </c>
      <c r="P679" s="1" t="s">
        <v>1437</v>
      </c>
    </row>
    <row r="680" spans="1:16" x14ac:dyDescent="0.25">
      <c r="A680" s="3" t="s">
        <v>1407</v>
      </c>
      <c r="B680" s="1" t="s">
        <v>1896</v>
      </c>
      <c r="C680" s="1" t="s">
        <v>1933</v>
      </c>
      <c r="E680" s="1" t="s">
        <v>8396</v>
      </c>
      <c r="F680" s="1" t="s">
        <v>1408</v>
      </c>
      <c r="G680" s="1" t="s">
        <v>8439</v>
      </c>
      <c r="H680" s="1">
        <v>1.48</v>
      </c>
      <c r="I680" s="1">
        <v>2.21</v>
      </c>
      <c r="J680" s="1" t="s">
        <v>1933</v>
      </c>
      <c r="K680" s="1" t="s">
        <v>9007</v>
      </c>
      <c r="L680" s="1" t="s">
        <v>8439</v>
      </c>
      <c r="M680" s="1">
        <v>25.31</v>
      </c>
      <c r="N680" s="1">
        <v>42.1</v>
      </c>
      <c r="O680" s="9" t="s">
        <v>1933</v>
      </c>
      <c r="P680" s="1" t="s">
        <v>1435</v>
      </c>
    </row>
    <row r="681" spans="1:16" x14ac:dyDescent="0.25">
      <c r="A681" s="3" t="s">
        <v>1407</v>
      </c>
      <c r="B681" s="1" t="s">
        <v>1896</v>
      </c>
      <c r="C681" s="1" t="s">
        <v>1933</v>
      </c>
      <c r="E681" s="1" t="s">
        <v>8396</v>
      </c>
      <c r="F681" s="1" t="s">
        <v>1408</v>
      </c>
      <c r="G681" s="1" t="s">
        <v>8439</v>
      </c>
      <c r="H681" s="1">
        <v>1.48</v>
      </c>
      <c r="I681" s="1">
        <v>2.21</v>
      </c>
      <c r="J681" s="1" t="s">
        <v>1933</v>
      </c>
      <c r="K681" s="1" t="s">
        <v>9008</v>
      </c>
      <c r="L681" s="1" t="s">
        <v>8439</v>
      </c>
      <c r="M681" s="1">
        <v>21.24</v>
      </c>
      <c r="N681" s="1">
        <v>29.38</v>
      </c>
      <c r="O681" s="9" t="s">
        <v>1933</v>
      </c>
      <c r="P681" s="1" t="s">
        <v>1435</v>
      </c>
    </row>
    <row r="682" spans="1:16" x14ac:dyDescent="0.25">
      <c r="A682" s="3" t="s">
        <v>771</v>
      </c>
      <c r="B682" s="1" t="s">
        <v>1897</v>
      </c>
      <c r="C682" s="1" t="s">
        <v>1933</v>
      </c>
      <c r="E682" s="1" t="s">
        <v>8397</v>
      </c>
      <c r="F682" s="1" t="s">
        <v>772</v>
      </c>
      <c r="G682" s="1" t="s">
        <v>2124</v>
      </c>
      <c r="H682" s="1">
        <v>0.27</v>
      </c>
      <c r="I682" s="1">
        <v>1.0900000000000001</v>
      </c>
      <c r="J682" s="1" t="s">
        <v>1933</v>
      </c>
      <c r="K682" s="1" t="s">
        <v>9009</v>
      </c>
      <c r="L682" s="1" t="s">
        <v>2124</v>
      </c>
      <c r="M682" s="1">
        <v>5.65</v>
      </c>
      <c r="N682" s="1">
        <v>12.94</v>
      </c>
      <c r="O682" s="9" t="s">
        <v>1933</v>
      </c>
      <c r="P682" s="1" t="s">
        <v>1437</v>
      </c>
    </row>
    <row r="683" spans="1:16" x14ac:dyDescent="0.25">
      <c r="A683" s="3" t="s">
        <v>771</v>
      </c>
      <c r="B683" s="1" t="s">
        <v>1897</v>
      </c>
      <c r="C683" s="1" t="s">
        <v>1933</v>
      </c>
      <c r="E683" s="1" t="s">
        <v>8397</v>
      </c>
      <c r="F683" s="1" t="s">
        <v>772</v>
      </c>
      <c r="G683" s="1" t="s">
        <v>2124</v>
      </c>
      <c r="H683" s="1">
        <v>0.27</v>
      </c>
      <c r="I683" s="1">
        <v>1.0900000000000001</v>
      </c>
      <c r="J683" s="1" t="s">
        <v>1933</v>
      </c>
      <c r="K683" s="1" t="s">
        <v>9010</v>
      </c>
      <c r="L683" s="1" t="s">
        <v>2124</v>
      </c>
      <c r="M683" s="1">
        <v>10.62</v>
      </c>
      <c r="N683" s="1">
        <v>19.3</v>
      </c>
      <c r="O683" s="9" t="s">
        <v>1933</v>
      </c>
      <c r="P683" s="1" t="s">
        <v>1437</v>
      </c>
    </row>
    <row r="684" spans="1:16" x14ac:dyDescent="0.25">
      <c r="A684" s="3" t="s">
        <v>1410</v>
      </c>
      <c r="B684" s="1" t="s">
        <v>1898</v>
      </c>
      <c r="C684" s="1" t="s">
        <v>1933</v>
      </c>
      <c r="E684" s="1" t="s">
        <v>8398</v>
      </c>
      <c r="F684" s="1" t="s">
        <v>1411</v>
      </c>
      <c r="G684" s="1" t="s">
        <v>2124</v>
      </c>
      <c r="H684" s="1">
        <v>0</v>
      </c>
      <c r="I684" s="1">
        <v>0</v>
      </c>
      <c r="J684" s="1" t="s">
        <v>1933</v>
      </c>
      <c r="O684" s="9" t="s">
        <v>1934</v>
      </c>
      <c r="P684" s="1" t="s">
        <v>1435</v>
      </c>
    </row>
    <row r="685" spans="1:16" x14ac:dyDescent="0.25">
      <c r="A685" s="3" t="s">
        <v>1091</v>
      </c>
      <c r="B685" s="1" t="s">
        <v>1899</v>
      </c>
      <c r="C685" s="1" t="s">
        <v>1933</v>
      </c>
      <c r="E685" s="1" t="s">
        <v>8399</v>
      </c>
      <c r="F685" s="1" t="s">
        <v>1093</v>
      </c>
      <c r="G685" s="1" t="s">
        <v>2124</v>
      </c>
      <c r="H685" s="1">
        <v>5.22</v>
      </c>
      <c r="I685" s="1">
        <v>2.74</v>
      </c>
      <c r="J685" s="1" t="s">
        <v>1933</v>
      </c>
      <c r="K685" s="1" t="s">
        <v>9011</v>
      </c>
      <c r="L685" s="1" t="s">
        <v>2124</v>
      </c>
      <c r="M685" s="1">
        <v>12.2</v>
      </c>
      <c r="N685" s="1">
        <v>28.38</v>
      </c>
      <c r="O685" s="9" t="s">
        <v>1933</v>
      </c>
      <c r="P685" s="1" t="s">
        <v>1438</v>
      </c>
    </row>
    <row r="686" spans="1:16" x14ac:dyDescent="0.25">
      <c r="A686" s="3" t="s">
        <v>774</v>
      </c>
      <c r="B686" s="1" t="s">
        <v>1900</v>
      </c>
      <c r="C686" s="1" t="s">
        <v>1933</v>
      </c>
      <c r="E686" s="1" t="s">
        <v>8400</v>
      </c>
      <c r="F686" s="1" t="s">
        <v>776</v>
      </c>
      <c r="G686" s="1" t="s">
        <v>8439</v>
      </c>
      <c r="H686" s="1">
        <v>1.77</v>
      </c>
      <c r="I686" s="1">
        <v>1.1200000000000001</v>
      </c>
      <c r="J686" s="1" t="s">
        <v>1933</v>
      </c>
      <c r="K686" s="1" t="s">
        <v>9012</v>
      </c>
      <c r="L686" s="1" t="s">
        <v>8439</v>
      </c>
      <c r="M686" s="1">
        <v>3.16</v>
      </c>
      <c r="N686" s="1">
        <v>3.43</v>
      </c>
      <c r="O686" s="9" t="s">
        <v>1933</v>
      </c>
      <c r="P686" s="1" t="s">
        <v>1437</v>
      </c>
    </row>
    <row r="687" spans="1:16" x14ac:dyDescent="0.25">
      <c r="A687" s="3" t="s">
        <v>778</v>
      </c>
      <c r="B687" s="1" t="s">
        <v>1901</v>
      </c>
      <c r="C687" s="1" t="s">
        <v>1934</v>
      </c>
      <c r="F687" s="1" t="s">
        <v>779</v>
      </c>
      <c r="G687" s="1" t="s">
        <v>2124</v>
      </c>
      <c r="H687" s="1">
        <v>2.2599999999999998</v>
      </c>
      <c r="I687" s="1">
        <v>1.07</v>
      </c>
      <c r="J687" s="1" t="s">
        <v>1933</v>
      </c>
      <c r="O687" s="9" t="s">
        <v>1934</v>
      </c>
      <c r="P687" s="1" t="s">
        <v>1437</v>
      </c>
    </row>
    <row r="688" spans="1:16" x14ac:dyDescent="0.25">
      <c r="A688" s="3" t="s">
        <v>778</v>
      </c>
      <c r="B688" s="1" t="s">
        <v>1902</v>
      </c>
      <c r="C688" s="1" t="s">
        <v>1933</v>
      </c>
      <c r="E688" s="1" t="s">
        <v>8401</v>
      </c>
      <c r="F688" s="1" t="s">
        <v>779</v>
      </c>
      <c r="G688" s="1" t="s">
        <v>2124</v>
      </c>
      <c r="H688" s="1">
        <v>0.23</v>
      </c>
      <c r="I688" s="1">
        <v>0.26</v>
      </c>
      <c r="J688" s="1" t="s">
        <v>1934</v>
      </c>
      <c r="K688" s="1" t="s">
        <v>9013</v>
      </c>
      <c r="L688" s="1" t="s">
        <v>2124</v>
      </c>
      <c r="M688" s="1">
        <v>6.78</v>
      </c>
      <c r="N688" s="1">
        <v>6.22</v>
      </c>
      <c r="O688" s="9" t="s">
        <v>1933</v>
      </c>
      <c r="P688" s="1" t="s">
        <v>1437</v>
      </c>
    </row>
    <row r="689" spans="1:16" x14ac:dyDescent="0.25">
      <c r="A689" s="3" t="s">
        <v>1413</v>
      </c>
      <c r="B689" s="1" t="s">
        <v>1903</v>
      </c>
      <c r="C689" s="1" t="s">
        <v>1933</v>
      </c>
      <c r="E689" s="1" t="s">
        <v>8402</v>
      </c>
      <c r="F689" s="1" t="s">
        <v>1415</v>
      </c>
      <c r="G689" s="1" t="s">
        <v>2124</v>
      </c>
      <c r="H689" s="1">
        <v>3.55</v>
      </c>
      <c r="I689" s="1">
        <v>2.2799999999999998</v>
      </c>
      <c r="J689" s="1" t="s">
        <v>1933</v>
      </c>
      <c r="K689" s="1" t="s">
        <v>9014</v>
      </c>
      <c r="L689" s="1" t="s">
        <v>2124</v>
      </c>
      <c r="M689" s="1">
        <v>3.62</v>
      </c>
      <c r="N689" s="1">
        <v>5.58</v>
      </c>
      <c r="O689" s="9" t="s">
        <v>1933</v>
      </c>
      <c r="P689" s="1" t="s">
        <v>1435</v>
      </c>
    </row>
    <row r="690" spans="1:16" x14ac:dyDescent="0.25">
      <c r="A690" s="3" t="s">
        <v>1417</v>
      </c>
      <c r="B690" s="1" t="s">
        <v>1904</v>
      </c>
      <c r="C690" s="1" t="s">
        <v>1933</v>
      </c>
      <c r="E690" s="1" t="s">
        <v>8403</v>
      </c>
      <c r="F690" s="1" t="s">
        <v>1419</v>
      </c>
      <c r="G690" s="1" t="s">
        <v>2124</v>
      </c>
      <c r="H690" s="1">
        <v>2.46</v>
      </c>
      <c r="I690" s="1">
        <v>0.67</v>
      </c>
      <c r="J690" s="1" t="s">
        <v>1933</v>
      </c>
      <c r="K690" s="1" t="s">
        <v>9015</v>
      </c>
      <c r="L690" s="1" t="s">
        <v>2124</v>
      </c>
      <c r="M690" s="1">
        <v>11.07</v>
      </c>
      <c r="N690" s="1">
        <v>16.3</v>
      </c>
      <c r="O690" s="9" t="s">
        <v>1933</v>
      </c>
      <c r="P690" s="1" t="s">
        <v>1435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7"/>
  <sheetViews>
    <sheetView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1" width="12.85546875" style="9" bestFit="1" customWidth="1"/>
    <col min="2" max="3" width="10" style="9" bestFit="1" customWidth="1"/>
    <col min="4" max="4" width="27.85546875" style="9" customWidth="1"/>
    <col min="5" max="5" width="13.42578125" style="9" bestFit="1" customWidth="1"/>
    <col min="6" max="16384" width="9.140625" style="9"/>
  </cols>
  <sheetData>
    <row r="1" spans="1:7" x14ac:dyDescent="0.25">
      <c r="A1" s="11" t="s">
        <v>9072</v>
      </c>
      <c r="B1" s="11"/>
      <c r="C1" s="11"/>
      <c r="D1" s="11"/>
      <c r="E1" s="11"/>
      <c r="F1" s="11"/>
      <c r="G1" s="11"/>
    </row>
    <row r="2" spans="1:7" x14ac:dyDescent="0.25">
      <c r="A2" s="2"/>
    </row>
    <row r="3" spans="1:7" x14ac:dyDescent="0.25">
      <c r="A3" s="14" t="s">
        <v>2110</v>
      </c>
      <c r="B3" s="14" t="s">
        <v>2111</v>
      </c>
      <c r="C3" s="14" t="s">
        <v>2112</v>
      </c>
      <c r="D3" s="2" t="s">
        <v>8018</v>
      </c>
      <c r="E3" s="2" t="s">
        <v>8016</v>
      </c>
    </row>
    <row r="4" spans="1:7" x14ac:dyDescent="0.25">
      <c r="A4" s="9" t="s">
        <v>2087</v>
      </c>
      <c r="B4" s="9">
        <v>923923</v>
      </c>
      <c r="C4" s="9">
        <v>924431</v>
      </c>
      <c r="D4" s="9" t="s">
        <v>1808</v>
      </c>
      <c r="E4" s="15" t="s">
        <v>1019</v>
      </c>
    </row>
    <row r="5" spans="1:7" x14ac:dyDescent="0.25">
      <c r="A5" s="9" t="s">
        <v>2087</v>
      </c>
      <c r="B5" s="9">
        <v>5986290</v>
      </c>
      <c r="C5" s="9">
        <v>5986352</v>
      </c>
      <c r="D5" s="9" t="s">
        <v>1696</v>
      </c>
      <c r="E5" s="15" t="s">
        <v>465</v>
      </c>
    </row>
    <row r="6" spans="1:7" x14ac:dyDescent="0.25">
      <c r="A6" s="9" t="s">
        <v>2087</v>
      </c>
      <c r="B6" s="9">
        <v>5992219</v>
      </c>
      <c r="C6" s="9">
        <v>5992425</v>
      </c>
      <c r="D6" s="9" t="s">
        <v>1696</v>
      </c>
      <c r="E6" s="15" t="s">
        <v>465</v>
      </c>
    </row>
    <row r="7" spans="1:7" x14ac:dyDescent="0.25">
      <c r="A7" s="9" t="s">
        <v>2087</v>
      </c>
      <c r="B7" s="9">
        <v>6424776</v>
      </c>
      <c r="C7" s="9">
        <v>6424955</v>
      </c>
      <c r="D7" s="9" t="s">
        <v>1586</v>
      </c>
      <c r="E7" s="15" t="s">
        <v>873</v>
      </c>
    </row>
    <row r="8" spans="1:7" x14ac:dyDescent="0.25">
      <c r="A8" s="9" t="s">
        <v>2087</v>
      </c>
      <c r="B8" s="9">
        <v>9943475</v>
      </c>
      <c r="C8" s="9">
        <v>9943540</v>
      </c>
      <c r="D8" s="9" t="s">
        <v>1692</v>
      </c>
      <c r="E8" s="15" t="s">
        <v>455</v>
      </c>
    </row>
    <row r="9" spans="1:7" x14ac:dyDescent="0.25">
      <c r="A9" s="9" t="s">
        <v>2087</v>
      </c>
      <c r="B9" s="9">
        <v>9971993</v>
      </c>
      <c r="C9" s="9">
        <v>9972073</v>
      </c>
      <c r="D9" s="9" t="s">
        <v>1692</v>
      </c>
      <c r="E9" s="15" t="s">
        <v>455</v>
      </c>
    </row>
    <row r="10" spans="1:7" x14ac:dyDescent="0.25">
      <c r="A10" s="9" t="s">
        <v>2087</v>
      </c>
      <c r="B10" s="9">
        <v>11980444</v>
      </c>
      <c r="C10" s="9">
        <v>11980509</v>
      </c>
      <c r="D10" s="9" t="s">
        <v>1675</v>
      </c>
      <c r="E10" s="15" t="s">
        <v>1259</v>
      </c>
    </row>
    <row r="11" spans="1:7" x14ac:dyDescent="0.25">
      <c r="A11" s="9" t="s">
        <v>2087</v>
      </c>
      <c r="B11" s="9">
        <v>11981945</v>
      </c>
      <c r="C11" s="9">
        <v>11982139</v>
      </c>
      <c r="D11" s="9" t="s">
        <v>1675</v>
      </c>
      <c r="E11" s="15" t="s">
        <v>1259</v>
      </c>
    </row>
    <row r="12" spans="1:7" x14ac:dyDescent="0.25">
      <c r="A12" s="9" t="s">
        <v>2087</v>
      </c>
      <c r="B12" s="9">
        <v>11989140</v>
      </c>
      <c r="C12" s="9">
        <v>11989168</v>
      </c>
      <c r="D12" s="9" t="s">
        <v>1675</v>
      </c>
      <c r="E12" s="15" t="s">
        <v>1259</v>
      </c>
    </row>
    <row r="13" spans="1:7" x14ac:dyDescent="0.25">
      <c r="A13" s="9" t="s">
        <v>2087</v>
      </c>
      <c r="B13" s="9">
        <v>16921931</v>
      </c>
      <c r="C13" s="9">
        <v>16922018</v>
      </c>
      <c r="D13" s="9" t="s">
        <v>1551</v>
      </c>
      <c r="E13" s="15" t="s">
        <v>1158</v>
      </c>
    </row>
    <row r="14" spans="1:7" x14ac:dyDescent="0.25">
      <c r="A14" s="9" t="s">
        <v>2087</v>
      </c>
      <c r="B14" s="9">
        <v>17011739</v>
      </c>
      <c r="C14" s="9">
        <v>17011928</v>
      </c>
      <c r="D14" s="9" t="s">
        <v>1482</v>
      </c>
      <c r="E14" s="15" t="s">
        <v>1109</v>
      </c>
    </row>
    <row r="15" spans="1:7" x14ac:dyDescent="0.25">
      <c r="A15" s="9" t="s">
        <v>2087</v>
      </c>
      <c r="B15" s="9">
        <v>19251510</v>
      </c>
      <c r="C15" s="9">
        <v>19251524</v>
      </c>
      <c r="D15" s="9" t="s">
        <v>1579</v>
      </c>
      <c r="E15" s="15" t="s">
        <v>1182</v>
      </c>
    </row>
    <row r="16" spans="1:7" x14ac:dyDescent="0.25">
      <c r="A16" s="9" t="s">
        <v>2087</v>
      </c>
      <c r="B16" s="9">
        <v>20070194</v>
      </c>
      <c r="C16" s="9">
        <v>20070490</v>
      </c>
      <c r="D16" s="9" t="s">
        <v>1746</v>
      </c>
      <c r="E16" s="15" t="s">
        <v>540</v>
      </c>
    </row>
    <row r="17" spans="1:5" x14ac:dyDescent="0.25">
      <c r="A17" s="9" t="s">
        <v>2087</v>
      </c>
      <c r="B17" s="9">
        <v>20084796</v>
      </c>
      <c r="C17" s="9">
        <v>20084830</v>
      </c>
      <c r="D17" s="9" t="s">
        <v>1746</v>
      </c>
      <c r="E17" s="15" t="s">
        <v>540</v>
      </c>
    </row>
    <row r="18" spans="1:5" x14ac:dyDescent="0.25">
      <c r="A18" s="9" t="s">
        <v>2087</v>
      </c>
      <c r="B18" s="9">
        <v>26432321</v>
      </c>
      <c r="C18" s="9">
        <v>26432401</v>
      </c>
      <c r="D18" s="9" t="s">
        <v>1567</v>
      </c>
      <c r="E18" s="15" t="s">
        <v>257</v>
      </c>
    </row>
    <row r="19" spans="1:5" x14ac:dyDescent="0.25">
      <c r="A19" s="9" t="s">
        <v>2087</v>
      </c>
      <c r="B19" s="9">
        <v>26432866</v>
      </c>
      <c r="C19" s="9">
        <v>26432945</v>
      </c>
      <c r="D19" s="9" t="s">
        <v>1567</v>
      </c>
      <c r="E19" s="15" t="s">
        <v>257</v>
      </c>
    </row>
    <row r="20" spans="1:5" x14ac:dyDescent="0.25">
      <c r="A20" s="9" t="s">
        <v>2087</v>
      </c>
      <c r="B20" s="9">
        <v>40097239</v>
      </c>
      <c r="C20" s="9">
        <v>40097252</v>
      </c>
      <c r="D20" s="9" t="s">
        <v>1757</v>
      </c>
      <c r="E20" s="15" t="s">
        <v>547</v>
      </c>
    </row>
    <row r="21" spans="1:5" x14ac:dyDescent="0.25">
      <c r="A21" s="9" t="s">
        <v>2087</v>
      </c>
      <c r="B21" s="9">
        <v>40317198</v>
      </c>
      <c r="C21" s="9">
        <v>40317286</v>
      </c>
      <c r="D21" s="9" t="s">
        <v>1548</v>
      </c>
      <c r="E21" s="15" t="s">
        <v>1155</v>
      </c>
    </row>
    <row r="22" spans="1:5" x14ac:dyDescent="0.25">
      <c r="A22" s="9" t="s">
        <v>2087</v>
      </c>
      <c r="B22" s="9">
        <v>43365610</v>
      </c>
      <c r="C22" s="9">
        <v>43365648</v>
      </c>
      <c r="D22" s="9" t="s">
        <v>1577</v>
      </c>
      <c r="E22" s="15" t="s">
        <v>870</v>
      </c>
    </row>
    <row r="23" spans="1:5" x14ac:dyDescent="0.25">
      <c r="A23" s="9" t="s">
        <v>2087</v>
      </c>
      <c r="B23" s="9">
        <v>43367890</v>
      </c>
      <c r="C23" s="9">
        <v>43368011</v>
      </c>
      <c r="D23" s="9" t="s">
        <v>1577</v>
      </c>
      <c r="E23" s="15" t="s">
        <v>870</v>
      </c>
    </row>
    <row r="24" spans="1:5" x14ac:dyDescent="0.25">
      <c r="A24" s="9" t="s">
        <v>2087</v>
      </c>
      <c r="B24" s="9">
        <v>45500300</v>
      </c>
      <c r="C24" s="9">
        <v>45500332</v>
      </c>
      <c r="D24" s="9" t="s">
        <v>1681</v>
      </c>
      <c r="E24" s="15" t="s">
        <v>936</v>
      </c>
    </row>
    <row r="25" spans="1:5" x14ac:dyDescent="0.25">
      <c r="A25" s="9" t="s">
        <v>2087</v>
      </c>
      <c r="B25" s="9">
        <v>46197822</v>
      </c>
      <c r="C25" s="9">
        <v>46197896</v>
      </c>
      <c r="D25" s="9" t="s">
        <v>1755</v>
      </c>
      <c r="E25" s="15" t="s">
        <v>992</v>
      </c>
    </row>
    <row r="26" spans="1:5" x14ac:dyDescent="0.25">
      <c r="A26" s="9" t="s">
        <v>2087</v>
      </c>
      <c r="B26" s="9">
        <v>46198311</v>
      </c>
      <c r="C26" s="9">
        <v>46198434</v>
      </c>
      <c r="D26" s="9" t="s">
        <v>1755</v>
      </c>
      <c r="E26" s="15" t="s">
        <v>992</v>
      </c>
    </row>
    <row r="27" spans="1:5" x14ac:dyDescent="0.25">
      <c r="A27" s="9" t="s">
        <v>2087</v>
      </c>
      <c r="B27" s="9">
        <v>47416285</v>
      </c>
      <c r="C27" s="9">
        <v>47416315</v>
      </c>
      <c r="D27" s="9" t="s">
        <v>1594</v>
      </c>
      <c r="E27" s="15" t="s">
        <v>1194</v>
      </c>
    </row>
    <row r="28" spans="1:5" x14ac:dyDescent="0.25">
      <c r="A28" s="9" t="s">
        <v>2087</v>
      </c>
      <c r="B28" s="9">
        <v>68449906</v>
      </c>
      <c r="C28" s="9">
        <v>68449954</v>
      </c>
      <c r="D28" s="9" t="s">
        <v>1801</v>
      </c>
      <c r="E28" s="15" t="s">
        <v>650</v>
      </c>
    </row>
    <row r="29" spans="1:5" x14ac:dyDescent="0.25">
      <c r="A29" s="9" t="s">
        <v>2087</v>
      </c>
      <c r="B29" s="9">
        <v>94121046</v>
      </c>
      <c r="C29" s="9">
        <v>94121148</v>
      </c>
      <c r="D29" s="9" t="s">
        <v>1440</v>
      </c>
      <c r="E29" s="15" t="s">
        <v>4</v>
      </c>
    </row>
    <row r="30" spans="1:5" x14ac:dyDescent="0.25">
      <c r="A30" s="9" t="s">
        <v>2087</v>
      </c>
      <c r="B30" s="9">
        <v>103108179</v>
      </c>
      <c r="C30" s="9">
        <v>103108522</v>
      </c>
      <c r="D30" s="9" t="s">
        <v>1542</v>
      </c>
      <c r="E30" s="15" t="s">
        <v>1143</v>
      </c>
    </row>
    <row r="31" spans="1:5" x14ac:dyDescent="0.25">
      <c r="A31" s="9" t="s">
        <v>2087</v>
      </c>
      <c r="B31" s="9">
        <v>108950438</v>
      </c>
      <c r="C31" s="9">
        <v>108950473</v>
      </c>
      <c r="D31" s="9" t="s">
        <v>1527</v>
      </c>
      <c r="E31" s="15" t="s">
        <v>841</v>
      </c>
    </row>
    <row r="32" spans="1:5" x14ac:dyDescent="0.25">
      <c r="A32" s="9" t="s">
        <v>2087</v>
      </c>
      <c r="B32" s="9">
        <v>108962284</v>
      </c>
      <c r="C32" s="9">
        <v>108962494</v>
      </c>
      <c r="D32" s="9" t="s">
        <v>1527</v>
      </c>
      <c r="E32" s="15" t="s">
        <v>841</v>
      </c>
    </row>
    <row r="33" spans="1:5" x14ac:dyDescent="0.25">
      <c r="A33" s="9" t="s">
        <v>2087</v>
      </c>
      <c r="B33" s="9">
        <v>108963336</v>
      </c>
      <c r="C33" s="9">
        <v>108963484</v>
      </c>
      <c r="D33" s="9" t="s">
        <v>1527</v>
      </c>
      <c r="E33" s="15" t="s">
        <v>841</v>
      </c>
    </row>
    <row r="34" spans="1:5" x14ac:dyDescent="0.25">
      <c r="A34" s="9" t="s">
        <v>2087</v>
      </c>
      <c r="B34" s="9">
        <v>109612871</v>
      </c>
      <c r="C34" s="9">
        <v>109612948</v>
      </c>
      <c r="D34" s="9" t="s">
        <v>1606</v>
      </c>
      <c r="E34" s="15" t="s">
        <v>296</v>
      </c>
    </row>
    <row r="35" spans="1:5" x14ac:dyDescent="0.25">
      <c r="A35" s="9" t="s">
        <v>2087</v>
      </c>
      <c r="B35" s="9">
        <v>109612871</v>
      </c>
      <c r="C35" s="9">
        <v>109613084</v>
      </c>
      <c r="D35" s="9" t="s">
        <v>1607</v>
      </c>
      <c r="E35" s="15" t="s">
        <v>296</v>
      </c>
    </row>
    <row r="36" spans="1:5" x14ac:dyDescent="0.25">
      <c r="A36" s="9" t="s">
        <v>2087</v>
      </c>
      <c r="B36" s="9">
        <v>109619458</v>
      </c>
      <c r="C36" s="9">
        <v>109619616</v>
      </c>
      <c r="D36" s="9" t="s">
        <v>1606</v>
      </c>
      <c r="E36" s="15" t="s">
        <v>296</v>
      </c>
    </row>
    <row r="37" spans="1:5" x14ac:dyDescent="0.25">
      <c r="A37" s="9" t="s">
        <v>2087</v>
      </c>
      <c r="B37" s="9">
        <v>111131555</v>
      </c>
      <c r="C37" s="9">
        <v>111131593</v>
      </c>
      <c r="D37" s="9" t="s">
        <v>1570</v>
      </c>
      <c r="E37" s="15" t="s">
        <v>866</v>
      </c>
    </row>
    <row r="38" spans="1:5" x14ac:dyDescent="0.25">
      <c r="A38" s="9" t="s">
        <v>2087</v>
      </c>
      <c r="B38" s="9">
        <v>111131555</v>
      </c>
      <c r="C38" s="9">
        <v>111131593</v>
      </c>
      <c r="D38" s="9" t="s">
        <v>1571</v>
      </c>
      <c r="E38" s="15" t="s">
        <v>866</v>
      </c>
    </row>
    <row r="39" spans="1:5" x14ac:dyDescent="0.25">
      <c r="A39" s="9" t="s">
        <v>2087</v>
      </c>
      <c r="B39" s="9">
        <v>111137498</v>
      </c>
      <c r="C39" s="9">
        <v>111137611</v>
      </c>
      <c r="D39" s="9" t="s">
        <v>1570</v>
      </c>
      <c r="E39" s="15" t="s">
        <v>866</v>
      </c>
    </row>
    <row r="40" spans="1:5" x14ac:dyDescent="0.25">
      <c r="A40" s="9" t="s">
        <v>2087</v>
      </c>
      <c r="B40" s="9">
        <v>111137498</v>
      </c>
      <c r="C40" s="9">
        <v>111137611</v>
      </c>
      <c r="D40" s="9" t="s">
        <v>1571</v>
      </c>
      <c r="E40" s="15" t="s">
        <v>866</v>
      </c>
    </row>
    <row r="41" spans="1:5" x14ac:dyDescent="0.25">
      <c r="A41" s="9" t="s">
        <v>2087</v>
      </c>
      <c r="B41" s="9">
        <v>111139476</v>
      </c>
      <c r="C41" s="9">
        <v>111139691</v>
      </c>
      <c r="D41" s="9" t="s">
        <v>1570</v>
      </c>
      <c r="E41" s="15" t="s">
        <v>866</v>
      </c>
    </row>
    <row r="42" spans="1:5" x14ac:dyDescent="0.25">
      <c r="A42" s="9" t="s">
        <v>2087</v>
      </c>
      <c r="B42" s="9">
        <v>111140013</v>
      </c>
      <c r="C42" s="9">
        <v>111140093</v>
      </c>
      <c r="D42" s="9" t="s">
        <v>1570</v>
      </c>
      <c r="E42" s="15" t="s">
        <v>866</v>
      </c>
    </row>
    <row r="43" spans="1:5" x14ac:dyDescent="0.25">
      <c r="A43" s="9" t="s">
        <v>2087</v>
      </c>
      <c r="B43" s="9">
        <v>111140013</v>
      </c>
      <c r="C43" s="9">
        <v>111140203</v>
      </c>
      <c r="D43" s="9" t="s">
        <v>1571</v>
      </c>
      <c r="E43" s="15" t="s">
        <v>866</v>
      </c>
    </row>
    <row r="44" spans="1:5" x14ac:dyDescent="0.25">
      <c r="A44" s="9" t="s">
        <v>2087</v>
      </c>
      <c r="B44" s="9">
        <v>150321533</v>
      </c>
      <c r="C44" s="9">
        <v>150321617</v>
      </c>
      <c r="D44" s="9" t="s">
        <v>1762</v>
      </c>
      <c r="E44" s="15" t="s">
        <v>559</v>
      </c>
    </row>
    <row r="45" spans="1:5" x14ac:dyDescent="0.25">
      <c r="A45" s="9" t="s">
        <v>2087</v>
      </c>
      <c r="B45" s="9">
        <v>150324870</v>
      </c>
      <c r="C45" s="9">
        <v>150324942</v>
      </c>
      <c r="D45" s="9" t="s">
        <v>1762</v>
      </c>
      <c r="E45" s="15" t="s">
        <v>559</v>
      </c>
    </row>
    <row r="46" spans="1:5" x14ac:dyDescent="0.25">
      <c r="A46" s="9" t="s">
        <v>2087</v>
      </c>
      <c r="B46" s="9">
        <v>150629471</v>
      </c>
      <c r="C46" s="9">
        <v>150629577</v>
      </c>
      <c r="D46" s="9" t="s">
        <v>1581</v>
      </c>
      <c r="E46" s="15" t="s">
        <v>1422</v>
      </c>
    </row>
    <row r="47" spans="1:5" x14ac:dyDescent="0.25">
      <c r="A47" s="9" t="s">
        <v>2087</v>
      </c>
      <c r="B47" s="9">
        <v>150629471</v>
      </c>
      <c r="C47" s="9">
        <v>150629612</v>
      </c>
      <c r="D47" s="9" t="s">
        <v>1580</v>
      </c>
      <c r="E47" s="15" t="s">
        <v>1422</v>
      </c>
    </row>
    <row r="48" spans="1:5" x14ac:dyDescent="0.25">
      <c r="A48" s="9" t="s">
        <v>2087</v>
      </c>
      <c r="B48" s="9">
        <v>155610218</v>
      </c>
      <c r="C48" s="9">
        <v>155610248</v>
      </c>
      <c r="D48" s="9" t="s">
        <v>1682</v>
      </c>
      <c r="E48" s="15" t="s">
        <v>940</v>
      </c>
    </row>
    <row r="49" spans="1:5" x14ac:dyDescent="0.25">
      <c r="A49" s="9" t="s">
        <v>2087</v>
      </c>
      <c r="B49" s="9">
        <v>156150019</v>
      </c>
      <c r="C49" s="9">
        <v>156150118</v>
      </c>
      <c r="D49" s="9" t="s">
        <v>1813</v>
      </c>
      <c r="E49" s="15" t="s">
        <v>1022</v>
      </c>
    </row>
    <row r="50" spans="1:5" x14ac:dyDescent="0.25">
      <c r="A50" s="9" t="s">
        <v>2087</v>
      </c>
      <c r="B50" s="9">
        <v>156153585</v>
      </c>
      <c r="C50" s="9">
        <v>156153789</v>
      </c>
      <c r="D50" s="9" t="s">
        <v>1812</v>
      </c>
      <c r="E50" s="15" t="s">
        <v>1022</v>
      </c>
    </row>
    <row r="51" spans="1:5" x14ac:dyDescent="0.25">
      <c r="A51" s="9" t="s">
        <v>2087</v>
      </c>
      <c r="B51" s="9">
        <v>156154525</v>
      </c>
      <c r="C51" s="9">
        <v>156154578</v>
      </c>
      <c r="D51" s="9" t="s">
        <v>1813</v>
      </c>
      <c r="E51" s="15" t="s">
        <v>1022</v>
      </c>
    </row>
    <row r="52" spans="1:5" x14ac:dyDescent="0.25">
      <c r="A52" s="9" t="s">
        <v>2087</v>
      </c>
      <c r="B52" s="9">
        <v>156154525</v>
      </c>
      <c r="C52" s="9">
        <v>156154578</v>
      </c>
      <c r="D52" s="9" t="s">
        <v>1812</v>
      </c>
      <c r="E52" s="15" t="s">
        <v>1022</v>
      </c>
    </row>
    <row r="53" spans="1:5" x14ac:dyDescent="0.25">
      <c r="A53" s="9" t="s">
        <v>2087</v>
      </c>
      <c r="B53" s="9">
        <v>161766320</v>
      </c>
      <c r="C53" s="9">
        <v>161766360</v>
      </c>
      <c r="D53" s="9" t="s">
        <v>1480</v>
      </c>
      <c r="E53" s="15" t="s">
        <v>62</v>
      </c>
    </row>
    <row r="54" spans="1:5" x14ac:dyDescent="0.25">
      <c r="A54" s="9" t="s">
        <v>2087</v>
      </c>
      <c r="B54" s="9">
        <v>171652612</v>
      </c>
      <c r="C54" s="9">
        <v>171652688</v>
      </c>
      <c r="D54" s="9" t="s">
        <v>1686</v>
      </c>
      <c r="E54" s="15" t="s">
        <v>1263</v>
      </c>
    </row>
    <row r="55" spans="1:5" x14ac:dyDescent="0.25">
      <c r="A55" s="9" t="s">
        <v>2087</v>
      </c>
      <c r="B55" s="9">
        <v>185734391</v>
      </c>
      <c r="C55" s="9">
        <v>185734779</v>
      </c>
      <c r="D55" s="9" t="s">
        <v>1625</v>
      </c>
      <c r="E55" s="15" t="s">
        <v>1224</v>
      </c>
    </row>
    <row r="56" spans="1:5" x14ac:dyDescent="0.25">
      <c r="A56" s="9" t="s">
        <v>2087</v>
      </c>
      <c r="B56" s="9">
        <v>196652043</v>
      </c>
      <c r="C56" s="9">
        <v>196652117</v>
      </c>
      <c r="D56" s="9" t="s">
        <v>1524</v>
      </c>
      <c r="E56" s="15" t="s">
        <v>170</v>
      </c>
    </row>
    <row r="57" spans="1:5" x14ac:dyDescent="0.25">
      <c r="A57" s="9" t="s">
        <v>2087</v>
      </c>
      <c r="B57" s="9">
        <v>197268252</v>
      </c>
      <c r="C57" s="9">
        <v>197268412</v>
      </c>
      <c r="D57" s="9" t="s">
        <v>1549</v>
      </c>
      <c r="E57" s="15" t="s">
        <v>229</v>
      </c>
    </row>
    <row r="58" spans="1:5" x14ac:dyDescent="0.25">
      <c r="A58" s="9" t="s">
        <v>2087</v>
      </c>
      <c r="B58" s="9">
        <v>197413849</v>
      </c>
      <c r="C58" s="9">
        <v>197413948</v>
      </c>
      <c r="D58" s="9" t="s">
        <v>1550</v>
      </c>
      <c r="E58" s="15" t="s">
        <v>229</v>
      </c>
    </row>
    <row r="59" spans="1:5" x14ac:dyDescent="0.25">
      <c r="A59" s="9" t="s">
        <v>2087</v>
      </c>
      <c r="B59" s="9">
        <v>202951071</v>
      </c>
      <c r="C59" s="9">
        <v>202951189</v>
      </c>
      <c r="D59" s="9" t="s">
        <v>1452</v>
      </c>
      <c r="E59" s="15" t="s">
        <v>789</v>
      </c>
    </row>
    <row r="60" spans="1:5" x14ac:dyDescent="0.25">
      <c r="A60" s="9" t="s">
        <v>2087</v>
      </c>
      <c r="B60" s="9">
        <v>202958160</v>
      </c>
      <c r="C60" s="9">
        <v>202958312</v>
      </c>
      <c r="D60" s="9" t="s">
        <v>1452</v>
      </c>
      <c r="E60" s="15" t="s">
        <v>789</v>
      </c>
    </row>
    <row r="61" spans="1:5" x14ac:dyDescent="0.25">
      <c r="A61" s="9" t="s">
        <v>2087</v>
      </c>
      <c r="B61" s="9">
        <v>211481416</v>
      </c>
      <c r="C61" s="9">
        <v>211481451</v>
      </c>
      <c r="D61" s="9" t="s">
        <v>1781</v>
      </c>
      <c r="E61" s="15" t="s">
        <v>606</v>
      </c>
    </row>
    <row r="62" spans="1:5" x14ac:dyDescent="0.25">
      <c r="A62" s="9" t="s">
        <v>2087</v>
      </c>
      <c r="B62" s="9">
        <v>211491743</v>
      </c>
      <c r="C62" s="9">
        <v>211492162</v>
      </c>
      <c r="D62" s="9" t="s">
        <v>1781</v>
      </c>
      <c r="E62" s="15" t="s">
        <v>606</v>
      </c>
    </row>
    <row r="63" spans="1:5" x14ac:dyDescent="0.25">
      <c r="A63" s="9" t="s">
        <v>2087</v>
      </c>
      <c r="B63" s="9">
        <v>211675480</v>
      </c>
      <c r="C63" s="9">
        <v>211675621</v>
      </c>
      <c r="D63" s="9" t="s">
        <v>1690</v>
      </c>
      <c r="E63" s="15" t="s">
        <v>1269</v>
      </c>
    </row>
    <row r="64" spans="1:5" x14ac:dyDescent="0.25">
      <c r="A64" s="9" t="s">
        <v>2087</v>
      </c>
      <c r="B64" s="9">
        <v>212858275</v>
      </c>
      <c r="C64" s="9">
        <v>212858452</v>
      </c>
      <c r="D64" s="9" t="s">
        <v>1592</v>
      </c>
      <c r="E64" s="15" t="s">
        <v>285</v>
      </c>
    </row>
    <row r="65" spans="1:5" x14ac:dyDescent="0.25">
      <c r="A65" s="9" t="s">
        <v>2087</v>
      </c>
      <c r="B65" s="9">
        <v>216422337</v>
      </c>
      <c r="C65" s="9">
        <v>216422565</v>
      </c>
      <c r="D65" s="9" t="s">
        <v>1883</v>
      </c>
      <c r="E65" s="15" t="s">
        <v>753</v>
      </c>
    </row>
    <row r="66" spans="1:5" x14ac:dyDescent="0.25">
      <c r="A66" s="9" t="s">
        <v>2087</v>
      </c>
      <c r="B66" s="9">
        <v>216423189</v>
      </c>
      <c r="C66" s="9">
        <v>216423448</v>
      </c>
      <c r="D66" s="9" t="s">
        <v>1883</v>
      </c>
      <c r="E66" s="15" t="s">
        <v>753</v>
      </c>
    </row>
    <row r="67" spans="1:5" x14ac:dyDescent="0.25">
      <c r="A67" s="9" t="s">
        <v>2087</v>
      </c>
      <c r="B67" s="9">
        <v>243256041</v>
      </c>
      <c r="C67" s="9">
        <v>243256173</v>
      </c>
      <c r="D67" s="9" t="s">
        <v>1811</v>
      </c>
      <c r="E67" s="15" t="s">
        <v>678</v>
      </c>
    </row>
    <row r="68" spans="1:5" x14ac:dyDescent="0.25">
      <c r="A68" s="9" t="s">
        <v>2088</v>
      </c>
      <c r="B68" s="9">
        <v>15561305</v>
      </c>
      <c r="C68" s="9">
        <v>15561334</v>
      </c>
      <c r="D68" s="9" t="s">
        <v>1688</v>
      </c>
      <c r="E68" s="15" t="s">
        <v>952</v>
      </c>
    </row>
    <row r="69" spans="1:5" x14ac:dyDescent="0.25">
      <c r="A69" s="9" t="s">
        <v>2088</v>
      </c>
      <c r="B69" s="9">
        <v>27051668</v>
      </c>
      <c r="C69" s="9">
        <v>27051818</v>
      </c>
      <c r="D69" s="9" t="s">
        <v>1455</v>
      </c>
      <c r="E69" s="15" t="s">
        <v>29</v>
      </c>
    </row>
    <row r="70" spans="1:5" x14ac:dyDescent="0.25">
      <c r="A70" s="9" t="s">
        <v>2088</v>
      </c>
      <c r="B70" s="9">
        <v>27051678</v>
      </c>
      <c r="C70" s="9">
        <v>27051818</v>
      </c>
      <c r="D70" s="9" t="s">
        <v>1454</v>
      </c>
      <c r="E70" s="15" t="s">
        <v>29</v>
      </c>
    </row>
    <row r="71" spans="1:5" x14ac:dyDescent="0.25">
      <c r="A71" s="9" t="s">
        <v>2088</v>
      </c>
      <c r="B71" s="9">
        <v>27052888</v>
      </c>
      <c r="C71" s="9">
        <v>27052958</v>
      </c>
      <c r="D71" s="9" t="s">
        <v>1454</v>
      </c>
      <c r="E71" s="15" t="s">
        <v>29</v>
      </c>
    </row>
    <row r="72" spans="1:5" x14ac:dyDescent="0.25">
      <c r="A72" s="9" t="s">
        <v>2088</v>
      </c>
      <c r="B72" s="9">
        <v>27052888</v>
      </c>
      <c r="C72" s="9">
        <v>27052958</v>
      </c>
      <c r="D72" s="9" t="s">
        <v>1455</v>
      </c>
      <c r="E72" s="15" t="s">
        <v>29</v>
      </c>
    </row>
    <row r="73" spans="1:5" x14ac:dyDescent="0.25">
      <c r="A73" s="9" t="s">
        <v>2088</v>
      </c>
      <c r="B73" s="9">
        <v>27380527</v>
      </c>
      <c r="C73" s="9">
        <v>27380734</v>
      </c>
      <c r="D73" s="9" t="s">
        <v>1903</v>
      </c>
      <c r="E73" s="15" t="s">
        <v>1413</v>
      </c>
    </row>
    <row r="74" spans="1:5" x14ac:dyDescent="0.25">
      <c r="A74" s="9" t="s">
        <v>2088</v>
      </c>
      <c r="B74" s="9">
        <v>27489654</v>
      </c>
      <c r="C74" s="9">
        <v>27489743</v>
      </c>
      <c r="D74" s="9" t="s">
        <v>1632</v>
      </c>
      <c r="E74" s="15" t="s">
        <v>899</v>
      </c>
    </row>
    <row r="75" spans="1:5" x14ac:dyDescent="0.25">
      <c r="A75" s="9" t="s">
        <v>2088</v>
      </c>
      <c r="B75" s="9">
        <v>29074262</v>
      </c>
      <c r="C75" s="9">
        <v>29074523</v>
      </c>
      <c r="D75" s="9" t="s">
        <v>1724</v>
      </c>
      <c r="E75" s="15" t="s">
        <v>1421</v>
      </c>
    </row>
    <row r="76" spans="1:5" x14ac:dyDescent="0.25">
      <c r="A76" s="9" t="s">
        <v>2088</v>
      </c>
      <c r="B76" s="9">
        <v>38075389</v>
      </c>
      <c r="C76" s="9">
        <v>38075414</v>
      </c>
      <c r="D76" s="9" t="s">
        <v>1563</v>
      </c>
      <c r="E76" s="15" t="s">
        <v>1169</v>
      </c>
    </row>
    <row r="77" spans="1:5" x14ac:dyDescent="0.25">
      <c r="A77" s="9" t="s">
        <v>2088</v>
      </c>
      <c r="B77" s="9">
        <v>38075755</v>
      </c>
      <c r="C77" s="9">
        <v>38076151</v>
      </c>
      <c r="D77" s="9" t="s">
        <v>1563</v>
      </c>
      <c r="E77" s="15" t="s">
        <v>1169</v>
      </c>
    </row>
    <row r="78" spans="1:5" x14ac:dyDescent="0.25">
      <c r="A78" s="9" t="s">
        <v>2088</v>
      </c>
      <c r="B78" s="9">
        <v>55922441</v>
      </c>
      <c r="C78" s="9">
        <v>55922472</v>
      </c>
      <c r="D78" s="9" t="s">
        <v>1576</v>
      </c>
      <c r="E78" s="15" t="s">
        <v>261</v>
      </c>
    </row>
    <row r="79" spans="1:5" x14ac:dyDescent="0.25">
      <c r="A79" s="9" t="s">
        <v>2088</v>
      </c>
      <c r="B79" s="9">
        <v>55922874</v>
      </c>
      <c r="C79" s="9">
        <v>55922964</v>
      </c>
      <c r="D79" s="9" t="s">
        <v>1576</v>
      </c>
      <c r="E79" s="15" t="s">
        <v>261</v>
      </c>
    </row>
    <row r="80" spans="1:5" x14ac:dyDescent="0.25">
      <c r="A80" s="9" t="s">
        <v>2088</v>
      </c>
      <c r="B80" s="9">
        <v>55923686</v>
      </c>
      <c r="C80" s="9">
        <v>55923782</v>
      </c>
      <c r="D80" s="9" t="s">
        <v>1576</v>
      </c>
      <c r="E80" s="15" t="s">
        <v>261</v>
      </c>
    </row>
    <row r="81" spans="1:5" x14ac:dyDescent="0.25">
      <c r="A81" s="9" t="s">
        <v>2088</v>
      </c>
      <c r="B81" s="9">
        <v>61854042</v>
      </c>
      <c r="C81" s="9">
        <v>61854060</v>
      </c>
      <c r="D81" s="9" t="s">
        <v>1590</v>
      </c>
      <c r="E81" s="15" t="s">
        <v>281</v>
      </c>
    </row>
    <row r="82" spans="1:5" x14ac:dyDescent="0.25">
      <c r="A82" s="9" t="s">
        <v>2088</v>
      </c>
      <c r="B82" s="9">
        <v>63588272</v>
      </c>
      <c r="C82" s="9">
        <v>63588477</v>
      </c>
      <c r="D82" s="9" t="s">
        <v>1894</v>
      </c>
      <c r="E82" s="15" t="s">
        <v>764</v>
      </c>
    </row>
    <row r="83" spans="1:5" x14ac:dyDescent="0.25">
      <c r="A83" s="9" t="s">
        <v>2088</v>
      </c>
      <c r="B83" s="9">
        <v>63588272</v>
      </c>
      <c r="C83" s="9">
        <v>63588518</v>
      </c>
      <c r="D83" s="9" t="s">
        <v>1893</v>
      </c>
      <c r="E83" s="15" t="s">
        <v>764</v>
      </c>
    </row>
    <row r="84" spans="1:5" x14ac:dyDescent="0.25">
      <c r="A84" s="9" t="s">
        <v>2088</v>
      </c>
      <c r="B84" s="9">
        <v>73385836</v>
      </c>
      <c r="C84" s="9">
        <v>73385868</v>
      </c>
      <c r="D84" s="9" t="s">
        <v>1460</v>
      </c>
      <c r="E84" s="15" t="s">
        <v>46</v>
      </c>
    </row>
    <row r="85" spans="1:5" x14ac:dyDescent="0.25">
      <c r="A85" s="9" t="s">
        <v>2088</v>
      </c>
      <c r="B85" s="9">
        <v>96305438</v>
      </c>
      <c r="C85" s="9">
        <v>96305546</v>
      </c>
      <c r="D85" s="9" t="s">
        <v>1825</v>
      </c>
      <c r="E85" s="15" t="s">
        <v>689</v>
      </c>
    </row>
    <row r="86" spans="1:5" x14ac:dyDescent="0.25">
      <c r="A86" s="9" t="s">
        <v>2088</v>
      </c>
      <c r="B86" s="9">
        <v>96760902</v>
      </c>
      <c r="C86" s="9">
        <v>96760999</v>
      </c>
      <c r="D86" s="9" t="s">
        <v>1541</v>
      </c>
      <c r="E86" s="15" t="s">
        <v>217</v>
      </c>
    </row>
    <row r="87" spans="1:5" x14ac:dyDescent="0.25">
      <c r="A87" s="9" t="s">
        <v>2088</v>
      </c>
      <c r="B87" s="9">
        <v>98346456</v>
      </c>
      <c r="C87" s="9">
        <v>98346559</v>
      </c>
      <c r="D87" s="9" t="s">
        <v>1537</v>
      </c>
      <c r="E87" s="15" t="s">
        <v>205</v>
      </c>
    </row>
    <row r="88" spans="1:5" x14ac:dyDescent="0.25">
      <c r="A88" s="9" t="s">
        <v>2088</v>
      </c>
      <c r="B88" s="9">
        <v>98369914</v>
      </c>
      <c r="C88" s="9">
        <v>98369975</v>
      </c>
      <c r="D88" s="9" t="s">
        <v>1537</v>
      </c>
      <c r="E88" s="15" t="s">
        <v>205</v>
      </c>
    </row>
    <row r="89" spans="1:5" x14ac:dyDescent="0.25">
      <c r="A89" s="9" t="s">
        <v>2088</v>
      </c>
      <c r="B89" s="9">
        <v>110204969</v>
      </c>
      <c r="C89" s="9">
        <v>110204972</v>
      </c>
      <c r="D89" s="9" t="s">
        <v>1693</v>
      </c>
      <c r="E89" s="15" t="s">
        <v>459</v>
      </c>
    </row>
    <row r="90" spans="1:5" x14ac:dyDescent="0.25">
      <c r="A90" s="9" t="s">
        <v>2088</v>
      </c>
      <c r="B90" s="9">
        <v>110204969</v>
      </c>
      <c r="C90" s="9">
        <v>110205013</v>
      </c>
      <c r="D90" s="9" t="s">
        <v>1694</v>
      </c>
      <c r="E90" s="15" t="s">
        <v>459</v>
      </c>
    </row>
    <row r="91" spans="1:5" x14ac:dyDescent="0.25">
      <c r="A91" s="9" t="s">
        <v>2088</v>
      </c>
      <c r="B91" s="9">
        <v>111898607</v>
      </c>
      <c r="C91" s="9">
        <v>111898735</v>
      </c>
      <c r="D91" s="9" t="s">
        <v>1674</v>
      </c>
      <c r="E91" s="15" t="s">
        <v>432</v>
      </c>
    </row>
    <row r="92" spans="1:5" x14ac:dyDescent="0.25">
      <c r="A92" s="9" t="s">
        <v>2088</v>
      </c>
      <c r="B92" s="9">
        <v>111898608</v>
      </c>
      <c r="C92" s="9">
        <v>111898735</v>
      </c>
      <c r="D92" s="9" t="s">
        <v>1673</v>
      </c>
      <c r="E92" s="15" t="s">
        <v>432</v>
      </c>
    </row>
    <row r="93" spans="1:5" x14ac:dyDescent="0.25">
      <c r="A93" s="9" t="s">
        <v>2088</v>
      </c>
      <c r="B93" s="9">
        <v>165953706</v>
      </c>
      <c r="C93" s="9">
        <v>165953776</v>
      </c>
      <c r="D93" s="9" t="s">
        <v>1865</v>
      </c>
      <c r="E93" s="15" t="s">
        <v>1386</v>
      </c>
    </row>
    <row r="94" spans="1:5" x14ac:dyDescent="0.25">
      <c r="A94" s="9" t="s">
        <v>2088</v>
      </c>
      <c r="B94" s="9">
        <v>169362400</v>
      </c>
      <c r="C94" s="9">
        <v>169362534</v>
      </c>
      <c r="D94" s="9" t="s">
        <v>1667</v>
      </c>
      <c r="E94" s="15" t="s">
        <v>416</v>
      </c>
    </row>
    <row r="95" spans="1:5" x14ac:dyDescent="0.25">
      <c r="A95" s="9" t="s">
        <v>2088</v>
      </c>
      <c r="B95" s="9">
        <v>169479494</v>
      </c>
      <c r="C95" s="9">
        <v>169479553</v>
      </c>
      <c r="D95" s="9" t="s">
        <v>1492</v>
      </c>
      <c r="E95" s="15" t="s">
        <v>90</v>
      </c>
    </row>
    <row r="96" spans="1:5" x14ac:dyDescent="0.25">
      <c r="A96" s="9" t="s">
        <v>2088</v>
      </c>
      <c r="B96" s="9">
        <v>181558630</v>
      </c>
      <c r="C96" s="9">
        <v>181558733</v>
      </c>
      <c r="D96" s="9" t="s">
        <v>1522</v>
      </c>
      <c r="E96" s="15" t="s">
        <v>166</v>
      </c>
    </row>
    <row r="97" spans="1:5" x14ac:dyDescent="0.25">
      <c r="A97" s="9" t="s">
        <v>2088</v>
      </c>
      <c r="B97" s="9">
        <v>181573728</v>
      </c>
      <c r="C97" s="9">
        <v>181573909</v>
      </c>
      <c r="D97" s="9" t="s">
        <v>1522</v>
      </c>
      <c r="E97" s="15" t="s">
        <v>166</v>
      </c>
    </row>
    <row r="98" spans="1:5" x14ac:dyDescent="0.25">
      <c r="A98" s="9" t="s">
        <v>2088</v>
      </c>
      <c r="B98" s="9">
        <v>181603812</v>
      </c>
      <c r="C98" s="9">
        <v>181604104</v>
      </c>
      <c r="D98" s="9" t="s">
        <v>1522</v>
      </c>
      <c r="E98" s="15" t="s">
        <v>166</v>
      </c>
    </row>
    <row r="99" spans="1:5" x14ac:dyDescent="0.25">
      <c r="A99" s="9" t="s">
        <v>2088</v>
      </c>
      <c r="B99" s="9">
        <v>181657007</v>
      </c>
      <c r="C99" s="9">
        <v>181657105</v>
      </c>
      <c r="D99" s="9" t="s">
        <v>1521</v>
      </c>
      <c r="E99" s="15" t="s">
        <v>166</v>
      </c>
    </row>
    <row r="100" spans="1:5" x14ac:dyDescent="0.25">
      <c r="A100" s="9" t="s">
        <v>2088</v>
      </c>
      <c r="B100" s="9">
        <v>181678861</v>
      </c>
      <c r="C100" s="9">
        <v>181678896</v>
      </c>
      <c r="D100" s="9" t="s">
        <v>1691</v>
      </c>
      <c r="E100" s="15" t="s">
        <v>955</v>
      </c>
    </row>
    <row r="101" spans="1:5" x14ac:dyDescent="0.25">
      <c r="A101" s="9" t="s">
        <v>2088</v>
      </c>
      <c r="B101" s="9">
        <v>181680405</v>
      </c>
      <c r="C101" s="9">
        <v>181680490</v>
      </c>
      <c r="D101" s="9" t="s">
        <v>1522</v>
      </c>
      <c r="E101" s="15" t="s">
        <v>166</v>
      </c>
    </row>
    <row r="102" spans="1:5" x14ac:dyDescent="0.25">
      <c r="A102" s="9" t="s">
        <v>2088</v>
      </c>
      <c r="B102" s="9">
        <v>181680405</v>
      </c>
      <c r="C102" s="9">
        <v>181680517</v>
      </c>
      <c r="D102" s="9" t="s">
        <v>1691</v>
      </c>
      <c r="E102" s="15" t="s">
        <v>955</v>
      </c>
    </row>
    <row r="103" spans="1:5" x14ac:dyDescent="0.25">
      <c r="A103" s="9" t="s">
        <v>2088</v>
      </c>
      <c r="B103" s="9">
        <v>201642627</v>
      </c>
      <c r="C103" s="9">
        <v>201642944</v>
      </c>
      <c r="D103" s="9" t="s">
        <v>1850</v>
      </c>
      <c r="E103" s="15" t="s">
        <v>709</v>
      </c>
    </row>
    <row r="104" spans="1:5" x14ac:dyDescent="0.25">
      <c r="A104" s="9" t="s">
        <v>2088</v>
      </c>
      <c r="B104" s="9">
        <v>201643401</v>
      </c>
      <c r="C104" s="9">
        <v>201643503</v>
      </c>
      <c r="D104" s="9" t="s">
        <v>1849</v>
      </c>
      <c r="E104" s="15" t="s">
        <v>709</v>
      </c>
    </row>
    <row r="105" spans="1:5" x14ac:dyDescent="0.25">
      <c r="A105" s="9" t="s">
        <v>2088</v>
      </c>
      <c r="B105" s="9">
        <v>218782147</v>
      </c>
      <c r="C105" s="9">
        <v>218782182</v>
      </c>
      <c r="D105" s="9" t="s">
        <v>1564</v>
      </c>
      <c r="E105" s="15" t="s">
        <v>1172</v>
      </c>
    </row>
    <row r="106" spans="1:5" x14ac:dyDescent="0.25">
      <c r="A106" s="9" t="s">
        <v>2088</v>
      </c>
      <c r="B106" s="9">
        <v>232771363</v>
      </c>
      <c r="C106" s="9">
        <v>232771403</v>
      </c>
      <c r="D106" s="9" t="s">
        <v>1651</v>
      </c>
      <c r="E106" s="15" t="s">
        <v>381</v>
      </c>
    </row>
    <row r="107" spans="1:5" x14ac:dyDescent="0.25">
      <c r="A107" s="9" t="s">
        <v>2088</v>
      </c>
      <c r="B107" s="9">
        <v>232776420</v>
      </c>
      <c r="C107" s="9">
        <v>232776565</v>
      </c>
      <c r="D107" s="9" t="s">
        <v>1651</v>
      </c>
      <c r="E107" s="15" t="s">
        <v>381</v>
      </c>
    </row>
    <row r="108" spans="1:5" x14ac:dyDescent="0.25">
      <c r="A108" s="9" t="s">
        <v>2088</v>
      </c>
      <c r="B108" s="9">
        <v>233307816</v>
      </c>
      <c r="C108" s="9">
        <v>233308047</v>
      </c>
      <c r="D108" s="9" t="s">
        <v>1807</v>
      </c>
      <c r="E108" s="15" t="s">
        <v>670</v>
      </c>
    </row>
    <row r="109" spans="1:5" x14ac:dyDescent="0.25">
      <c r="A109" s="9" t="s">
        <v>2088</v>
      </c>
      <c r="B109" s="9">
        <v>233309137</v>
      </c>
      <c r="C109" s="9">
        <v>233309189</v>
      </c>
      <c r="D109" s="9" t="s">
        <v>1807</v>
      </c>
      <c r="E109" s="15" t="s">
        <v>670</v>
      </c>
    </row>
    <row r="110" spans="1:5" x14ac:dyDescent="0.25">
      <c r="A110" s="9" t="s">
        <v>2088</v>
      </c>
      <c r="B110" s="9">
        <v>234050702</v>
      </c>
      <c r="C110" s="9">
        <v>234050786</v>
      </c>
      <c r="D110" s="9" t="s">
        <v>1830</v>
      </c>
      <c r="E110" s="15" t="s">
        <v>1037</v>
      </c>
    </row>
    <row r="111" spans="1:5" x14ac:dyDescent="0.25">
      <c r="A111" s="9" t="s">
        <v>2088</v>
      </c>
      <c r="B111" s="9">
        <v>238320441</v>
      </c>
      <c r="C111" s="9">
        <v>238320662</v>
      </c>
      <c r="D111" s="9" t="s">
        <v>1856</v>
      </c>
      <c r="E111" s="15" t="s">
        <v>1056</v>
      </c>
    </row>
    <row r="112" spans="1:5" x14ac:dyDescent="0.25">
      <c r="A112" s="9" t="s">
        <v>2088</v>
      </c>
      <c r="B112" s="9">
        <v>238320518</v>
      </c>
      <c r="C112" s="9">
        <v>238320662</v>
      </c>
      <c r="D112" s="9" t="s">
        <v>1855</v>
      </c>
      <c r="E112" s="15" t="s">
        <v>1056</v>
      </c>
    </row>
    <row r="113" spans="1:5" x14ac:dyDescent="0.25">
      <c r="A113" s="9" t="s">
        <v>2089</v>
      </c>
      <c r="B113" s="9">
        <v>3126940</v>
      </c>
      <c r="C113" s="9">
        <v>3127015</v>
      </c>
      <c r="D113" s="9" t="s">
        <v>1862</v>
      </c>
      <c r="E113" s="15" t="s">
        <v>1064</v>
      </c>
    </row>
    <row r="114" spans="1:5" x14ac:dyDescent="0.25">
      <c r="A114" s="9" t="s">
        <v>2089</v>
      </c>
      <c r="B114" s="9">
        <v>3126954</v>
      </c>
      <c r="C114" s="9">
        <v>3127015</v>
      </c>
      <c r="D114" s="9" t="s">
        <v>1861</v>
      </c>
      <c r="E114" s="15" t="s">
        <v>1064</v>
      </c>
    </row>
    <row r="115" spans="1:5" x14ac:dyDescent="0.25">
      <c r="A115" s="9" t="s">
        <v>2089</v>
      </c>
      <c r="B115" s="9">
        <v>3128989</v>
      </c>
      <c r="C115" s="9">
        <v>3129040</v>
      </c>
      <c r="D115" s="9" t="s">
        <v>1862</v>
      </c>
      <c r="E115" s="15" t="s">
        <v>1064</v>
      </c>
    </row>
    <row r="116" spans="1:5" x14ac:dyDescent="0.25">
      <c r="A116" s="9" t="s">
        <v>2089</v>
      </c>
      <c r="B116" s="9">
        <v>3128989</v>
      </c>
      <c r="C116" s="9">
        <v>3129040</v>
      </c>
      <c r="D116" s="9" t="s">
        <v>1861</v>
      </c>
      <c r="E116" s="15" t="s">
        <v>1064</v>
      </c>
    </row>
    <row r="117" spans="1:5" x14ac:dyDescent="0.25">
      <c r="A117" s="9" t="s">
        <v>2089</v>
      </c>
      <c r="B117" s="9">
        <v>14402606</v>
      </c>
      <c r="C117" s="9">
        <v>14402872</v>
      </c>
      <c r="D117" s="9" t="s">
        <v>1821</v>
      </c>
      <c r="E117" s="15" t="s">
        <v>1033</v>
      </c>
    </row>
    <row r="118" spans="1:5" x14ac:dyDescent="0.25">
      <c r="A118" s="9" t="s">
        <v>2089</v>
      </c>
      <c r="B118" s="9">
        <v>14416387</v>
      </c>
      <c r="C118" s="9">
        <v>14416478</v>
      </c>
      <c r="D118" s="9" t="s">
        <v>1821</v>
      </c>
      <c r="E118" s="15" t="s">
        <v>1033</v>
      </c>
    </row>
    <row r="119" spans="1:5" x14ac:dyDescent="0.25">
      <c r="A119" s="9" t="s">
        <v>2089</v>
      </c>
      <c r="B119" s="9">
        <v>14443599</v>
      </c>
      <c r="C119" s="9">
        <v>14443634</v>
      </c>
      <c r="D119" s="9" t="s">
        <v>1821</v>
      </c>
      <c r="E119" s="15" t="s">
        <v>1033</v>
      </c>
    </row>
    <row r="120" spans="1:5" x14ac:dyDescent="0.25">
      <c r="A120" s="9" t="s">
        <v>2089</v>
      </c>
      <c r="B120" s="9">
        <v>41199505</v>
      </c>
      <c r="C120" s="9">
        <v>41199695</v>
      </c>
      <c r="D120" s="9" t="s">
        <v>1556</v>
      </c>
      <c r="E120" s="15" t="s">
        <v>241</v>
      </c>
    </row>
    <row r="121" spans="1:5" x14ac:dyDescent="0.25">
      <c r="A121" s="9" t="s">
        <v>2089</v>
      </c>
      <c r="B121" s="9">
        <v>41223996</v>
      </c>
      <c r="C121" s="9">
        <v>41224068</v>
      </c>
      <c r="D121" s="9" t="s">
        <v>1556</v>
      </c>
      <c r="E121" s="15" t="s">
        <v>241</v>
      </c>
    </row>
    <row r="122" spans="1:5" x14ac:dyDescent="0.25">
      <c r="A122" s="9" t="s">
        <v>2089</v>
      </c>
      <c r="B122" s="9">
        <v>45841992</v>
      </c>
      <c r="C122" s="9">
        <v>45842119</v>
      </c>
      <c r="D122" s="9" t="s">
        <v>1669</v>
      </c>
      <c r="E122" s="15" t="s">
        <v>424</v>
      </c>
    </row>
    <row r="123" spans="1:5" x14ac:dyDescent="0.25">
      <c r="A123" s="9" t="s">
        <v>2089</v>
      </c>
      <c r="B123" s="9">
        <v>48466230</v>
      </c>
      <c r="C123" s="9">
        <v>48466334</v>
      </c>
      <c r="D123" s="9" t="s">
        <v>1857</v>
      </c>
      <c r="E123" s="15" t="s">
        <v>1060</v>
      </c>
    </row>
    <row r="124" spans="1:5" x14ac:dyDescent="0.25">
      <c r="A124" s="9" t="s">
        <v>2089</v>
      </c>
      <c r="B124" s="9">
        <v>48466262</v>
      </c>
      <c r="C124" s="9">
        <v>48466334</v>
      </c>
      <c r="D124" s="9" t="s">
        <v>1858</v>
      </c>
      <c r="E124" s="15" t="s">
        <v>1060</v>
      </c>
    </row>
    <row r="125" spans="1:5" x14ac:dyDescent="0.25">
      <c r="A125" s="9" t="s">
        <v>2089</v>
      </c>
      <c r="B125" s="9">
        <v>48466605</v>
      </c>
      <c r="C125" s="9">
        <v>48466655</v>
      </c>
      <c r="D125" s="9" t="s">
        <v>1857</v>
      </c>
      <c r="E125" s="15" t="s">
        <v>1060</v>
      </c>
    </row>
    <row r="126" spans="1:5" x14ac:dyDescent="0.25">
      <c r="A126" s="9" t="s">
        <v>2089</v>
      </c>
      <c r="B126" s="9">
        <v>48467040</v>
      </c>
      <c r="C126" s="9">
        <v>48467072</v>
      </c>
      <c r="D126" s="9" t="s">
        <v>1858</v>
      </c>
      <c r="E126" s="15" t="s">
        <v>1060</v>
      </c>
    </row>
    <row r="127" spans="1:5" x14ac:dyDescent="0.25">
      <c r="A127" s="9" t="s">
        <v>2089</v>
      </c>
      <c r="B127" s="9">
        <v>50191610</v>
      </c>
      <c r="C127" s="9">
        <v>50191725</v>
      </c>
      <c r="D127" s="9" t="s">
        <v>1605</v>
      </c>
      <c r="E127" s="15" t="s">
        <v>292</v>
      </c>
    </row>
    <row r="128" spans="1:5" x14ac:dyDescent="0.25">
      <c r="A128" s="9" t="s">
        <v>2089</v>
      </c>
      <c r="B128" s="9">
        <v>50617151</v>
      </c>
      <c r="C128" s="9">
        <v>50617266</v>
      </c>
      <c r="D128" s="9" t="s">
        <v>1672</v>
      </c>
      <c r="E128" s="15" t="s">
        <v>930</v>
      </c>
    </row>
    <row r="129" spans="1:5" x14ac:dyDescent="0.25">
      <c r="A129" s="9" t="s">
        <v>2089</v>
      </c>
      <c r="B129" s="9">
        <v>50617170</v>
      </c>
      <c r="C129" s="9">
        <v>50617251</v>
      </c>
      <c r="D129" s="9" t="s">
        <v>1671</v>
      </c>
      <c r="E129" s="15" t="s">
        <v>930</v>
      </c>
    </row>
    <row r="130" spans="1:5" x14ac:dyDescent="0.25">
      <c r="A130" s="9" t="s">
        <v>2089</v>
      </c>
      <c r="B130" s="9">
        <v>50617489</v>
      </c>
      <c r="C130" s="9">
        <v>50617565</v>
      </c>
      <c r="D130" s="9" t="s">
        <v>1671</v>
      </c>
      <c r="E130" s="15" t="s">
        <v>930</v>
      </c>
    </row>
    <row r="131" spans="1:5" x14ac:dyDescent="0.25">
      <c r="A131" s="9" t="s">
        <v>2089</v>
      </c>
      <c r="B131" s="9">
        <v>50617489</v>
      </c>
      <c r="C131" s="9">
        <v>50617565</v>
      </c>
      <c r="D131" s="9" t="s">
        <v>1672</v>
      </c>
      <c r="E131" s="15" t="s">
        <v>930</v>
      </c>
    </row>
    <row r="132" spans="1:5" x14ac:dyDescent="0.25">
      <c r="A132" s="9" t="s">
        <v>2089</v>
      </c>
      <c r="B132" s="9">
        <v>63863867</v>
      </c>
      <c r="C132" s="9">
        <v>63864183</v>
      </c>
      <c r="D132" s="9" t="s">
        <v>1483</v>
      </c>
      <c r="E132" s="15" t="s">
        <v>821</v>
      </c>
    </row>
    <row r="133" spans="1:5" x14ac:dyDescent="0.25">
      <c r="A133" s="9" t="s">
        <v>2089</v>
      </c>
      <c r="B133" s="9">
        <v>63898374</v>
      </c>
      <c r="C133" s="9">
        <v>63898522</v>
      </c>
      <c r="D133" s="9" t="s">
        <v>1483</v>
      </c>
      <c r="E133" s="15" t="s">
        <v>821</v>
      </c>
    </row>
    <row r="134" spans="1:5" x14ac:dyDescent="0.25">
      <c r="A134" s="9" t="s">
        <v>2089</v>
      </c>
      <c r="B134" s="9">
        <v>63912563</v>
      </c>
      <c r="C134" s="9">
        <v>63912598</v>
      </c>
      <c r="D134" s="9" t="s">
        <v>1483</v>
      </c>
      <c r="E134" s="15" t="s">
        <v>821</v>
      </c>
    </row>
    <row r="135" spans="1:5" x14ac:dyDescent="0.25">
      <c r="A135" s="9" t="s">
        <v>2089</v>
      </c>
      <c r="B135" s="9">
        <v>93973750</v>
      </c>
      <c r="C135" s="9">
        <v>93973896</v>
      </c>
      <c r="D135" s="9" t="s">
        <v>1761</v>
      </c>
      <c r="E135" s="15" t="s">
        <v>1426</v>
      </c>
    </row>
    <row r="136" spans="1:5" x14ac:dyDescent="0.25">
      <c r="A136" s="9" t="s">
        <v>2089</v>
      </c>
      <c r="B136" s="9">
        <v>93980155</v>
      </c>
      <c r="C136" s="9">
        <v>93980423</v>
      </c>
      <c r="D136" s="9" t="s">
        <v>1470</v>
      </c>
      <c r="E136" s="15" t="s">
        <v>808</v>
      </c>
    </row>
    <row r="137" spans="1:5" x14ac:dyDescent="0.25">
      <c r="A137" s="9" t="s">
        <v>2089</v>
      </c>
      <c r="B137" s="9">
        <v>93980329</v>
      </c>
      <c r="C137" s="9">
        <v>93980423</v>
      </c>
      <c r="D137" s="9" t="s">
        <v>1471</v>
      </c>
      <c r="E137" s="15" t="s">
        <v>808</v>
      </c>
    </row>
    <row r="138" spans="1:5" x14ac:dyDescent="0.25">
      <c r="A138" s="9" t="s">
        <v>2089</v>
      </c>
      <c r="B138" s="9">
        <v>97764758</v>
      </c>
      <c r="C138" s="9">
        <v>97765002</v>
      </c>
      <c r="D138" s="9" t="s">
        <v>1475</v>
      </c>
      <c r="E138" s="15" t="s">
        <v>58</v>
      </c>
    </row>
    <row r="139" spans="1:5" x14ac:dyDescent="0.25">
      <c r="A139" s="9" t="s">
        <v>2089</v>
      </c>
      <c r="B139" s="9">
        <v>97764763</v>
      </c>
      <c r="C139" s="9">
        <v>97765002</v>
      </c>
      <c r="D139" s="9" t="s">
        <v>1474</v>
      </c>
      <c r="E139" s="15" t="s">
        <v>58</v>
      </c>
    </row>
    <row r="140" spans="1:5" x14ac:dyDescent="0.25">
      <c r="A140" s="9" t="s">
        <v>2089</v>
      </c>
      <c r="B140" s="9">
        <v>97768056</v>
      </c>
      <c r="C140" s="9">
        <v>97768107</v>
      </c>
      <c r="D140" s="9" t="s">
        <v>1475</v>
      </c>
      <c r="E140" s="15" t="s">
        <v>58</v>
      </c>
    </row>
    <row r="141" spans="1:5" x14ac:dyDescent="0.25">
      <c r="A141" s="9" t="s">
        <v>2089</v>
      </c>
      <c r="B141" s="9">
        <v>97768056</v>
      </c>
      <c r="C141" s="9">
        <v>97768107</v>
      </c>
      <c r="D141" s="9" t="s">
        <v>1474</v>
      </c>
      <c r="E141" s="15" t="s">
        <v>58</v>
      </c>
    </row>
    <row r="142" spans="1:5" x14ac:dyDescent="0.25">
      <c r="A142" s="9" t="s">
        <v>2089</v>
      </c>
      <c r="B142" s="9">
        <v>101320373</v>
      </c>
      <c r="C142" s="9">
        <v>101320575</v>
      </c>
      <c r="D142" s="9" t="s">
        <v>1642</v>
      </c>
      <c r="E142" s="15" t="s">
        <v>370</v>
      </c>
    </row>
    <row r="143" spans="1:5" x14ac:dyDescent="0.25">
      <c r="A143" s="9" t="s">
        <v>2089</v>
      </c>
      <c r="B143" s="9">
        <v>121828961</v>
      </c>
      <c r="C143" s="9">
        <v>121828997</v>
      </c>
      <c r="D143" s="9" t="s">
        <v>1645</v>
      </c>
      <c r="E143" s="15" t="s">
        <v>377</v>
      </c>
    </row>
    <row r="144" spans="1:5" x14ac:dyDescent="0.25">
      <c r="A144" s="9" t="s">
        <v>2089</v>
      </c>
      <c r="B144" s="9">
        <v>121834366</v>
      </c>
      <c r="C144" s="9">
        <v>121834504</v>
      </c>
      <c r="D144" s="9" t="s">
        <v>1645</v>
      </c>
      <c r="E144" s="15" t="s">
        <v>377</v>
      </c>
    </row>
    <row r="145" spans="1:5" x14ac:dyDescent="0.25">
      <c r="A145" s="9" t="s">
        <v>2089</v>
      </c>
      <c r="B145" s="9">
        <v>121834941</v>
      </c>
      <c r="C145" s="9">
        <v>121835060</v>
      </c>
      <c r="D145" s="9" t="s">
        <v>1645</v>
      </c>
      <c r="E145" s="15" t="s">
        <v>377</v>
      </c>
    </row>
    <row r="146" spans="1:5" x14ac:dyDescent="0.25">
      <c r="A146" s="9" t="s">
        <v>2089</v>
      </c>
      <c r="B146" s="9">
        <v>129528639</v>
      </c>
      <c r="C146" s="9">
        <v>129528733</v>
      </c>
      <c r="D146" s="9" t="s">
        <v>1790</v>
      </c>
      <c r="E146" s="15" t="s">
        <v>626</v>
      </c>
    </row>
    <row r="147" spans="1:5" x14ac:dyDescent="0.25">
      <c r="A147" s="9" t="s">
        <v>2089</v>
      </c>
      <c r="B147" s="9">
        <v>132722356</v>
      </c>
      <c r="C147" s="9">
        <v>132722409</v>
      </c>
      <c r="D147" s="9" t="s">
        <v>1695</v>
      </c>
      <c r="E147" s="15" t="s">
        <v>462</v>
      </c>
    </row>
    <row r="148" spans="1:5" x14ac:dyDescent="0.25">
      <c r="A148" s="9" t="s">
        <v>2089</v>
      </c>
      <c r="B148" s="9">
        <v>150972709</v>
      </c>
      <c r="C148" s="9">
        <v>150972727</v>
      </c>
      <c r="D148" s="9" t="s">
        <v>1532</v>
      </c>
      <c r="E148" s="15" t="s">
        <v>197</v>
      </c>
    </row>
    <row r="149" spans="1:5" x14ac:dyDescent="0.25">
      <c r="A149" s="9" t="s">
        <v>2089</v>
      </c>
      <c r="B149" s="9">
        <v>170526937</v>
      </c>
      <c r="C149" s="9">
        <v>170527113</v>
      </c>
      <c r="D149" s="9" t="s">
        <v>1822</v>
      </c>
      <c r="E149" s="15" t="s">
        <v>1347</v>
      </c>
    </row>
    <row r="150" spans="1:5" x14ac:dyDescent="0.25">
      <c r="A150" s="9" t="s">
        <v>2089</v>
      </c>
      <c r="B150" s="9">
        <v>170585886</v>
      </c>
      <c r="C150" s="9">
        <v>170586075</v>
      </c>
      <c r="D150" s="9" t="s">
        <v>1822</v>
      </c>
      <c r="E150" s="15" t="s">
        <v>1347</v>
      </c>
    </row>
    <row r="151" spans="1:5" x14ac:dyDescent="0.25">
      <c r="A151" s="9" t="s">
        <v>2089</v>
      </c>
      <c r="B151" s="9">
        <v>181711925</v>
      </c>
      <c r="C151" s="9">
        <v>181712360</v>
      </c>
      <c r="D151" s="9" t="s">
        <v>1826</v>
      </c>
      <c r="E151" s="15" t="s">
        <v>1354</v>
      </c>
    </row>
    <row r="152" spans="1:5" x14ac:dyDescent="0.25">
      <c r="A152" s="9" t="s">
        <v>2089</v>
      </c>
      <c r="B152" s="9">
        <v>189995380</v>
      </c>
      <c r="C152" s="9">
        <v>189995467</v>
      </c>
      <c r="D152" s="9" t="s">
        <v>1717</v>
      </c>
      <c r="E152" s="15" t="s">
        <v>962</v>
      </c>
    </row>
    <row r="153" spans="1:5" x14ac:dyDescent="0.25">
      <c r="A153" s="9" t="s">
        <v>2089</v>
      </c>
      <c r="B153" s="9">
        <v>190120732</v>
      </c>
      <c r="C153" s="9">
        <v>190120897</v>
      </c>
      <c r="D153" s="9" t="s">
        <v>1718</v>
      </c>
      <c r="E153" s="15" t="s">
        <v>962</v>
      </c>
    </row>
    <row r="154" spans="1:5" x14ac:dyDescent="0.25">
      <c r="A154" s="9" t="s">
        <v>2089</v>
      </c>
      <c r="B154" s="9">
        <v>190122178</v>
      </c>
      <c r="C154" s="9">
        <v>190122437</v>
      </c>
      <c r="D154" s="9" t="s">
        <v>1717</v>
      </c>
      <c r="E154" s="15" t="s">
        <v>962</v>
      </c>
    </row>
    <row r="155" spans="1:5" x14ac:dyDescent="0.25">
      <c r="A155" s="9" t="s">
        <v>2089</v>
      </c>
      <c r="B155" s="9">
        <v>193593208</v>
      </c>
      <c r="C155" s="9">
        <v>193593377</v>
      </c>
      <c r="D155" s="9" t="s">
        <v>1709</v>
      </c>
      <c r="E155" s="15" t="s">
        <v>1284</v>
      </c>
    </row>
    <row r="156" spans="1:5" x14ac:dyDescent="0.25">
      <c r="A156" s="9" t="s">
        <v>2089</v>
      </c>
      <c r="B156" s="9">
        <v>196270532</v>
      </c>
      <c r="C156" s="9">
        <v>196270566</v>
      </c>
      <c r="D156" s="9" t="s">
        <v>1726</v>
      </c>
      <c r="E156" s="15" t="s">
        <v>507</v>
      </c>
    </row>
    <row r="157" spans="1:5" x14ac:dyDescent="0.25">
      <c r="A157" s="9" t="s">
        <v>2089</v>
      </c>
      <c r="B157" s="9">
        <v>196287590</v>
      </c>
      <c r="C157" s="9">
        <v>196287726</v>
      </c>
      <c r="D157" s="9" t="s">
        <v>1726</v>
      </c>
      <c r="E157" s="15" t="s">
        <v>507</v>
      </c>
    </row>
    <row r="158" spans="1:5" x14ac:dyDescent="0.25">
      <c r="A158" s="9" t="s">
        <v>2089</v>
      </c>
      <c r="B158" s="9">
        <v>196708658</v>
      </c>
      <c r="C158" s="9">
        <v>196708752</v>
      </c>
      <c r="D158" s="9" t="s">
        <v>1516</v>
      </c>
      <c r="E158" s="15" t="s">
        <v>834</v>
      </c>
    </row>
    <row r="159" spans="1:5" x14ac:dyDescent="0.25">
      <c r="A159" s="9" t="s">
        <v>2089</v>
      </c>
      <c r="B159" s="9">
        <v>196711904</v>
      </c>
      <c r="C159" s="9">
        <v>196712250</v>
      </c>
      <c r="D159" s="9" t="s">
        <v>1516</v>
      </c>
      <c r="E159" s="15" t="s">
        <v>834</v>
      </c>
    </row>
    <row r="160" spans="1:5" x14ac:dyDescent="0.25">
      <c r="A160" s="9" t="s">
        <v>2090</v>
      </c>
      <c r="B160" s="9">
        <v>625573</v>
      </c>
      <c r="C160" s="9">
        <v>625626</v>
      </c>
      <c r="D160" s="9" t="s">
        <v>1729</v>
      </c>
      <c r="E160" s="15" t="s">
        <v>515</v>
      </c>
    </row>
    <row r="161" spans="1:5" x14ac:dyDescent="0.25">
      <c r="A161" s="9" t="s">
        <v>2090</v>
      </c>
      <c r="B161" s="9">
        <v>6269850</v>
      </c>
      <c r="C161" s="9">
        <v>6270039</v>
      </c>
      <c r="D161" s="9" t="s">
        <v>1896</v>
      </c>
      <c r="E161" s="15" t="s">
        <v>1407</v>
      </c>
    </row>
    <row r="162" spans="1:5" x14ac:dyDescent="0.25">
      <c r="A162" s="9" t="s">
        <v>2090</v>
      </c>
      <c r="B162" s="9">
        <v>6277426</v>
      </c>
      <c r="C162" s="9">
        <v>6277455</v>
      </c>
      <c r="D162" s="9" t="s">
        <v>1896</v>
      </c>
      <c r="E162" s="15" t="s">
        <v>1407</v>
      </c>
    </row>
    <row r="163" spans="1:5" x14ac:dyDescent="0.25">
      <c r="A163" s="9" t="s">
        <v>2090</v>
      </c>
      <c r="B163" s="9">
        <v>8871615</v>
      </c>
      <c r="C163" s="9">
        <v>8871622</v>
      </c>
      <c r="D163" s="9" t="s">
        <v>1627</v>
      </c>
      <c r="E163" s="15" t="s">
        <v>344</v>
      </c>
    </row>
    <row r="164" spans="1:5" x14ac:dyDescent="0.25">
      <c r="A164" s="9" t="s">
        <v>2090</v>
      </c>
      <c r="B164" s="9">
        <v>8871615</v>
      </c>
      <c r="C164" s="9">
        <v>8871839</v>
      </c>
      <c r="D164" s="9" t="s">
        <v>1626</v>
      </c>
      <c r="E164" s="15" t="s">
        <v>344</v>
      </c>
    </row>
    <row r="165" spans="1:5" x14ac:dyDescent="0.25">
      <c r="A165" s="9" t="s">
        <v>2090</v>
      </c>
      <c r="B165" s="9">
        <v>13484151</v>
      </c>
      <c r="C165" s="9">
        <v>13484340</v>
      </c>
      <c r="D165" s="9" t="s">
        <v>1770</v>
      </c>
      <c r="E165" s="15" t="s">
        <v>586</v>
      </c>
    </row>
    <row r="166" spans="1:5" x14ac:dyDescent="0.25">
      <c r="A166" s="9" t="s">
        <v>2090</v>
      </c>
      <c r="B166" s="9">
        <v>13484151</v>
      </c>
      <c r="C166" s="9">
        <v>13484340</v>
      </c>
      <c r="D166" s="9" t="s">
        <v>1772</v>
      </c>
      <c r="E166" s="15" t="s">
        <v>586</v>
      </c>
    </row>
    <row r="167" spans="1:5" x14ac:dyDescent="0.25">
      <c r="A167" s="9" t="s">
        <v>2090</v>
      </c>
      <c r="B167" s="9">
        <v>15469882</v>
      </c>
      <c r="C167" s="9">
        <v>15470082</v>
      </c>
      <c r="D167" s="9" t="s">
        <v>1509</v>
      </c>
      <c r="E167" s="15" t="s">
        <v>139</v>
      </c>
    </row>
    <row r="168" spans="1:5" x14ac:dyDescent="0.25">
      <c r="A168" s="9" t="s">
        <v>2090</v>
      </c>
      <c r="B168" s="9">
        <v>15475890</v>
      </c>
      <c r="C168" s="9">
        <v>15475932</v>
      </c>
      <c r="D168" s="9" t="s">
        <v>1509</v>
      </c>
      <c r="E168" s="15" t="s">
        <v>139</v>
      </c>
    </row>
    <row r="169" spans="1:5" x14ac:dyDescent="0.25">
      <c r="A169" s="9" t="s">
        <v>2090</v>
      </c>
      <c r="B169" s="9">
        <v>16075907</v>
      </c>
      <c r="C169" s="9">
        <v>16076143</v>
      </c>
      <c r="D169" s="9" t="s">
        <v>1760</v>
      </c>
      <c r="E169" s="15" t="s">
        <v>555</v>
      </c>
    </row>
    <row r="170" spans="1:5" x14ac:dyDescent="0.25">
      <c r="A170" s="9" t="s">
        <v>2090</v>
      </c>
      <c r="B170" s="9">
        <v>16083953</v>
      </c>
      <c r="C170" s="9">
        <v>16084023</v>
      </c>
      <c r="D170" s="9" t="s">
        <v>1760</v>
      </c>
      <c r="E170" s="15" t="s">
        <v>555</v>
      </c>
    </row>
    <row r="171" spans="1:5" x14ac:dyDescent="0.25">
      <c r="A171" s="9" t="s">
        <v>2090</v>
      </c>
      <c r="B171" s="9">
        <v>22515785</v>
      </c>
      <c r="C171" s="9">
        <v>22516066</v>
      </c>
      <c r="D171" s="9" t="s">
        <v>1450</v>
      </c>
      <c r="E171" s="15" t="s">
        <v>1095</v>
      </c>
    </row>
    <row r="172" spans="1:5" x14ac:dyDescent="0.25">
      <c r="A172" s="9" t="s">
        <v>2090</v>
      </c>
      <c r="B172" s="9">
        <v>36281616</v>
      </c>
      <c r="C172" s="9">
        <v>36281758</v>
      </c>
      <c r="D172" s="9" t="s">
        <v>1572</v>
      </c>
      <c r="E172" s="15" t="s">
        <v>1175</v>
      </c>
    </row>
    <row r="173" spans="1:5" x14ac:dyDescent="0.25">
      <c r="A173" s="9" t="s">
        <v>2090</v>
      </c>
      <c r="B173" s="9">
        <v>39182529</v>
      </c>
      <c r="C173" s="9">
        <v>39182557</v>
      </c>
      <c r="D173" s="9" t="s">
        <v>1895</v>
      </c>
      <c r="E173" s="15" t="s">
        <v>768</v>
      </c>
    </row>
    <row r="174" spans="1:5" x14ac:dyDescent="0.25">
      <c r="A174" s="9" t="s">
        <v>2090</v>
      </c>
      <c r="B174" s="9">
        <v>47952690</v>
      </c>
      <c r="C174" s="9">
        <v>47952728</v>
      </c>
      <c r="D174" s="9" t="s">
        <v>1536</v>
      </c>
      <c r="E174" s="15" t="s">
        <v>201</v>
      </c>
    </row>
    <row r="175" spans="1:5" x14ac:dyDescent="0.25">
      <c r="A175" s="9" t="s">
        <v>2090</v>
      </c>
      <c r="B175" s="9">
        <v>47952690</v>
      </c>
      <c r="C175" s="9">
        <v>47952728</v>
      </c>
      <c r="D175" s="9" t="s">
        <v>1535</v>
      </c>
      <c r="E175" s="15" t="s">
        <v>201</v>
      </c>
    </row>
    <row r="176" spans="1:5" x14ac:dyDescent="0.25">
      <c r="A176" s="9" t="s">
        <v>2090</v>
      </c>
      <c r="B176" s="9">
        <v>47981368</v>
      </c>
      <c r="C176" s="9">
        <v>47981525</v>
      </c>
      <c r="D176" s="9" t="s">
        <v>1536</v>
      </c>
      <c r="E176" s="15" t="s">
        <v>201</v>
      </c>
    </row>
    <row r="177" spans="1:5" x14ac:dyDescent="0.25">
      <c r="A177" s="9" t="s">
        <v>2090</v>
      </c>
      <c r="B177" s="9">
        <v>47981368</v>
      </c>
      <c r="C177" s="9">
        <v>47981525</v>
      </c>
      <c r="D177" s="9" t="s">
        <v>1535</v>
      </c>
      <c r="E177" s="15" t="s">
        <v>201</v>
      </c>
    </row>
    <row r="178" spans="1:5" x14ac:dyDescent="0.25">
      <c r="A178" s="9" t="s">
        <v>2090</v>
      </c>
      <c r="B178" s="9">
        <v>48010769</v>
      </c>
      <c r="C178" s="9">
        <v>48010918</v>
      </c>
      <c r="D178" s="9" t="s">
        <v>1536</v>
      </c>
      <c r="E178" s="15" t="s">
        <v>201</v>
      </c>
    </row>
    <row r="179" spans="1:5" x14ac:dyDescent="0.25">
      <c r="A179" s="9" t="s">
        <v>2090</v>
      </c>
      <c r="B179" s="9">
        <v>48010769</v>
      </c>
      <c r="C179" s="9">
        <v>48010918</v>
      </c>
      <c r="D179" s="9" t="s">
        <v>1535</v>
      </c>
      <c r="E179" s="15" t="s">
        <v>201</v>
      </c>
    </row>
    <row r="180" spans="1:5" x14ac:dyDescent="0.25">
      <c r="A180" s="9" t="s">
        <v>2090</v>
      </c>
      <c r="B180" s="9">
        <v>48012864</v>
      </c>
      <c r="C180" s="9">
        <v>48012944</v>
      </c>
      <c r="D180" s="9" t="s">
        <v>1536</v>
      </c>
      <c r="E180" s="15" t="s">
        <v>201</v>
      </c>
    </row>
    <row r="181" spans="1:5" x14ac:dyDescent="0.25">
      <c r="A181" s="9" t="s">
        <v>2090</v>
      </c>
      <c r="B181" s="9">
        <v>48016458</v>
      </c>
      <c r="C181" s="9">
        <v>48016681</v>
      </c>
      <c r="D181" s="9" t="s">
        <v>1535</v>
      </c>
      <c r="E181" s="15" t="s">
        <v>201</v>
      </c>
    </row>
    <row r="182" spans="1:5" x14ac:dyDescent="0.25">
      <c r="A182" s="9" t="s">
        <v>2090</v>
      </c>
      <c r="B182" s="9">
        <v>55346242</v>
      </c>
      <c r="C182" s="9">
        <v>55346336</v>
      </c>
      <c r="D182" s="9" t="s">
        <v>1831</v>
      </c>
      <c r="E182" s="15" t="s">
        <v>697</v>
      </c>
    </row>
    <row r="183" spans="1:5" x14ac:dyDescent="0.25">
      <c r="A183" s="9" t="s">
        <v>2090</v>
      </c>
      <c r="B183" s="9">
        <v>78057323</v>
      </c>
      <c r="C183" s="9">
        <v>78058009</v>
      </c>
      <c r="D183" s="9" t="s">
        <v>1596</v>
      </c>
      <c r="E183" s="15" t="s">
        <v>1200</v>
      </c>
    </row>
    <row r="184" spans="1:5" x14ac:dyDescent="0.25">
      <c r="A184" s="9" t="s">
        <v>2090</v>
      </c>
      <c r="B184" s="9">
        <v>99574824</v>
      </c>
      <c r="C184" s="9">
        <v>99574909</v>
      </c>
      <c r="D184" s="9" t="s">
        <v>1683</v>
      </c>
      <c r="E184" s="15" t="s">
        <v>944</v>
      </c>
    </row>
    <row r="185" spans="1:5" x14ac:dyDescent="0.25">
      <c r="A185" s="9" t="s">
        <v>2090</v>
      </c>
      <c r="B185" s="9">
        <v>109848107</v>
      </c>
      <c r="C185" s="9">
        <v>109848201</v>
      </c>
      <c r="D185" s="9" t="s">
        <v>1665</v>
      </c>
      <c r="E185" s="15" t="s">
        <v>412</v>
      </c>
    </row>
    <row r="186" spans="1:5" x14ac:dyDescent="0.25">
      <c r="A186" s="9" t="s">
        <v>2090</v>
      </c>
      <c r="B186" s="9">
        <v>110622461</v>
      </c>
      <c r="C186" s="9">
        <v>110623077</v>
      </c>
      <c r="D186" s="9" t="s">
        <v>1743</v>
      </c>
      <c r="E186" s="15" t="s">
        <v>1310</v>
      </c>
    </row>
    <row r="187" spans="1:5" x14ac:dyDescent="0.25">
      <c r="A187" s="9" t="s">
        <v>2090</v>
      </c>
      <c r="B187" s="9">
        <v>112297343</v>
      </c>
      <c r="C187" s="9">
        <v>112297494</v>
      </c>
      <c r="D187" s="9" t="s">
        <v>1461</v>
      </c>
      <c r="E187" s="15" t="s">
        <v>800</v>
      </c>
    </row>
    <row r="188" spans="1:5" x14ac:dyDescent="0.25">
      <c r="A188" s="9" t="s">
        <v>2090</v>
      </c>
      <c r="B188" s="9">
        <v>112297369</v>
      </c>
      <c r="C188" s="9">
        <v>112297494</v>
      </c>
      <c r="D188" s="9" t="s">
        <v>1462</v>
      </c>
      <c r="E188" s="15" t="s">
        <v>800</v>
      </c>
    </row>
    <row r="189" spans="1:5" x14ac:dyDescent="0.25">
      <c r="A189" s="9" t="s">
        <v>2090</v>
      </c>
      <c r="B189" s="9">
        <v>112315776</v>
      </c>
      <c r="C189" s="9">
        <v>112315877</v>
      </c>
      <c r="D189" s="9" t="s">
        <v>1461</v>
      </c>
      <c r="E189" s="15" t="s">
        <v>800</v>
      </c>
    </row>
    <row r="190" spans="1:5" x14ac:dyDescent="0.25">
      <c r="A190" s="9" t="s">
        <v>2090</v>
      </c>
      <c r="B190" s="9">
        <v>112315776</v>
      </c>
      <c r="C190" s="9">
        <v>112315877</v>
      </c>
      <c r="D190" s="9" t="s">
        <v>1462</v>
      </c>
      <c r="E190" s="15" t="s">
        <v>800</v>
      </c>
    </row>
    <row r="191" spans="1:5" x14ac:dyDescent="0.25">
      <c r="A191" s="9" t="s">
        <v>2090</v>
      </c>
      <c r="B191" s="9">
        <v>112377653</v>
      </c>
      <c r="C191" s="9">
        <v>112377777</v>
      </c>
      <c r="D191" s="9" t="s">
        <v>1462</v>
      </c>
      <c r="E191" s="15" t="s">
        <v>800</v>
      </c>
    </row>
    <row r="192" spans="1:5" x14ac:dyDescent="0.25">
      <c r="A192" s="9" t="s">
        <v>2090</v>
      </c>
      <c r="B192" s="9">
        <v>112377705</v>
      </c>
      <c r="C192" s="9">
        <v>112377856</v>
      </c>
      <c r="D192" s="9" t="s">
        <v>1461</v>
      </c>
      <c r="E192" s="15" t="s">
        <v>800</v>
      </c>
    </row>
    <row r="193" spans="1:5" x14ac:dyDescent="0.25">
      <c r="A193" s="9" t="s">
        <v>2090</v>
      </c>
      <c r="B193" s="9">
        <v>121870314</v>
      </c>
      <c r="C193" s="9">
        <v>121870474</v>
      </c>
      <c r="D193" s="9" t="s">
        <v>1493</v>
      </c>
      <c r="E193" s="15" t="s">
        <v>94</v>
      </c>
    </row>
    <row r="194" spans="1:5" x14ac:dyDescent="0.25">
      <c r="A194" s="9" t="s">
        <v>2090</v>
      </c>
      <c r="B194" s="9">
        <v>122732704</v>
      </c>
      <c r="C194" s="9">
        <v>122732909</v>
      </c>
      <c r="D194" s="9" t="s">
        <v>1489</v>
      </c>
      <c r="E194" s="15" t="s">
        <v>78</v>
      </c>
    </row>
    <row r="195" spans="1:5" x14ac:dyDescent="0.25">
      <c r="A195" s="9" t="s">
        <v>2090</v>
      </c>
      <c r="B195" s="9">
        <v>122741858</v>
      </c>
      <c r="C195" s="9">
        <v>122741892</v>
      </c>
      <c r="D195" s="9" t="s">
        <v>1489</v>
      </c>
      <c r="E195" s="15" t="s">
        <v>78</v>
      </c>
    </row>
    <row r="196" spans="1:5" x14ac:dyDescent="0.25">
      <c r="A196" s="9" t="s">
        <v>2090</v>
      </c>
      <c r="B196" s="9">
        <v>127880893</v>
      </c>
      <c r="C196" s="9">
        <v>127881134</v>
      </c>
      <c r="D196" s="9" t="s">
        <v>1750</v>
      </c>
      <c r="E196" s="15" t="s">
        <v>981</v>
      </c>
    </row>
    <row r="197" spans="1:5" x14ac:dyDescent="0.25">
      <c r="A197" s="9" t="s">
        <v>2090</v>
      </c>
      <c r="B197" s="9">
        <v>127881232</v>
      </c>
      <c r="C197" s="9">
        <v>127881395</v>
      </c>
      <c r="D197" s="9" t="s">
        <v>1749</v>
      </c>
      <c r="E197" s="15" t="s">
        <v>981</v>
      </c>
    </row>
    <row r="198" spans="1:5" x14ac:dyDescent="0.25">
      <c r="A198" s="9" t="s">
        <v>2090</v>
      </c>
      <c r="B198" s="9">
        <v>127881806</v>
      </c>
      <c r="C198" s="9">
        <v>127881923</v>
      </c>
      <c r="D198" s="9" t="s">
        <v>1749</v>
      </c>
      <c r="E198" s="15" t="s">
        <v>981</v>
      </c>
    </row>
    <row r="199" spans="1:5" x14ac:dyDescent="0.25">
      <c r="A199" s="9" t="s">
        <v>2090</v>
      </c>
      <c r="B199" s="9">
        <v>127965134</v>
      </c>
      <c r="C199" s="9">
        <v>127965173</v>
      </c>
      <c r="D199" s="9" t="s">
        <v>1677</v>
      </c>
      <c r="E199" s="15" t="s">
        <v>439</v>
      </c>
    </row>
    <row r="200" spans="1:5" x14ac:dyDescent="0.25">
      <c r="A200" s="9" t="s">
        <v>2090</v>
      </c>
      <c r="B200" s="9">
        <v>154744000</v>
      </c>
      <c r="C200" s="9">
        <v>154744247</v>
      </c>
      <c r="D200" s="9" t="s">
        <v>1664</v>
      </c>
      <c r="E200" s="15" t="s">
        <v>408</v>
      </c>
    </row>
    <row r="201" spans="1:5" x14ac:dyDescent="0.25">
      <c r="A201" s="9" t="s">
        <v>2090</v>
      </c>
      <c r="B201" s="9">
        <v>154744301</v>
      </c>
      <c r="C201" s="9">
        <v>154744326</v>
      </c>
      <c r="D201" s="9" t="s">
        <v>1664</v>
      </c>
      <c r="E201" s="15" t="s">
        <v>408</v>
      </c>
    </row>
    <row r="202" spans="1:5" x14ac:dyDescent="0.25">
      <c r="A202" s="9" t="s">
        <v>2090</v>
      </c>
      <c r="B202" s="9">
        <v>186191567</v>
      </c>
      <c r="C202" s="9">
        <v>186191823</v>
      </c>
      <c r="D202" s="9" t="s">
        <v>1566</v>
      </c>
      <c r="E202" s="15" t="s">
        <v>253</v>
      </c>
    </row>
    <row r="203" spans="1:5" x14ac:dyDescent="0.25">
      <c r="A203" s="9" t="s">
        <v>2091</v>
      </c>
      <c r="B203" s="9">
        <v>33984584</v>
      </c>
      <c r="C203" s="9">
        <v>33984693</v>
      </c>
      <c r="D203" s="9" t="s">
        <v>1820</v>
      </c>
      <c r="E203" s="15" t="s">
        <v>1344</v>
      </c>
    </row>
    <row r="204" spans="1:5" x14ac:dyDescent="0.25">
      <c r="A204" s="9" t="s">
        <v>2091</v>
      </c>
      <c r="B204" s="9">
        <v>34008020</v>
      </c>
      <c r="C204" s="9">
        <v>34008028</v>
      </c>
      <c r="D204" s="9" t="s">
        <v>1464</v>
      </c>
      <c r="E204" s="15" t="s">
        <v>804</v>
      </c>
    </row>
    <row r="205" spans="1:5" x14ac:dyDescent="0.25">
      <c r="A205" s="9" t="s">
        <v>2091</v>
      </c>
      <c r="B205" s="9">
        <v>34008020</v>
      </c>
      <c r="C205" s="9">
        <v>34008050</v>
      </c>
      <c r="D205" s="9" t="s">
        <v>1463</v>
      </c>
      <c r="E205" s="15" t="s">
        <v>804</v>
      </c>
    </row>
    <row r="206" spans="1:5" x14ac:dyDescent="0.25">
      <c r="A206" s="9" t="s">
        <v>2091</v>
      </c>
      <c r="B206" s="9">
        <v>60945009</v>
      </c>
      <c r="C206" s="9">
        <v>60945070</v>
      </c>
      <c r="D206" s="9" t="s">
        <v>1585</v>
      </c>
      <c r="E206" s="15" t="s">
        <v>273</v>
      </c>
    </row>
    <row r="207" spans="1:5" x14ac:dyDescent="0.25">
      <c r="A207" s="9" t="s">
        <v>2091</v>
      </c>
      <c r="B207" s="9">
        <v>64768930</v>
      </c>
      <c r="C207" s="9">
        <v>64769146</v>
      </c>
      <c r="D207" s="9" t="s">
        <v>1562</v>
      </c>
      <c r="E207" s="15" t="s">
        <v>249</v>
      </c>
    </row>
    <row r="208" spans="1:5" x14ac:dyDescent="0.25">
      <c r="A208" s="9" t="s">
        <v>2091</v>
      </c>
      <c r="B208" s="9">
        <v>75712938</v>
      </c>
      <c r="C208" s="9">
        <v>75712976</v>
      </c>
      <c r="D208" s="9" t="s">
        <v>1753</v>
      </c>
      <c r="E208" s="15" t="s">
        <v>989</v>
      </c>
    </row>
    <row r="209" spans="1:5" x14ac:dyDescent="0.25">
      <c r="A209" s="9" t="s">
        <v>2091</v>
      </c>
      <c r="B209" s="9">
        <v>75717281</v>
      </c>
      <c r="C209" s="9">
        <v>75717437</v>
      </c>
      <c r="D209" s="9" t="s">
        <v>1753</v>
      </c>
      <c r="E209" s="15" t="s">
        <v>989</v>
      </c>
    </row>
    <row r="210" spans="1:5" x14ac:dyDescent="0.25">
      <c r="A210" s="9" t="s">
        <v>2091</v>
      </c>
      <c r="B210" s="9">
        <v>83471674</v>
      </c>
      <c r="C210" s="9">
        <v>83472048</v>
      </c>
      <c r="D210" s="9" t="s">
        <v>1886</v>
      </c>
      <c r="E210" s="15" t="s">
        <v>757</v>
      </c>
    </row>
    <row r="211" spans="1:5" x14ac:dyDescent="0.25">
      <c r="A211" s="9" t="s">
        <v>2091</v>
      </c>
      <c r="B211" s="9">
        <v>83471744</v>
      </c>
      <c r="C211" s="9">
        <v>83472048</v>
      </c>
      <c r="D211" s="9" t="s">
        <v>1887</v>
      </c>
      <c r="E211" s="15" t="s">
        <v>757</v>
      </c>
    </row>
    <row r="212" spans="1:5" x14ac:dyDescent="0.25">
      <c r="A212" s="9" t="s">
        <v>2091</v>
      </c>
      <c r="B212" s="9">
        <v>83483488</v>
      </c>
      <c r="C212" s="9">
        <v>83483518</v>
      </c>
      <c r="D212" s="9" t="s">
        <v>1887</v>
      </c>
      <c r="E212" s="15" t="s">
        <v>757</v>
      </c>
    </row>
    <row r="213" spans="1:5" x14ac:dyDescent="0.25">
      <c r="A213" s="9" t="s">
        <v>2091</v>
      </c>
      <c r="B213" s="9">
        <v>83483488</v>
      </c>
      <c r="C213" s="9">
        <v>83483518</v>
      </c>
      <c r="D213" s="9" t="s">
        <v>1886</v>
      </c>
      <c r="E213" s="15" t="s">
        <v>757</v>
      </c>
    </row>
    <row r="214" spans="1:5" x14ac:dyDescent="0.25">
      <c r="A214" s="9" t="s">
        <v>2091</v>
      </c>
      <c r="B214" s="9">
        <v>90558797</v>
      </c>
      <c r="C214" s="9">
        <v>90558895</v>
      </c>
      <c r="D214" s="9" t="s">
        <v>1451</v>
      </c>
      <c r="E214" s="15" t="s">
        <v>25</v>
      </c>
    </row>
    <row r="215" spans="1:5" x14ac:dyDescent="0.25">
      <c r="A215" s="9" t="s">
        <v>2091</v>
      </c>
      <c r="B215" s="9">
        <v>93583222</v>
      </c>
      <c r="C215" s="9">
        <v>93585023</v>
      </c>
      <c r="D215" s="9" t="s">
        <v>1699</v>
      </c>
      <c r="E215" s="15" t="s">
        <v>1273</v>
      </c>
    </row>
    <row r="216" spans="1:5" x14ac:dyDescent="0.25">
      <c r="A216" s="9" t="s">
        <v>2091</v>
      </c>
      <c r="B216" s="9">
        <v>110739007</v>
      </c>
      <c r="C216" s="9">
        <v>110739119</v>
      </c>
      <c r="D216" s="9" t="s">
        <v>1817</v>
      </c>
      <c r="E216" s="15" t="s">
        <v>1026</v>
      </c>
    </row>
    <row r="217" spans="1:5" x14ac:dyDescent="0.25">
      <c r="A217" s="9" t="s">
        <v>2091</v>
      </c>
      <c r="B217" s="9">
        <v>138753425</v>
      </c>
      <c r="C217" s="9">
        <v>138753535</v>
      </c>
      <c r="D217" s="9" t="s">
        <v>1555</v>
      </c>
      <c r="E217" s="15" t="s">
        <v>851</v>
      </c>
    </row>
    <row r="218" spans="1:5" x14ac:dyDescent="0.25">
      <c r="A218" s="9" t="s">
        <v>2091</v>
      </c>
      <c r="B218" s="9">
        <v>138781898</v>
      </c>
      <c r="C218" s="9">
        <v>138781924</v>
      </c>
      <c r="D218" s="9" t="s">
        <v>1555</v>
      </c>
      <c r="E218" s="15" t="s">
        <v>851</v>
      </c>
    </row>
    <row r="219" spans="1:5" x14ac:dyDescent="0.25">
      <c r="A219" s="9" t="s">
        <v>2091</v>
      </c>
      <c r="B219" s="9">
        <v>149944674</v>
      </c>
      <c r="C219" s="9">
        <v>149944793</v>
      </c>
      <c r="D219" s="9" t="s">
        <v>1728</v>
      </c>
      <c r="E219" s="15" t="s">
        <v>511</v>
      </c>
    </row>
    <row r="220" spans="1:5" x14ac:dyDescent="0.25">
      <c r="A220" s="9" t="s">
        <v>2091</v>
      </c>
      <c r="B220" s="9">
        <v>178994945</v>
      </c>
      <c r="C220" s="9">
        <v>178994985</v>
      </c>
      <c r="D220" s="9" t="s">
        <v>1617</v>
      </c>
      <c r="E220" s="15" t="s">
        <v>316</v>
      </c>
    </row>
    <row r="221" spans="1:5" x14ac:dyDescent="0.25">
      <c r="A221" s="9" t="s">
        <v>2091</v>
      </c>
      <c r="B221" s="9">
        <v>178995251</v>
      </c>
      <c r="C221" s="9">
        <v>178995320</v>
      </c>
      <c r="D221" s="9" t="s">
        <v>1617</v>
      </c>
      <c r="E221" s="15" t="s">
        <v>316</v>
      </c>
    </row>
    <row r="222" spans="1:5" x14ac:dyDescent="0.25">
      <c r="A222" s="9" t="s">
        <v>2092</v>
      </c>
      <c r="B222" s="9">
        <v>1609915</v>
      </c>
      <c r="C222" s="9">
        <v>1610445</v>
      </c>
      <c r="D222" s="9" t="s">
        <v>1593</v>
      </c>
      <c r="E222" s="15" t="s">
        <v>1191</v>
      </c>
    </row>
    <row r="223" spans="1:5" x14ac:dyDescent="0.25">
      <c r="A223" s="9" t="s">
        <v>2092</v>
      </c>
      <c r="B223" s="9">
        <v>10830649</v>
      </c>
      <c r="C223" s="9">
        <v>10830902</v>
      </c>
      <c r="D223" s="9" t="s">
        <v>1670</v>
      </c>
      <c r="E223" s="15" t="s">
        <v>428</v>
      </c>
    </row>
    <row r="224" spans="1:5" x14ac:dyDescent="0.25">
      <c r="A224" s="9" t="s">
        <v>2092</v>
      </c>
      <c r="B224" s="9">
        <v>10838478</v>
      </c>
      <c r="C224" s="9">
        <v>10838539</v>
      </c>
      <c r="D224" s="9" t="s">
        <v>1670</v>
      </c>
      <c r="E224" s="15" t="s">
        <v>428</v>
      </c>
    </row>
    <row r="225" spans="1:5" x14ac:dyDescent="0.25">
      <c r="A225" s="9" t="s">
        <v>2092</v>
      </c>
      <c r="B225" s="9">
        <v>31927717</v>
      </c>
      <c r="C225" s="9">
        <v>31927752</v>
      </c>
      <c r="D225" s="9" t="s">
        <v>1501</v>
      </c>
      <c r="E225" s="15" t="s">
        <v>1124</v>
      </c>
    </row>
    <row r="226" spans="1:5" x14ac:dyDescent="0.25">
      <c r="A226" s="9" t="s">
        <v>2092</v>
      </c>
      <c r="B226" s="9">
        <v>31946095</v>
      </c>
      <c r="C226" s="9">
        <v>31946221</v>
      </c>
      <c r="D226" s="9" t="s">
        <v>1523</v>
      </c>
      <c r="E226" s="15" t="s">
        <v>1140</v>
      </c>
    </row>
    <row r="227" spans="1:5" x14ac:dyDescent="0.25">
      <c r="A227" s="9" t="s">
        <v>2092</v>
      </c>
      <c r="B227" s="9">
        <v>33192241</v>
      </c>
      <c r="C227" s="9">
        <v>33192467</v>
      </c>
      <c r="D227" s="9" t="s">
        <v>1543</v>
      </c>
      <c r="E227" s="15" t="s">
        <v>1146</v>
      </c>
    </row>
    <row r="228" spans="1:5" x14ac:dyDescent="0.25">
      <c r="A228" s="9" t="s">
        <v>2092</v>
      </c>
      <c r="B228" s="9">
        <v>35512859</v>
      </c>
      <c r="C228" s="9">
        <v>35512876</v>
      </c>
      <c r="D228" s="9" t="s">
        <v>1874</v>
      </c>
      <c r="E228" s="15" t="s">
        <v>743</v>
      </c>
    </row>
    <row r="229" spans="1:5" x14ac:dyDescent="0.25">
      <c r="A229" s="9" t="s">
        <v>2092</v>
      </c>
      <c r="B229" s="9">
        <v>35512859</v>
      </c>
      <c r="C229" s="9">
        <v>35512896</v>
      </c>
      <c r="D229" s="9" t="s">
        <v>1873</v>
      </c>
      <c r="E229" s="15" t="s">
        <v>743</v>
      </c>
    </row>
    <row r="230" spans="1:5" x14ac:dyDescent="0.25">
      <c r="A230" s="9" t="s">
        <v>2092</v>
      </c>
      <c r="B230" s="9">
        <v>42173364</v>
      </c>
      <c r="C230" s="9">
        <v>42173613</v>
      </c>
      <c r="D230" s="9" t="s">
        <v>1619</v>
      </c>
      <c r="E230" s="15" t="s">
        <v>320</v>
      </c>
    </row>
    <row r="231" spans="1:5" x14ac:dyDescent="0.25">
      <c r="A231" s="9" t="s">
        <v>2092</v>
      </c>
      <c r="B231" s="9">
        <v>42194821</v>
      </c>
      <c r="C231" s="9">
        <v>42194956</v>
      </c>
      <c r="D231" s="9" t="s">
        <v>1620</v>
      </c>
      <c r="E231" s="15" t="s">
        <v>324</v>
      </c>
    </row>
    <row r="232" spans="1:5" x14ac:dyDescent="0.25">
      <c r="A232" s="9" t="s">
        <v>2092</v>
      </c>
      <c r="B232" s="9">
        <v>42722335</v>
      </c>
      <c r="C232" s="9">
        <v>42722597</v>
      </c>
      <c r="D232" s="9" t="s">
        <v>1767</v>
      </c>
      <c r="E232" s="15" t="s">
        <v>579</v>
      </c>
    </row>
    <row r="233" spans="1:5" x14ac:dyDescent="0.25">
      <c r="A233" s="9" t="s">
        <v>2092</v>
      </c>
      <c r="B233" s="9">
        <v>42979151</v>
      </c>
      <c r="C233" s="9">
        <v>42979181</v>
      </c>
      <c r="D233" s="9" t="s">
        <v>1737</v>
      </c>
      <c r="E233" s="15" t="s">
        <v>974</v>
      </c>
    </row>
    <row r="234" spans="1:5" x14ac:dyDescent="0.25">
      <c r="A234" s="9" t="s">
        <v>2092</v>
      </c>
      <c r="B234" s="9">
        <v>65495411</v>
      </c>
      <c r="C234" s="9">
        <v>65495632</v>
      </c>
      <c r="D234" s="9" t="s">
        <v>1588</v>
      </c>
      <c r="E234" s="15" t="s">
        <v>277</v>
      </c>
    </row>
    <row r="235" spans="1:5" x14ac:dyDescent="0.25">
      <c r="A235" s="9" t="s">
        <v>2092</v>
      </c>
      <c r="B235" s="9">
        <v>65495411</v>
      </c>
      <c r="C235" s="9">
        <v>65495632</v>
      </c>
      <c r="D235" s="9" t="s">
        <v>1589</v>
      </c>
      <c r="E235" s="15" t="s">
        <v>277</v>
      </c>
    </row>
    <row r="236" spans="1:5" x14ac:dyDescent="0.25">
      <c r="A236" s="9" t="s">
        <v>2092</v>
      </c>
      <c r="B236" s="9">
        <v>65495834</v>
      </c>
      <c r="C236" s="9">
        <v>65495993</v>
      </c>
      <c r="D236" s="9" t="s">
        <v>1588</v>
      </c>
      <c r="E236" s="15" t="s">
        <v>277</v>
      </c>
    </row>
    <row r="237" spans="1:5" x14ac:dyDescent="0.25">
      <c r="A237" s="9" t="s">
        <v>2092</v>
      </c>
      <c r="B237" s="9">
        <v>65495834</v>
      </c>
      <c r="C237" s="9">
        <v>65496018</v>
      </c>
      <c r="D237" s="9" t="s">
        <v>1589</v>
      </c>
      <c r="E237" s="15" t="s">
        <v>277</v>
      </c>
    </row>
    <row r="238" spans="1:5" x14ac:dyDescent="0.25">
      <c r="A238" s="9" t="s">
        <v>2092</v>
      </c>
      <c r="B238" s="9">
        <v>65639753</v>
      </c>
      <c r="C238" s="9">
        <v>65639917</v>
      </c>
      <c r="D238" s="9" t="s">
        <v>1589</v>
      </c>
      <c r="E238" s="15" t="s">
        <v>277</v>
      </c>
    </row>
    <row r="239" spans="1:5" x14ac:dyDescent="0.25">
      <c r="A239" s="9" t="s">
        <v>2092</v>
      </c>
      <c r="B239" s="9">
        <v>65707110</v>
      </c>
      <c r="C239" s="9">
        <v>65707226</v>
      </c>
      <c r="D239" s="9" t="s">
        <v>1589</v>
      </c>
      <c r="E239" s="15" t="s">
        <v>277</v>
      </c>
    </row>
    <row r="240" spans="1:5" x14ac:dyDescent="0.25">
      <c r="A240" s="9" t="s">
        <v>2092</v>
      </c>
      <c r="B240" s="9">
        <v>70302925</v>
      </c>
      <c r="C240" s="9">
        <v>70303084</v>
      </c>
      <c r="D240" s="9" t="s">
        <v>1547</v>
      </c>
      <c r="E240" s="15" t="s">
        <v>1152</v>
      </c>
    </row>
    <row r="241" spans="1:5" x14ac:dyDescent="0.25">
      <c r="A241" s="9" t="s">
        <v>2092</v>
      </c>
      <c r="B241" s="9">
        <v>71886550</v>
      </c>
      <c r="C241" s="9">
        <v>71887023</v>
      </c>
      <c r="D241" s="9" t="s">
        <v>1792</v>
      </c>
      <c r="E241" s="15" t="s">
        <v>1337</v>
      </c>
    </row>
    <row r="242" spans="1:5" x14ac:dyDescent="0.25">
      <c r="A242" s="9" t="s">
        <v>2092</v>
      </c>
      <c r="B242" s="9">
        <v>72366730</v>
      </c>
      <c r="C242" s="9">
        <v>72366891</v>
      </c>
      <c r="D242" s="9" t="s">
        <v>1791</v>
      </c>
      <c r="E242" s="15" t="s">
        <v>1337</v>
      </c>
    </row>
    <row r="243" spans="1:5" x14ac:dyDescent="0.25">
      <c r="A243" s="9" t="s">
        <v>2092</v>
      </c>
      <c r="B243" s="9">
        <v>72390573</v>
      </c>
      <c r="C243" s="9">
        <v>72390650</v>
      </c>
      <c r="D243" s="9" t="s">
        <v>1791</v>
      </c>
      <c r="E243" s="15" t="s">
        <v>1337</v>
      </c>
    </row>
    <row r="244" spans="1:5" x14ac:dyDescent="0.25">
      <c r="A244" s="9" t="s">
        <v>2092</v>
      </c>
      <c r="B244" s="9">
        <v>76072489</v>
      </c>
      <c r="C244" s="9">
        <v>76072662</v>
      </c>
      <c r="D244" s="9" t="s">
        <v>1641</v>
      </c>
      <c r="E244" s="15" t="s">
        <v>366</v>
      </c>
    </row>
    <row r="245" spans="1:5" x14ac:dyDescent="0.25">
      <c r="A245" s="9" t="s">
        <v>2092</v>
      </c>
      <c r="B245" s="9">
        <v>79518895</v>
      </c>
      <c r="C245" s="9">
        <v>79519110</v>
      </c>
      <c r="D245" s="9" t="s">
        <v>1662</v>
      </c>
      <c r="E245" s="15" t="s">
        <v>404</v>
      </c>
    </row>
    <row r="246" spans="1:5" x14ac:dyDescent="0.25">
      <c r="A246" s="9" t="s">
        <v>2092</v>
      </c>
      <c r="B246" s="9">
        <v>79537140</v>
      </c>
      <c r="C246" s="9">
        <v>79537430</v>
      </c>
      <c r="D246" s="9" t="s">
        <v>1662</v>
      </c>
      <c r="E246" s="15" t="s">
        <v>404</v>
      </c>
    </row>
    <row r="247" spans="1:5" x14ac:dyDescent="0.25">
      <c r="A247" s="9" t="s">
        <v>2092</v>
      </c>
      <c r="B247" s="9">
        <v>79947280</v>
      </c>
      <c r="C247" s="9">
        <v>79947553</v>
      </c>
      <c r="D247" s="9" t="s">
        <v>1578</v>
      </c>
      <c r="E247" s="15" t="s">
        <v>265</v>
      </c>
    </row>
    <row r="248" spans="1:5" x14ac:dyDescent="0.25">
      <c r="A248" s="9" t="s">
        <v>2092</v>
      </c>
      <c r="B248" s="9">
        <v>99510221</v>
      </c>
      <c r="C248" s="9">
        <v>99510255</v>
      </c>
      <c r="D248" s="9" t="s">
        <v>1884</v>
      </c>
      <c r="E248" s="15" t="s">
        <v>1087</v>
      </c>
    </row>
    <row r="249" spans="1:5" x14ac:dyDescent="0.25">
      <c r="A249" s="9" t="s">
        <v>2092</v>
      </c>
      <c r="B249" s="9">
        <v>99515367</v>
      </c>
      <c r="C249" s="9">
        <v>99515423</v>
      </c>
      <c r="D249" s="9" t="s">
        <v>1884</v>
      </c>
      <c r="E249" s="15" t="s">
        <v>1087</v>
      </c>
    </row>
    <row r="250" spans="1:5" x14ac:dyDescent="0.25">
      <c r="A250" s="9" t="s">
        <v>2092</v>
      </c>
      <c r="B250" s="9">
        <v>99606833</v>
      </c>
      <c r="C250" s="9">
        <v>99607034</v>
      </c>
      <c r="D250" s="9" t="s">
        <v>1759</v>
      </c>
      <c r="E250" s="15" t="s">
        <v>996</v>
      </c>
    </row>
    <row r="251" spans="1:5" x14ac:dyDescent="0.25">
      <c r="A251" s="9" t="s">
        <v>2092</v>
      </c>
      <c r="B251" s="9">
        <v>106629022</v>
      </c>
      <c r="C251" s="9">
        <v>106629498</v>
      </c>
      <c r="D251" s="9" t="s">
        <v>1806</v>
      </c>
      <c r="E251" s="15" t="s">
        <v>1016</v>
      </c>
    </row>
    <row r="252" spans="1:5" x14ac:dyDescent="0.25">
      <c r="A252" s="9" t="s">
        <v>2092</v>
      </c>
      <c r="B252" s="9">
        <v>135492238</v>
      </c>
      <c r="C252" s="9">
        <v>135492316</v>
      </c>
      <c r="D252" s="9" t="s">
        <v>1456</v>
      </c>
      <c r="E252" s="15" t="s">
        <v>33</v>
      </c>
    </row>
    <row r="253" spans="1:5" x14ac:dyDescent="0.25">
      <c r="A253" s="9" t="s">
        <v>2092</v>
      </c>
      <c r="B253" s="9">
        <v>135495789</v>
      </c>
      <c r="C253" s="9">
        <v>135495923</v>
      </c>
      <c r="D253" s="9" t="s">
        <v>1456</v>
      </c>
      <c r="E253" s="15" t="s">
        <v>33</v>
      </c>
    </row>
    <row r="254" spans="1:5" x14ac:dyDescent="0.25">
      <c r="A254" s="9" t="s">
        <v>2092</v>
      </c>
      <c r="B254" s="9">
        <v>135497163</v>
      </c>
      <c r="C254" s="9">
        <v>135497274</v>
      </c>
      <c r="D254" s="9" t="s">
        <v>1456</v>
      </c>
      <c r="E254" s="15" t="s">
        <v>33</v>
      </c>
    </row>
    <row r="255" spans="1:5" x14ac:dyDescent="0.25">
      <c r="A255" s="9" t="s">
        <v>2092</v>
      </c>
      <c r="B255" s="9">
        <v>135497558</v>
      </c>
      <c r="C255" s="9">
        <v>135497740</v>
      </c>
      <c r="D255" s="9" t="s">
        <v>1456</v>
      </c>
      <c r="E255" s="15" t="s">
        <v>33</v>
      </c>
    </row>
    <row r="256" spans="1:5" x14ac:dyDescent="0.25">
      <c r="A256" s="9" t="s">
        <v>2092</v>
      </c>
      <c r="B256" s="9">
        <v>136822592</v>
      </c>
      <c r="C256" s="9">
        <v>136822665</v>
      </c>
      <c r="D256" s="9" t="s">
        <v>1738</v>
      </c>
      <c r="E256" s="15" t="s">
        <v>533</v>
      </c>
    </row>
    <row r="257" spans="1:5" x14ac:dyDescent="0.25">
      <c r="A257" s="9" t="s">
        <v>2093</v>
      </c>
      <c r="B257" s="9">
        <v>6826198</v>
      </c>
      <c r="C257" s="9">
        <v>6826275</v>
      </c>
      <c r="D257" s="9" t="s">
        <v>1511</v>
      </c>
      <c r="E257" s="15" t="s">
        <v>1133</v>
      </c>
    </row>
    <row r="258" spans="1:5" x14ac:dyDescent="0.25">
      <c r="A258" s="9" t="s">
        <v>2093</v>
      </c>
      <c r="B258" s="9">
        <v>17298652</v>
      </c>
      <c r="C258" s="9">
        <v>17299264</v>
      </c>
      <c r="D258" s="9" t="s">
        <v>1457</v>
      </c>
      <c r="E258" s="15" t="s">
        <v>796</v>
      </c>
    </row>
    <row r="259" spans="1:5" x14ac:dyDescent="0.25">
      <c r="A259" s="9" t="s">
        <v>2093</v>
      </c>
      <c r="B259" s="9">
        <v>23105785</v>
      </c>
      <c r="C259" s="9">
        <v>23106026</v>
      </c>
      <c r="D259" s="9" t="s">
        <v>1660</v>
      </c>
      <c r="E259" s="15" t="s">
        <v>400</v>
      </c>
    </row>
    <row r="260" spans="1:5" x14ac:dyDescent="0.25">
      <c r="A260" s="9" t="s">
        <v>2093</v>
      </c>
      <c r="B260" s="9">
        <v>33109373</v>
      </c>
      <c r="C260" s="9">
        <v>33109404</v>
      </c>
      <c r="D260" s="9" t="s">
        <v>1800</v>
      </c>
      <c r="E260" s="15" t="s">
        <v>646</v>
      </c>
    </row>
    <row r="261" spans="1:5" x14ac:dyDescent="0.25">
      <c r="A261" s="9" t="s">
        <v>2093</v>
      </c>
      <c r="B261" s="9">
        <v>33129564</v>
      </c>
      <c r="C261" s="9">
        <v>33130066</v>
      </c>
      <c r="D261" s="9" t="s">
        <v>1494</v>
      </c>
      <c r="E261" s="15" t="s">
        <v>98</v>
      </c>
    </row>
    <row r="262" spans="1:5" x14ac:dyDescent="0.25">
      <c r="A262" s="9" t="s">
        <v>2093</v>
      </c>
      <c r="B262" s="9">
        <v>33146217</v>
      </c>
      <c r="C262" s="9">
        <v>33146252</v>
      </c>
      <c r="D262" s="9" t="s">
        <v>1494</v>
      </c>
      <c r="E262" s="15" t="s">
        <v>98</v>
      </c>
    </row>
    <row r="263" spans="1:5" x14ac:dyDescent="0.25">
      <c r="A263" s="9" t="s">
        <v>2093</v>
      </c>
      <c r="B263" s="9">
        <v>66628881</v>
      </c>
      <c r="C263" s="9">
        <v>66629064</v>
      </c>
      <c r="D263" s="9" t="s">
        <v>1653</v>
      </c>
      <c r="E263" s="15" t="s">
        <v>1250</v>
      </c>
    </row>
    <row r="264" spans="1:5" x14ac:dyDescent="0.25">
      <c r="A264" s="9" t="s">
        <v>2093</v>
      </c>
      <c r="B264" s="9">
        <v>76626065</v>
      </c>
      <c r="C264" s="9">
        <v>76626240</v>
      </c>
      <c r="D264" s="9" t="s">
        <v>1756</v>
      </c>
      <c r="E264" s="15" t="s">
        <v>1323</v>
      </c>
    </row>
    <row r="265" spans="1:5" x14ac:dyDescent="0.25">
      <c r="A265" s="9" t="s">
        <v>2093</v>
      </c>
      <c r="B265" s="9">
        <v>76626683</v>
      </c>
      <c r="C265" s="9">
        <v>76627279</v>
      </c>
      <c r="D265" s="9" t="s">
        <v>1756</v>
      </c>
      <c r="E265" s="15" t="s">
        <v>1323</v>
      </c>
    </row>
    <row r="266" spans="1:5" x14ac:dyDescent="0.25">
      <c r="A266" s="9" t="s">
        <v>2093</v>
      </c>
      <c r="B266" s="9">
        <v>92528436</v>
      </c>
      <c r="C266" s="9">
        <v>92528520</v>
      </c>
      <c r="D266" s="9" t="s">
        <v>1734</v>
      </c>
      <c r="E266" s="15" t="s">
        <v>527</v>
      </c>
    </row>
    <row r="267" spans="1:5" x14ac:dyDescent="0.25">
      <c r="A267" s="9" t="s">
        <v>2093</v>
      </c>
      <c r="B267" s="9">
        <v>99408549</v>
      </c>
      <c r="C267" s="9">
        <v>99408597</v>
      </c>
      <c r="D267" s="9" t="s">
        <v>1727</v>
      </c>
      <c r="E267" s="15" t="s">
        <v>1299</v>
      </c>
    </row>
    <row r="268" spans="1:5" x14ac:dyDescent="0.25">
      <c r="A268" s="9" t="s">
        <v>2093</v>
      </c>
      <c r="B268" s="9">
        <v>120856764</v>
      </c>
      <c r="C268" s="9">
        <v>120856858</v>
      </c>
      <c r="D268" s="9" t="s">
        <v>1864</v>
      </c>
      <c r="E268" s="15" t="s">
        <v>728</v>
      </c>
    </row>
    <row r="269" spans="1:5" x14ac:dyDescent="0.25">
      <c r="A269" s="9" t="s">
        <v>2093</v>
      </c>
      <c r="B269" s="9">
        <v>120857795</v>
      </c>
      <c r="C269" s="9">
        <v>120858144</v>
      </c>
      <c r="D269" s="9" t="s">
        <v>1864</v>
      </c>
      <c r="E269" s="15" t="s">
        <v>728</v>
      </c>
    </row>
    <row r="270" spans="1:5" x14ac:dyDescent="0.25">
      <c r="A270" s="9" t="s">
        <v>2093</v>
      </c>
      <c r="B270" s="9">
        <v>128409902</v>
      </c>
      <c r="C270" s="9">
        <v>128409982</v>
      </c>
      <c r="D270" s="9" t="s">
        <v>1640</v>
      </c>
      <c r="E270" s="15" t="s">
        <v>362</v>
      </c>
    </row>
    <row r="271" spans="1:5" x14ac:dyDescent="0.25">
      <c r="A271" s="9" t="s">
        <v>2093</v>
      </c>
      <c r="B271" s="9">
        <v>128775782</v>
      </c>
      <c r="C271" s="9">
        <v>128775794</v>
      </c>
      <c r="D271" s="9" t="s">
        <v>1714</v>
      </c>
      <c r="E271" s="15" t="s">
        <v>959</v>
      </c>
    </row>
    <row r="272" spans="1:5" x14ac:dyDescent="0.25">
      <c r="A272" s="9" t="s">
        <v>2093</v>
      </c>
      <c r="B272" s="9">
        <v>130440967</v>
      </c>
      <c r="C272" s="9">
        <v>130441016</v>
      </c>
      <c r="D272" s="9" t="s">
        <v>1519</v>
      </c>
      <c r="E272" s="15" t="s">
        <v>1137</v>
      </c>
    </row>
    <row r="273" spans="1:5" x14ac:dyDescent="0.25">
      <c r="A273" s="9" t="s">
        <v>2093</v>
      </c>
      <c r="B273" s="9">
        <v>138981270</v>
      </c>
      <c r="C273" s="9">
        <v>138981389</v>
      </c>
      <c r="D273" s="9" t="s">
        <v>1654</v>
      </c>
      <c r="E273" s="15" t="s">
        <v>389</v>
      </c>
    </row>
    <row r="274" spans="1:5" x14ac:dyDescent="0.25">
      <c r="A274" s="9" t="s">
        <v>2093</v>
      </c>
      <c r="B274" s="9">
        <v>140382527</v>
      </c>
      <c r="C274" s="9">
        <v>140382621</v>
      </c>
      <c r="D274" s="9" t="s">
        <v>1818</v>
      </c>
      <c r="E274" s="15" t="s">
        <v>1029</v>
      </c>
    </row>
    <row r="275" spans="1:5" x14ac:dyDescent="0.25">
      <c r="A275" s="9" t="s">
        <v>2093</v>
      </c>
      <c r="B275" s="9">
        <v>140398391</v>
      </c>
      <c r="C275" s="9">
        <v>140398530</v>
      </c>
      <c r="D275" s="9" t="s">
        <v>1818</v>
      </c>
      <c r="E275" s="15" t="s">
        <v>1029</v>
      </c>
    </row>
    <row r="276" spans="1:5" x14ac:dyDescent="0.25">
      <c r="A276" s="9" t="s">
        <v>2093</v>
      </c>
      <c r="B276" s="9">
        <v>141738358</v>
      </c>
      <c r="C276" s="9">
        <v>141738435</v>
      </c>
      <c r="D276" s="9" t="s">
        <v>1832</v>
      </c>
      <c r="E276" s="15" t="s">
        <v>1040</v>
      </c>
    </row>
    <row r="277" spans="1:5" x14ac:dyDescent="0.25">
      <c r="A277" s="9" t="s">
        <v>2093</v>
      </c>
      <c r="B277" s="9">
        <v>141739099</v>
      </c>
      <c r="C277" s="9">
        <v>141739166</v>
      </c>
      <c r="D277" s="9" t="s">
        <v>1832</v>
      </c>
      <c r="E277" s="15" t="s">
        <v>1040</v>
      </c>
    </row>
    <row r="278" spans="1:5" x14ac:dyDescent="0.25">
      <c r="A278" s="9" t="s">
        <v>2094</v>
      </c>
      <c r="B278" s="9">
        <v>1763789</v>
      </c>
      <c r="C278" s="9">
        <v>1763910</v>
      </c>
      <c r="D278" s="9" t="s">
        <v>1531</v>
      </c>
      <c r="E278" s="15" t="s">
        <v>193</v>
      </c>
    </row>
    <row r="279" spans="1:5" x14ac:dyDescent="0.25">
      <c r="A279" s="9" t="s">
        <v>2094</v>
      </c>
      <c r="B279" s="9">
        <v>1770907</v>
      </c>
      <c r="C279" s="9">
        <v>1771054</v>
      </c>
      <c r="D279" s="9" t="s">
        <v>1531</v>
      </c>
      <c r="E279" s="15" t="s">
        <v>193</v>
      </c>
    </row>
    <row r="280" spans="1:5" x14ac:dyDescent="0.25">
      <c r="A280" s="9" t="s">
        <v>2094</v>
      </c>
      <c r="B280" s="9">
        <v>10623202</v>
      </c>
      <c r="C280" s="9">
        <v>10623245</v>
      </c>
      <c r="D280" s="9" t="s">
        <v>1798</v>
      </c>
      <c r="E280" s="15" t="s">
        <v>638</v>
      </c>
    </row>
    <row r="281" spans="1:5" x14ac:dyDescent="0.25">
      <c r="A281" s="9" t="s">
        <v>2094</v>
      </c>
      <c r="B281" s="9">
        <v>10654873</v>
      </c>
      <c r="C281" s="9">
        <v>10655143</v>
      </c>
      <c r="D281" s="9" t="s">
        <v>1798</v>
      </c>
      <c r="E281" s="15" t="s">
        <v>638</v>
      </c>
    </row>
    <row r="282" spans="1:5" x14ac:dyDescent="0.25">
      <c r="A282" s="9" t="s">
        <v>2094</v>
      </c>
      <c r="B282" s="9">
        <v>38996973</v>
      </c>
      <c r="C282" s="9">
        <v>38997063</v>
      </c>
      <c r="D282" s="9" t="s">
        <v>1448</v>
      </c>
      <c r="E282" s="15" t="s">
        <v>17</v>
      </c>
    </row>
    <row r="283" spans="1:5" x14ac:dyDescent="0.25">
      <c r="A283" s="9" t="s">
        <v>2094</v>
      </c>
      <c r="B283" s="9">
        <v>43140464</v>
      </c>
      <c r="C283" s="9">
        <v>43140496</v>
      </c>
      <c r="D283" s="9" t="s">
        <v>1623</v>
      </c>
      <c r="E283" s="15" t="s">
        <v>340</v>
      </c>
    </row>
    <row r="284" spans="1:5" x14ac:dyDescent="0.25">
      <c r="A284" s="9" t="s">
        <v>2094</v>
      </c>
      <c r="B284" s="9">
        <v>54616096</v>
      </c>
      <c r="C284" s="9">
        <v>54616227</v>
      </c>
      <c r="D284" s="9" t="s">
        <v>1797</v>
      </c>
      <c r="E284" s="15" t="s">
        <v>634</v>
      </c>
    </row>
    <row r="285" spans="1:5" x14ac:dyDescent="0.25">
      <c r="A285" s="9" t="s">
        <v>2094</v>
      </c>
      <c r="B285" s="9">
        <v>54620930</v>
      </c>
      <c r="C285" s="9">
        <v>54620966</v>
      </c>
      <c r="D285" s="9" t="s">
        <v>1797</v>
      </c>
      <c r="E285" s="15" t="s">
        <v>634</v>
      </c>
    </row>
    <row r="286" spans="1:5" x14ac:dyDescent="0.25">
      <c r="A286" s="9" t="s">
        <v>2094</v>
      </c>
      <c r="B286" s="9">
        <v>63086022</v>
      </c>
      <c r="C286" s="9">
        <v>63086053</v>
      </c>
      <c r="D286" s="9" t="s">
        <v>1868</v>
      </c>
      <c r="E286" s="15" t="s">
        <v>1068</v>
      </c>
    </row>
    <row r="287" spans="1:5" x14ac:dyDescent="0.25">
      <c r="A287" s="9" t="s">
        <v>2094</v>
      </c>
      <c r="B287" s="9">
        <v>67064392</v>
      </c>
      <c r="C287" s="9">
        <v>67064563</v>
      </c>
      <c r="D287" s="9" t="s">
        <v>1553</v>
      </c>
      <c r="E287" s="15" t="s">
        <v>237</v>
      </c>
    </row>
    <row r="288" spans="1:5" x14ac:dyDescent="0.25">
      <c r="A288" s="9" t="s">
        <v>2094</v>
      </c>
      <c r="B288" s="9">
        <v>67074218</v>
      </c>
      <c r="C288" s="9">
        <v>67074252</v>
      </c>
      <c r="D288" s="9" t="s">
        <v>1553</v>
      </c>
      <c r="E288" s="15" t="s">
        <v>237</v>
      </c>
    </row>
    <row r="289" spans="1:5" x14ac:dyDescent="0.25">
      <c r="A289" s="9" t="s">
        <v>2094</v>
      </c>
      <c r="B289" s="9">
        <v>76984179</v>
      </c>
      <c r="C289" s="9">
        <v>76984220</v>
      </c>
      <c r="D289" s="9" t="s">
        <v>1735</v>
      </c>
      <c r="E289" s="15" t="s">
        <v>530</v>
      </c>
    </row>
    <row r="290" spans="1:5" x14ac:dyDescent="0.25">
      <c r="A290" s="9" t="s">
        <v>2094</v>
      </c>
      <c r="B290" s="9">
        <v>76984179</v>
      </c>
      <c r="C290" s="9">
        <v>76984220</v>
      </c>
      <c r="D290" s="9" t="s">
        <v>1736</v>
      </c>
      <c r="E290" s="15" t="s">
        <v>530</v>
      </c>
    </row>
    <row r="291" spans="1:5" x14ac:dyDescent="0.25">
      <c r="A291" s="9" t="s">
        <v>2094</v>
      </c>
      <c r="B291" s="9">
        <v>76986162</v>
      </c>
      <c r="C291" s="9">
        <v>76986321</v>
      </c>
      <c r="D291" s="9" t="s">
        <v>1735</v>
      </c>
      <c r="E291" s="15" t="s">
        <v>530</v>
      </c>
    </row>
    <row r="292" spans="1:5" x14ac:dyDescent="0.25">
      <c r="A292" s="9" t="s">
        <v>2094</v>
      </c>
      <c r="B292" s="9">
        <v>76986162</v>
      </c>
      <c r="C292" s="9">
        <v>76986321</v>
      </c>
      <c r="D292" s="9" t="s">
        <v>1736</v>
      </c>
      <c r="E292" s="15" t="s">
        <v>530</v>
      </c>
    </row>
    <row r="293" spans="1:5" x14ac:dyDescent="0.25">
      <c r="A293" s="9" t="s">
        <v>2094</v>
      </c>
      <c r="B293" s="9">
        <v>76986469</v>
      </c>
      <c r="C293" s="9">
        <v>76986527</v>
      </c>
      <c r="D293" s="9" t="s">
        <v>1736</v>
      </c>
      <c r="E293" s="15" t="s">
        <v>530</v>
      </c>
    </row>
    <row r="294" spans="1:5" x14ac:dyDescent="0.25">
      <c r="A294" s="9" t="s">
        <v>2094</v>
      </c>
      <c r="B294" s="9">
        <v>76988282</v>
      </c>
      <c r="C294" s="9">
        <v>76988363</v>
      </c>
      <c r="D294" s="9" t="s">
        <v>1735</v>
      </c>
      <c r="E294" s="15" t="s">
        <v>530</v>
      </c>
    </row>
    <row r="295" spans="1:5" x14ac:dyDescent="0.25">
      <c r="A295" s="9" t="s">
        <v>2094</v>
      </c>
      <c r="B295" s="9">
        <v>76999965</v>
      </c>
      <c r="C295" s="9">
        <v>77000078</v>
      </c>
      <c r="D295" s="9" t="s">
        <v>1735</v>
      </c>
      <c r="E295" s="15" t="s">
        <v>530</v>
      </c>
    </row>
    <row r="296" spans="1:5" x14ac:dyDescent="0.25">
      <c r="A296" s="9" t="s">
        <v>2094</v>
      </c>
      <c r="B296" s="9">
        <v>86743628</v>
      </c>
      <c r="C296" s="9">
        <v>86743634</v>
      </c>
      <c r="D296" s="9" t="s">
        <v>1540</v>
      </c>
      <c r="E296" s="15" t="s">
        <v>213</v>
      </c>
    </row>
    <row r="297" spans="1:5" x14ac:dyDescent="0.25">
      <c r="A297" s="9" t="s">
        <v>2094</v>
      </c>
      <c r="B297" s="9">
        <v>93754894</v>
      </c>
      <c r="C297" s="9">
        <v>93754914</v>
      </c>
      <c r="D297" s="9" t="s">
        <v>1851</v>
      </c>
      <c r="E297" s="15" t="s">
        <v>1383</v>
      </c>
    </row>
    <row r="298" spans="1:5" x14ac:dyDescent="0.25">
      <c r="A298" s="9" t="s">
        <v>2094</v>
      </c>
      <c r="B298" s="9">
        <v>96160693</v>
      </c>
      <c r="C298" s="9">
        <v>96160806</v>
      </c>
      <c r="D298" s="9" t="s">
        <v>1604</v>
      </c>
      <c r="E298" s="15" t="s">
        <v>883</v>
      </c>
    </row>
    <row r="299" spans="1:5" x14ac:dyDescent="0.25">
      <c r="A299" s="9" t="s">
        <v>2094</v>
      </c>
      <c r="B299" s="9">
        <v>99013274</v>
      </c>
      <c r="C299" s="9">
        <v>99013372</v>
      </c>
      <c r="D299" s="9" t="s">
        <v>1890</v>
      </c>
      <c r="E299" s="15" t="s">
        <v>761</v>
      </c>
    </row>
    <row r="300" spans="1:5" x14ac:dyDescent="0.25">
      <c r="A300" s="9" t="s">
        <v>2094</v>
      </c>
      <c r="B300" s="9">
        <v>99013274</v>
      </c>
      <c r="C300" s="9">
        <v>99013372</v>
      </c>
      <c r="D300" s="9" t="s">
        <v>1888</v>
      </c>
      <c r="E300" s="15" t="s">
        <v>761</v>
      </c>
    </row>
    <row r="301" spans="1:5" x14ac:dyDescent="0.25">
      <c r="A301" s="9" t="s">
        <v>2094</v>
      </c>
      <c r="B301" s="9">
        <v>99013735</v>
      </c>
      <c r="C301" s="9">
        <v>99013788</v>
      </c>
      <c r="D301" s="9" t="s">
        <v>1890</v>
      </c>
      <c r="E301" s="15" t="s">
        <v>761</v>
      </c>
    </row>
    <row r="302" spans="1:5" x14ac:dyDescent="0.25">
      <c r="A302" s="9" t="s">
        <v>2094</v>
      </c>
      <c r="B302" s="9">
        <v>99013735</v>
      </c>
      <c r="C302" s="9">
        <v>99013788</v>
      </c>
      <c r="D302" s="9" t="s">
        <v>1888</v>
      </c>
      <c r="E302" s="15" t="s">
        <v>761</v>
      </c>
    </row>
    <row r="303" spans="1:5" x14ac:dyDescent="0.25">
      <c r="A303" s="9" t="s">
        <v>2094</v>
      </c>
      <c r="B303" s="9">
        <v>103500610</v>
      </c>
      <c r="C303" s="9">
        <v>103500886</v>
      </c>
      <c r="D303" s="9" t="s">
        <v>1793</v>
      </c>
      <c r="E303" s="15" t="s">
        <v>1008</v>
      </c>
    </row>
    <row r="304" spans="1:5" x14ac:dyDescent="0.25">
      <c r="A304" s="9" t="s">
        <v>2094</v>
      </c>
      <c r="B304" s="9">
        <v>103880417</v>
      </c>
      <c r="C304" s="9">
        <v>103880657</v>
      </c>
      <c r="D304" s="9" t="s">
        <v>1794</v>
      </c>
      <c r="E304" s="15" t="s">
        <v>1008</v>
      </c>
    </row>
    <row r="305" spans="1:5" x14ac:dyDescent="0.25">
      <c r="A305" s="9" t="s">
        <v>2095</v>
      </c>
      <c r="B305" s="9">
        <v>2717510</v>
      </c>
      <c r="C305" s="9">
        <v>2717739</v>
      </c>
      <c r="D305" s="9" t="s">
        <v>1652</v>
      </c>
      <c r="E305" s="15" t="s">
        <v>385</v>
      </c>
    </row>
    <row r="306" spans="1:5" x14ac:dyDescent="0.25">
      <c r="A306" s="9" t="s">
        <v>2095</v>
      </c>
      <c r="B306" s="9">
        <v>12693385</v>
      </c>
      <c r="C306" s="9">
        <v>12693503</v>
      </c>
      <c r="D306" s="9" t="s">
        <v>1876</v>
      </c>
      <c r="E306" s="15" t="s">
        <v>1392</v>
      </c>
    </row>
    <row r="307" spans="1:5" x14ac:dyDescent="0.25">
      <c r="A307" s="9" t="s">
        <v>2095</v>
      </c>
      <c r="B307" s="9">
        <v>12693887</v>
      </c>
      <c r="C307" s="9">
        <v>12693996</v>
      </c>
      <c r="D307" s="9" t="s">
        <v>1876</v>
      </c>
      <c r="E307" s="15" t="s">
        <v>1392</v>
      </c>
    </row>
    <row r="308" spans="1:5" x14ac:dyDescent="0.25">
      <c r="A308" s="9" t="s">
        <v>2095</v>
      </c>
      <c r="B308" s="9">
        <v>14776254</v>
      </c>
      <c r="C308" s="9">
        <v>14776281</v>
      </c>
      <c r="D308" s="9" t="s">
        <v>1597</v>
      </c>
      <c r="E308" s="15" t="s">
        <v>1203</v>
      </c>
    </row>
    <row r="309" spans="1:5" x14ac:dyDescent="0.25">
      <c r="A309" s="9" t="s">
        <v>2095</v>
      </c>
      <c r="B309" s="9">
        <v>14779423</v>
      </c>
      <c r="C309" s="9">
        <v>14779533</v>
      </c>
      <c r="D309" s="9" t="s">
        <v>1597</v>
      </c>
      <c r="E309" s="15" t="s">
        <v>1203</v>
      </c>
    </row>
    <row r="310" spans="1:5" x14ac:dyDescent="0.25">
      <c r="A310" s="9" t="s">
        <v>2095</v>
      </c>
      <c r="B310" s="9">
        <v>14868978</v>
      </c>
      <c r="C310" s="9">
        <v>14869269</v>
      </c>
      <c r="D310" s="9" t="s">
        <v>1598</v>
      </c>
      <c r="E310" s="15" t="s">
        <v>1203</v>
      </c>
    </row>
    <row r="311" spans="1:5" x14ac:dyDescent="0.25">
      <c r="A311" s="9" t="s">
        <v>2095</v>
      </c>
      <c r="B311" s="9">
        <v>14909889</v>
      </c>
      <c r="C311" s="9">
        <v>14910428</v>
      </c>
      <c r="D311" s="9" t="s">
        <v>1598</v>
      </c>
      <c r="E311" s="15" t="s">
        <v>1203</v>
      </c>
    </row>
    <row r="312" spans="1:5" x14ac:dyDescent="0.25">
      <c r="A312" s="9" t="s">
        <v>2095</v>
      </c>
      <c r="B312" s="9">
        <v>26947039</v>
      </c>
      <c r="C312" s="9">
        <v>26947171</v>
      </c>
      <c r="D312" s="9" t="s">
        <v>1634</v>
      </c>
      <c r="E312" s="15" t="s">
        <v>907</v>
      </c>
    </row>
    <row r="313" spans="1:5" x14ac:dyDescent="0.25">
      <c r="A313" s="9" t="s">
        <v>2095</v>
      </c>
      <c r="B313" s="9">
        <v>26956412</v>
      </c>
      <c r="C313" s="9">
        <v>26956541</v>
      </c>
      <c r="D313" s="9" t="s">
        <v>1635</v>
      </c>
      <c r="E313" s="15" t="s">
        <v>907</v>
      </c>
    </row>
    <row r="314" spans="1:5" x14ac:dyDescent="0.25">
      <c r="A314" s="9" t="s">
        <v>2095</v>
      </c>
      <c r="B314" s="9">
        <v>26961924</v>
      </c>
      <c r="C314" s="9">
        <v>26961967</v>
      </c>
      <c r="D314" s="9" t="s">
        <v>1635</v>
      </c>
      <c r="E314" s="15" t="s">
        <v>907</v>
      </c>
    </row>
    <row r="315" spans="1:5" x14ac:dyDescent="0.25">
      <c r="A315" s="9" t="s">
        <v>2095</v>
      </c>
      <c r="B315" s="9">
        <v>26961924</v>
      </c>
      <c r="C315" s="9">
        <v>26961967</v>
      </c>
      <c r="D315" s="9" t="s">
        <v>1634</v>
      </c>
      <c r="E315" s="15" t="s">
        <v>907</v>
      </c>
    </row>
    <row r="316" spans="1:5" x14ac:dyDescent="0.25">
      <c r="A316" s="9" t="s">
        <v>2095</v>
      </c>
      <c r="B316" s="9">
        <v>32552437</v>
      </c>
      <c r="C316" s="9">
        <v>32552553</v>
      </c>
      <c r="D316" s="9" t="s">
        <v>1852</v>
      </c>
      <c r="E316" s="15" t="s">
        <v>712</v>
      </c>
    </row>
    <row r="317" spans="1:5" x14ac:dyDescent="0.25">
      <c r="A317" s="9" t="s">
        <v>2095</v>
      </c>
      <c r="B317" s="9">
        <v>32552437</v>
      </c>
      <c r="C317" s="9">
        <v>32552586</v>
      </c>
      <c r="D317" s="9" t="s">
        <v>1853</v>
      </c>
      <c r="E317" s="15" t="s">
        <v>712</v>
      </c>
    </row>
    <row r="318" spans="1:5" x14ac:dyDescent="0.25">
      <c r="A318" s="9" t="s">
        <v>2095</v>
      </c>
      <c r="B318" s="9">
        <v>78236075</v>
      </c>
      <c r="C318" s="9">
        <v>78236350</v>
      </c>
      <c r="D318" s="9" t="s">
        <v>1520</v>
      </c>
      <c r="E318" s="15" t="s">
        <v>162</v>
      </c>
    </row>
    <row r="319" spans="1:5" x14ac:dyDescent="0.25">
      <c r="A319" s="9" t="s">
        <v>2095</v>
      </c>
      <c r="B319" s="9">
        <v>100099243</v>
      </c>
      <c r="C319" s="9">
        <v>100099441</v>
      </c>
      <c r="D319" s="9" t="s">
        <v>1644</v>
      </c>
      <c r="E319" s="15" t="s">
        <v>1230</v>
      </c>
    </row>
    <row r="320" spans="1:5" x14ac:dyDescent="0.25">
      <c r="A320" s="9" t="s">
        <v>2095</v>
      </c>
      <c r="B320" s="9">
        <v>100104473</v>
      </c>
      <c r="C320" s="9">
        <v>100104521</v>
      </c>
      <c r="D320" s="9" t="s">
        <v>1644</v>
      </c>
      <c r="E320" s="15" t="s">
        <v>1230</v>
      </c>
    </row>
    <row r="321" spans="1:5" x14ac:dyDescent="0.25">
      <c r="A321" s="9" t="s">
        <v>2095</v>
      </c>
      <c r="B321" s="9">
        <v>113275658</v>
      </c>
      <c r="C321" s="9">
        <v>113275743</v>
      </c>
      <c r="D321" s="9" t="s">
        <v>1764</v>
      </c>
      <c r="E321" s="15" t="s">
        <v>567</v>
      </c>
    </row>
    <row r="322" spans="1:5" x14ac:dyDescent="0.25">
      <c r="A322" s="9" t="s">
        <v>2095</v>
      </c>
      <c r="B322" s="9">
        <v>114504802</v>
      </c>
      <c r="C322" s="9">
        <v>114505473</v>
      </c>
      <c r="D322" s="9" t="s">
        <v>1897</v>
      </c>
      <c r="E322" s="15" t="s">
        <v>771</v>
      </c>
    </row>
    <row r="323" spans="1:5" x14ac:dyDescent="0.25">
      <c r="A323" s="9" t="s">
        <v>2095</v>
      </c>
      <c r="B323" s="9">
        <v>116687305</v>
      </c>
      <c r="C323" s="9">
        <v>116687406</v>
      </c>
      <c r="D323" s="9" t="s">
        <v>1860</v>
      </c>
      <c r="E323" s="15" t="s">
        <v>720</v>
      </c>
    </row>
    <row r="324" spans="1:5" x14ac:dyDescent="0.25">
      <c r="A324" s="9" t="s">
        <v>2095</v>
      </c>
      <c r="B324" s="9">
        <v>116687330</v>
      </c>
      <c r="C324" s="9">
        <v>116687406</v>
      </c>
      <c r="D324" s="9" t="s">
        <v>1859</v>
      </c>
      <c r="E324" s="15" t="s">
        <v>720</v>
      </c>
    </row>
    <row r="325" spans="1:5" x14ac:dyDescent="0.25">
      <c r="A325" s="9" t="s">
        <v>2095</v>
      </c>
      <c r="B325" s="9">
        <v>116697637</v>
      </c>
      <c r="C325" s="9">
        <v>116697742</v>
      </c>
      <c r="D325" s="9" t="s">
        <v>1860</v>
      </c>
      <c r="E325" s="15" t="s">
        <v>720</v>
      </c>
    </row>
    <row r="326" spans="1:5" x14ac:dyDescent="0.25">
      <c r="A326" s="9" t="s">
        <v>2095</v>
      </c>
      <c r="B326" s="9">
        <v>116697640</v>
      </c>
      <c r="C326" s="9">
        <v>116697742</v>
      </c>
      <c r="D326" s="9" t="s">
        <v>1859</v>
      </c>
      <c r="E326" s="15" t="s">
        <v>720</v>
      </c>
    </row>
    <row r="327" spans="1:5" x14ac:dyDescent="0.25">
      <c r="A327" s="9" t="s">
        <v>2095</v>
      </c>
      <c r="B327" s="9">
        <v>130693780</v>
      </c>
      <c r="C327" s="9">
        <v>130693791</v>
      </c>
      <c r="D327" s="9" t="s">
        <v>1587</v>
      </c>
      <c r="E327" s="15" t="s">
        <v>876</v>
      </c>
    </row>
    <row r="328" spans="1:5" x14ac:dyDescent="0.25">
      <c r="A328" s="9" t="s">
        <v>2095</v>
      </c>
      <c r="B328" s="9">
        <v>136439420</v>
      </c>
      <c r="C328" s="9">
        <v>136439845</v>
      </c>
      <c r="D328" s="9" t="s">
        <v>1643</v>
      </c>
      <c r="E328" s="15" t="s">
        <v>374</v>
      </c>
    </row>
    <row r="329" spans="1:5" x14ac:dyDescent="0.25">
      <c r="A329" s="9" t="s">
        <v>2095</v>
      </c>
      <c r="B329" s="9">
        <v>137241287</v>
      </c>
      <c r="C329" s="9">
        <v>137241360</v>
      </c>
      <c r="D329" s="9" t="s">
        <v>1870</v>
      </c>
      <c r="E329" s="15" t="s">
        <v>1071</v>
      </c>
    </row>
    <row r="330" spans="1:5" x14ac:dyDescent="0.25">
      <c r="A330" s="9" t="s">
        <v>2096</v>
      </c>
      <c r="B330" s="9">
        <v>7703316</v>
      </c>
      <c r="C330" s="9">
        <v>7703434</v>
      </c>
      <c r="D330" s="9" t="s">
        <v>1648</v>
      </c>
      <c r="E330" s="15" t="s">
        <v>1242</v>
      </c>
    </row>
    <row r="331" spans="1:5" x14ac:dyDescent="0.25">
      <c r="A331" s="9" t="s">
        <v>2096</v>
      </c>
      <c r="B331" s="9">
        <v>13300043</v>
      </c>
      <c r="C331" s="9">
        <v>13300064</v>
      </c>
      <c r="D331" s="9" t="s">
        <v>1741</v>
      </c>
      <c r="E331" s="15" t="s">
        <v>537</v>
      </c>
    </row>
    <row r="332" spans="1:5" x14ac:dyDescent="0.25">
      <c r="A332" s="9" t="s">
        <v>2096</v>
      </c>
      <c r="B332" s="9">
        <v>17129766</v>
      </c>
      <c r="C332" s="9">
        <v>17129811</v>
      </c>
      <c r="D332" s="9" t="s">
        <v>1561</v>
      </c>
      <c r="E332" s="15" t="s">
        <v>1165</v>
      </c>
    </row>
    <row r="333" spans="1:5" x14ac:dyDescent="0.25">
      <c r="A333" s="9" t="s">
        <v>2096</v>
      </c>
      <c r="B333" s="9">
        <v>24952576</v>
      </c>
      <c r="C333" s="9">
        <v>24952606</v>
      </c>
      <c r="D333" s="9" t="s">
        <v>1769</v>
      </c>
      <c r="E333" s="15" t="s">
        <v>1327</v>
      </c>
    </row>
    <row r="334" spans="1:5" x14ac:dyDescent="0.25">
      <c r="A334" s="9" t="s">
        <v>2096</v>
      </c>
      <c r="B334" s="9">
        <v>27240395</v>
      </c>
      <c r="C334" s="9">
        <v>27240509</v>
      </c>
      <c r="D334" s="9" t="s">
        <v>1445</v>
      </c>
      <c r="E334" s="15" t="s">
        <v>785</v>
      </c>
    </row>
    <row r="335" spans="1:5" x14ac:dyDescent="0.25">
      <c r="A335" s="9" t="s">
        <v>2096</v>
      </c>
      <c r="B335" s="9">
        <v>27240689</v>
      </c>
      <c r="C335" s="9">
        <v>27240797</v>
      </c>
      <c r="D335" s="9" t="s">
        <v>1446</v>
      </c>
      <c r="E335" s="15" t="s">
        <v>785</v>
      </c>
    </row>
    <row r="336" spans="1:5" x14ac:dyDescent="0.25">
      <c r="A336" s="9" t="s">
        <v>2096</v>
      </c>
      <c r="B336" s="9">
        <v>27241802</v>
      </c>
      <c r="C336" s="9">
        <v>27241868</v>
      </c>
      <c r="D336" s="9" t="s">
        <v>1445</v>
      </c>
      <c r="E336" s="15" t="s">
        <v>785</v>
      </c>
    </row>
    <row r="337" spans="1:5" x14ac:dyDescent="0.25">
      <c r="A337" s="9" t="s">
        <v>2096</v>
      </c>
      <c r="B337" s="9">
        <v>47348363</v>
      </c>
      <c r="C337" s="9">
        <v>47348484</v>
      </c>
      <c r="D337" s="9" t="s">
        <v>1775</v>
      </c>
      <c r="E337" s="15" t="s">
        <v>594</v>
      </c>
    </row>
    <row r="338" spans="1:5" x14ac:dyDescent="0.25">
      <c r="A338" s="9" t="s">
        <v>2096</v>
      </c>
      <c r="B338" s="9">
        <v>49532965</v>
      </c>
      <c r="C338" s="9">
        <v>49533003</v>
      </c>
      <c r="D338" s="9" t="s">
        <v>1584</v>
      </c>
      <c r="E338" s="15" t="s">
        <v>269</v>
      </c>
    </row>
    <row r="339" spans="1:5" x14ac:dyDescent="0.25">
      <c r="A339" s="9" t="s">
        <v>2096</v>
      </c>
      <c r="B339" s="9">
        <v>49532965</v>
      </c>
      <c r="C339" s="9">
        <v>49533003</v>
      </c>
      <c r="D339" s="9" t="s">
        <v>1582</v>
      </c>
      <c r="E339" s="15" t="s">
        <v>269</v>
      </c>
    </row>
    <row r="340" spans="1:5" x14ac:dyDescent="0.25">
      <c r="A340" s="9" t="s">
        <v>2096</v>
      </c>
      <c r="B340" s="9">
        <v>49538937</v>
      </c>
      <c r="C340" s="9">
        <v>49539121</v>
      </c>
      <c r="D340" s="9" t="s">
        <v>1584</v>
      </c>
      <c r="E340" s="15" t="s">
        <v>269</v>
      </c>
    </row>
    <row r="341" spans="1:5" x14ac:dyDescent="0.25">
      <c r="A341" s="9" t="s">
        <v>2096</v>
      </c>
      <c r="B341" s="9">
        <v>49538937</v>
      </c>
      <c r="C341" s="9">
        <v>49539121</v>
      </c>
      <c r="D341" s="9" t="s">
        <v>1582</v>
      </c>
      <c r="E341" s="15" t="s">
        <v>269</v>
      </c>
    </row>
    <row r="342" spans="1:5" x14ac:dyDescent="0.25">
      <c r="A342" s="9" t="s">
        <v>2096</v>
      </c>
      <c r="B342" s="9">
        <v>54664263</v>
      </c>
      <c r="C342" s="9">
        <v>54664315</v>
      </c>
      <c r="D342" s="9" t="s">
        <v>1725</v>
      </c>
      <c r="E342" s="15" t="s">
        <v>503</v>
      </c>
    </row>
    <row r="343" spans="1:5" x14ac:dyDescent="0.25">
      <c r="A343" s="9" t="s">
        <v>2096</v>
      </c>
      <c r="B343" s="9">
        <v>54800900</v>
      </c>
      <c r="C343" s="9">
        <v>54801231</v>
      </c>
      <c r="D343" s="9" t="s">
        <v>1725</v>
      </c>
      <c r="E343" s="15" t="s">
        <v>503</v>
      </c>
    </row>
    <row r="344" spans="1:5" x14ac:dyDescent="0.25">
      <c r="A344" s="9" t="s">
        <v>2096</v>
      </c>
      <c r="B344" s="9">
        <v>68231678</v>
      </c>
      <c r="C344" s="9">
        <v>68232113</v>
      </c>
      <c r="D344" s="9" t="s">
        <v>1481</v>
      </c>
      <c r="E344" s="15" t="s">
        <v>66</v>
      </c>
    </row>
    <row r="345" spans="1:5" x14ac:dyDescent="0.25">
      <c r="A345" s="9" t="s">
        <v>2096</v>
      </c>
      <c r="B345" s="9">
        <v>69318847</v>
      </c>
      <c r="C345" s="9">
        <v>69318947</v>
      </c>
      <c r="D345" s="9" t="s">
        <v>1624</v>
      </c>
      <c r="E345" s="15" t="s">
        <v>895</v>
      </c>
    </row>
    <row r="346" spans="1:5" x14ac:dyDescent="0.25">
      <c r="A346" s="9" t="s">
        <v>2096</v>
      </c>
      <c r="B346" s="9">
        <v>71396920</v>
      </c>
      <c r="C346" s="9">
        <v>71397343</v>
      </c>
      <c r="D346" s="9" t="s">
        <v>1512</v>
      </c>
      <c r="E346" s="15" t="s">
        <v>143</v>
      </c>
    </row>
    <row r="347" spans="1:5" x14ac:dyDescent="0.25">
      <c r="A347" s="9" t="s">
        <v>2096</v>
      </c>
      <c r="B347" s="9">
        <v>71439802</v>
      </c>
      <c r="C347" s="9">
        <v>71439831</v>
      </c>
      <c r="D347" s="9" t="s">
        <v>1512</v>
      </c>
      <c r="E347" s="15" t="s">
        <v>143</v>
      </c>
    </row>
    <row r="348" spans="1:5" x14ac:dyDescent="0.25">
      <c r="A348" s="9" t="s">
        <v>2096</v>
      </c>
      <c r="B348" s="9">
        <v>75431624</v>
      </c>
      <c r="C348" s="9">
        <v>75431724</v>
      </c>
      <c r="D348" s="9" t="s">
        <v>1666</v>
      </c>
      <c r="E348" s="15" t="s">
        <v>1256</v>
      </c>
    </row>
    <row r="349" spans="1:5" x14ac:dyDescent="0.25">
      <c r="A349" s="9" t="s">
        <v>2096</v>
      </c>
      <c r="B349" s="9">
        <v>84194537</v>
      </c>
      <c r="C349" s="9">
        <v>84194760</v>
      </c>
      <c r="D349" s="9" t="s">
        <v>1514</v>
      </c>
      <c r="E349" s="15" t="s">
        <v>151</v>
      </c>
    </row>
    <row r="350" spans="1:5" x14ac:dyDescent="0.25">
      <c r="A350" s="9" t="s">
        <v>2096</v>
      </c>
      <c r="B350" s="9">
        <v>84245053</v>
      </c>
      <c r="C350" s="9">
        <v>84245090</v>
      </c>
      <c r="D350" s="9" t="s">
        <v>1787</v>
      </c>
      <c r="E350" s="15" t="s">
        <v>1004</v>
      </c>
    </row>
    <row r="351" spans="1:5" x14ac:dyDescent="0.25">
      <c r="A351" s="9" t="s">
        <v>2096</v>
      </c>
      <c r="B351" s="9">
        <v>92574105</v>
      </c>
      <c r="C351" s="9">
        <v>92574218</v>
      </c>
      <c r="D351" s="9" t="s">
        <v>1656</v>
      </c>
      <c r="E351" s="15" t="s">
        <v>393</v>
      </c>
    </row>
    <row r="352" spans="1:5" x14ac:dyDescent="0.25">
      <c r="A352" s="9" t="s">
        <v>2096</v>
      </c>
      <c r="B352" s="9">
        <v>92593130</v>
      </c>
      <c r="C352" s="9">
        <v>92593375</v>
      </c>
      <c r="D352" s="9" t="s">
        <v>1655</v>
      </c>
      <c r="E352" s="15" t="s">
        <v>393</v>
      </c>
    </row>
    <row r="353" spans="1:5" x14ac:dyDescent="0.25">
      <c r="A353" s="9" t="s">
        <v>2096</v>
      </c>
      <c r="B353" s="9">
        <v>92606240</v>
      </c>
      <c r="C353" s="9">
        <v>92606394</v>
      </c>
      <c r="D353" s="9" t="s">
        <v>1656</v>
      </c>
      <c r="E353" s="15" t="s">
        <v>393</v>
      </c>
    </row>
    <row r="354" spans="1:5" x14ac:dyDescent="0.25">
      <c r="A354" s="9" t="s">
        <v>2096</v>
      </c>
      <c r="B354" s="9">
        <v>93601029</v>
      </c>
      <c r="C354" s="9">
        <v>93601071</v>
      </c>
      <c r="D354" s="9" t="s">
        <v>1777</v>
      </c>
      <c r="E354" s="15" t="s">
        <v>598</v>
      </c>
    </row>
    <row r="355" spans="1:5" x14ac:dyDescent="0.25">
      <c r="A355" s="9" t="s">
        <v>2096</v>
      </c>
      <c r="B355" s="9">
        <v>93601146</v>
      </c>
      <c r="C355" s="9">
        <v>93601235</v>
      </c>
      <c r="D355" s="9" t="s">
        <v>1777</v>
      </c>
      <c r="E355" s="15" t="s">
        <v>598</v>
      </c>
    </row>
    <row r="356" spans="1:5" x14ac:dyDescent="0.25">
      <c r="A356" s="9" t="s">
        <v>2096</v>
      </c>
      <c r="B356" s="9">
        <v>93601717</v>
      </c>
      <c r="C356" s="9">
        <v>93601744</v>
      </c>
      <c r="D356" s="9" t="s">
        <v>1778</v>
      </c>
      <c r="E356" s="15" t="s">
        <v>598</v>
      </c>
    </row>
    <row r="357" spans="1:5" x14ac:dyDescent="0.25">
      <c r="A357" s="9" t="s">
        <v>2096</v>
      </c>
      <c r="B357" s="9">
        <v>93612537</v>
      </c>
      <c r="C357" s="9">
        <v>93612725</v>
      </c>
      <c r="D357" s="9" t="s">
        <v>1730</v>
      </c>
      <c r="E357" s="15" t="s">
        <v>519</v>
      </c>
    </row>
    <row r="358" spans="1:5" x14ac:dyDescent="0.25">
      <c r="A358" s="9" t="s">
        <v>2096</v>
      </c>
      <c r="B358" s="9">
        <v>95693900</v>
      </c>
      <c r="C358" s="9">
        <v>95693927</v>
      </c>
      <c r="D358" s="9" t="s">
        <v>1836</v>
      </c>
      <c r="E358" s="15" t="s">
        <v>1370</v>
      </c>
    </row>
    <row r="359" spans="1:5" x14ac:dyDescent="0.25">
      <c r="A359" s="9" t="s">
        <v>2096</v>
      </c>
      <c r="B359" s="9">
        <v>100745582</v>
      </c>
      <c r="C359" s="9">
        <v>100746260</v>
      </c>
      <c r="D359" s="9" t="s">
        <v>1721</v>
      </c>
      <c r="E359" s="15" t="s">
        <v>966</v>
      </c>
    </row>
    <row r="360" spans="1:5" x14ac:dyDescent="0.25">
      <c r="A360" s="9" t="s">
        <v>2096</v>
      </c>
      <c r="B360" s="9">
        <v>100746220</v>
      </c>
      <c r="C360" s="9">
        <v>100746260</v>
      </c>
      <c r="D360" s="9" t="s">
        <v>1720</v>
      </c>
      <c r="E360" s="15" t="s">
        <v>966</v>
      </c>
    </row>
    <row r="361" spans="1:5" x14ac:dyDescent="0.25">
      <c r="A361" s="9" t="s">
        <v>2096</v>
      </c>
      <c r="B361" s="9">
        <v>101030220</v>
      </c>
      <c r="C361" s="9">
        <v>101030409</v>
      </c>
      <c r="D361" s="9" t="s">
        <v>1733</v>
      </c>
      <c r="E361" s="15" t="s">
        <v>1303</v>
      </c>
    </row>
    <row r="362" spans="1:5" x14ac:dyDescent="0.25">
      <c r="A362" s="9" t="s">
        <v>2096</v>
      </c>
      <c r="B362" s="9">
        <v>101031048</v>
      </c>
      <c r="C362" s="9">
        <v>101031129</v>
      </c>
      <c r="D362" s="9" t="s">
        <v>1733</v>
      </c>
      <c r="E362" s="15" t="s">
        <v>1303</v>
      </c>
    </row>
    <row r="363" spans="1:5" x14ac:dyDescent="0.25">
      <c r="A363" s="9" t="s">
        <v>2096</v>
      </c>
      <c r="B363" s="9">
        <v>102232081</v>
      </c>
      <c r="C363" s="9">
        <v>102232083</v>
      </c>
      <c r="D363" s="9" t="s">
        <v>1745</v>
      </c>
      <c r="E363" s="15" t="s">
        <v>1313</v>
      </c>
    </row>
    <row r="364" spans="1:5" x14ac:dyDescent="0.25">
      <c r="A364" s="9" t="s">
        <v>2096</v>
      </c>
      <c r="B364" s="9">
        <v>102232081</v>
      </c>
      <c r="C364" s="9">
        <v>102232117</v>
      </c>
      <c r="D364" s="9" t="s">
        <v>1744</v>
      </c>
      <c r="E364" s="15" t="s">
        <v>1313</v>
      </c>
    </row>
    <row r="365" spans="1:5" x14ac:dyDescent="0.25">
      <c r="A365" s="9" t="s">
        <v>2096</v>
      </c>
      <c r="B365" s="9">
        <v>102241308</v>
      </c>
      <c r="C365" s="9">
        <v>102241512</v>
      </c>
      <c r="D365" s="9" t="s">
        <v>1744</v>
      </c>
      <c r="E365" s="15" t="s">
        <v>1313</v>
      </c>
    </row>
    <row r="366" spans="1:5" x14ac:dyDescent="0.25">
      <c r="A366" s="9" t="s">
        <v>2096</v>
      </c>
      <c r="B366" s="9">
        <v>102714276</v>
      </c>
      <c r="C366" s="9">
        <v>102714397</v>
      </c>
      <c r="D366" s="9" t="s">
        <v>1473</v>
      </c>
      <c r="E366" s="15" t="s">
        <v>812</v>
      </c>
    </row>
    <row r="367" spans="1:5" x14ac:dyDescent="0.25">
      <c r="A367" s="9" t="s">
        <v>2096</v>
      </c>
      <c r="B367" s="9">
        <v>110918158</v>
      </c>
      <c r="C367" s="9">
        <v>110918238</v>
      </c>
      <c r="D367" s="9" t="s">
        <v>1486</v>
      </c>
      <c r="E367" s="15" t="s">
        <v>1115</v>
      </c>
    </row>
    <row r="368" spans="1:5" x14ac:dyDescent="0.25">
      <c r="A368" s="9" t="s">
        <v>2096</v>
      </c>
      <c r="B368" s="9">
        <v>110918158</v>
      </c>
      <c r="C368" s="9">
        <v>110918238</v>
      </c>
      <c r="D368" s="9" t="s">
        <v>1485</v>
      </c>
      <c r="E368" s="15" t="s">
        <v>1115</v>
      </c>
    </row>
    <row r="369" spans="1:5" x14ac:dyDescent="0.25">
      <c r="A369" s="9" t="s">
        <v>2096</v>
      </c>
      <c r="B369" s="9">
        <v>110918820</v>
      </c>
      <c r="C369" s="9">
        <v>110918936</v>
      </c>
      <c r="D369" s="9" t="s">
        <v>1485</v>
      </c>
      <c r="E369" s="15" t="s">
        <v>1115</v>
      </c>
    </row>
    <row r="370" spans="1:5" x14ac:dyDescent="0.25">
      <c r="A370" s="9" t="s">
        <v>2096</v>
      </c>
      <c r="B370" s="9">
        <v>110919096</v>
      </c>
      <c r="C370" s="9">
        <v>110919180</v>
      </c>
      <c r="D370" s="9" t="s">
        <v>1486</v>
      </c>
      <c r="E370" s="15" t="s">
        <v>1115</v>
      </c>
    </row>
    <row r="371" spans="1:5" x14ac:dyDescent="0.25">
      <c r="A371" s="9" t="s">
        <v>2096</v>
      </c>
      <c r="B371" s="9">
        <v>117138057</v>
      </c>
      <c r="C371" s="9">
        <v>117138270</v>
      </c>
      <c r="D371" s="9" t="s">
        <v>1885</v>
      </c>
      <c r="E371" s="15" t="s">
        <v>1398</v>
      </c>
    </row>
    <row r="372" spans="1:5" x14ac:dyDescent="0.25">
      <c r="A372" s="9" t="s">
        <v>2096</v>
      </c>
      <c r="B372" s="9">
        <v>122454653</v>
      </c>
      <c r="C372" s="9">
        <v>122454727</v>
      </c>
      <c r="D372" s="9" t="s">
        <v>1476</v>
      </c>
      <c r="E372" s="15" t="s">
        <v>1105</v>
      </c>
    </row>
    <row r="373" spans="1:5" x14ac:dyDescent="0.25">
      <c r="A373" s="9" t="s">
        <v>2096</v>
      </c>
      <c r="B373" s="9">
        <v>122461553</v>
      </c>
      <c r="C373" s="9">
        <v>122461652</v>
      </c>
      <c r="D373" s="9" t="s">
        <v>1628</v>
      </c>
      <c r="E373" s="15" t="s">
        <v>1227</v>
      </c>
    </row>
    <row r="374" spans="1:5" x14ac:dyDescent="0.25">
      <c r="A374" s="9" t="s">
        <v>2096</v>
      </c>
      <c r="B374" s="9">
        <v>124412172</v>
      </c>
      <c r="C374" s="9">
        <v>124412225</v>
      </c>
      <c r="D374" s="9" t="s">
        <v>1705</v>
      </c>
      <c r="E374" s="15" t="s">
        <v>481</v>
      </c>
    </row>
    <row r="375" spans="1:5" x14ac:dyDescent="0.25">
      <c r="A375" s="9" t="s">
        <v>2096</v>
      </c>
      <c r="B375" s="9">
        <v>124418848</v>
      </c>
      <c r="C375" s="9">
        <v>124418923</v>
      </c>
      <c r="D375" s="9" t="s">
        <v>1705</v>
      </c>
      <c r="E375" s="15" t="s">
        <v>481</v>
      </c>
    </row>
    <row r="376" spans="1:5" x14ac:dyDescent="0.25">
      <c r="A376" s="9" t="s">
        <v>2096</v>
      </c>
      <c r="B376" s="9">
        <v>127737185</v>
      </c>
      <c r="C376" s="9">
        <v>127737273</v>
      </c>
      <c r="D376" s="9" t="s">
        <v>1595</v>
      </c>
      <c r="E376" s="15" t="s">
        <v>1197</v>
      </c>
    </row>
    <row r="377" spans="1:5" x14ac:dyDescent="0.25">
      <c r="A377" s="9" t="s">
        <v>2097</v>
      </c>
      <c r="B377" s="9">
        <v>1761432</v>
      </c>
      <c r="C377" s="9">
        <v>1761493</v>
      </c>
      <c r="D377" s="9" t="s">
        <v>1558</v>
      </c>
      <c r="E377" s="15" t="s">
        <v>245</v>
      </c>
    </row>
    <row r="378" spans="1:5" x14ac:dyDescent="0.25">
      <c r="A378" s="9" t="s">
        <v>2097</v>
      </c>
      <c r="B378" s="9">
        <v>1763860</v>
      </c>
      <c r="C378" s="9">
        <v>1763927</v>
      </c>
      <c r="D378" s="9" t="s">
        <v>1557</v>
      </c>
      <c r="E378" s="15" t="s">
        <v>245</v>
      </c>
    </row>
    <row r="379" spans="1:5" x14ac:dyDescent="0.25">
      <c r="A379" s="9" t="s">
        <v>2097</v>
      </c>
      <c r="B379" s="9">
        <v>1764495</v>
      </c>
      <c r="C379" s="9">
        <v>1764573</v>
      </c>
      <c r="D379" s="9" t="s">
        <v>1558</v>
      </c>
      <c r="E379" s="15" t="s">
        <v>245</v>
      </c>
    </row>
    <row r="380" spans="1:5" x14ac:dyDescent="0.25">
      <c r="A380" s="9" t="s">
        <v>2097</v>
      </c>
      <c r="B380" s="9">
        <v>6619401</v>
      </c>
      <c r="C380" s="9">
        <v>6619422</v>
      </c>
      <c r="D380" s="9" t="s">
        <v>1854</v>
      </c>
      <c r="E380" s="15" t="s">
        <v>716</v>
      </c>
    </row>
    <row r="381" spans="1:5" x14ac:dyDescent="0.25">
      <c r="A381" s="9" t="s">
        <v>2097</v>
      </c>
      <c r="B381" s="9">
        <v>8081211</v>
      </c>
      <c r="C381" s="9">
        <v>8081510</v>
      </c>
      <c r="D381" s="9" t="s">
        <v>1869</v>
      </c>
      <c r="E381" s="15" t="s">
        <v>740</v>
      </c>
    </row>
    <row r="382" spans="1:5" x14ac:dyDescent="0.25">
      <c r="A382" s="9" t="s">
        <v>2097</v>
      </c>
      <c r="B382" s="9">
        <v>12674421</v>
      </c>
      <c r="C382" s="9">
        <v>12674859</v>
      </c>
      <c r="D382" s="9" t="s">
        <v>1838</v>
      </c>
      <c r="E382" s="15" t="s">
        <v>1373</v>
      </c>
    </row>
    <row r="383" spans="1:5" x14ac:dyDescent="0.25">
      <c r="A383" s="9" t="s">
        <v>2097</v>
      </c>
      <c r="B383" s="9">
        <v>12675384</v>
      </c>
      <c r="C383" s="9">
        <v>12675586</v>
      </c>
      <c r="D383" s="9" t="s">
        <v>1838</v>
      </c>
      <c r="E383" s="15" t="s">
        <v>1373</v>
      </c>
    </row>
    <row r="384" spans="1:5" x14ac:dyDescent="0.25">
      <c r="A384" s="9" t="s">
        <v>2097</v>
      </c>
      <c r="B384" s="9">
        <v>12764154</v>
      </c>
      <c r="C384" s="9">
        <v>12764232</v>
      </c>
      <c r="D384" s="9" t="s">
        <v>1838</v>
      </c>
      <c r="E384" s="15" t="s">
        <v>1373</v>
      </c>
    </row>
    <row r="385" spans="1:5" x14ac:dyDescent="0.25">
      <c r="A385" s="9" t="s">
        <v>2097</v>
      </c>
      <c r="B385" s="9">
        <v>12879443</v>
      </c>
      <c r="C385" s="9">
        <v>12879665</v>
      </c>
      <c r="D385" s="9" t="s">
        <v>1837</v>
      </c>
      <c r="E385" s="15" t="s">
        <v>1373</v>
      </c>
    </row>
    <row r="386" spans="1:5" x14ac:dyDescent="0.25">
      <c r="A386" s="9" t="s">
        <v>2097</v>
      </c>
      <c r="B386" s="9">
        <v>14892206</v>
      </c>
      <c r="C386" s="9">
        <v>14892231</v>
      </c>
      <c r="D386" s="9" t="s">
        <v>1565</v>
      </c>
      <c r="E386" s="15" t="s">
        <v>855</v>
      </c>
    </row>
    <row r="387" spans="1:5" x14ac:dyDescent="0.25">
      <c r="A387" s="9" t="s">
        <v>2097</v>
      </c>
      <c r="B387" s="9">
        <v>17544308</v>
      </c>
      <c r="C387" s="9">
        <v>17544416</v>
      </c>
      <c r="D387" s="9" t="s">
        <v>1881</v>
      </c>
      <c r="E387" s="15" t="s">
        <v>747</v>
      </c>
    </row>
    <row r="388" spans="1:5" x14ac:dyDescent="0.25">
      <c r="A388" s="9" t="s">
        <v>2097</v>
      </c>
      <c r="B388" s="9">
        <v>17544308</v>
      </c>
      <c r="C388" s="9">
        <v>17544416</v>
      </c>
      <c r="D388" s="9" t="s">
        <v>1879</v>
      </c>
      <c r="E388" s="15" t="s">
        <v>747</v>
      </c>
    </row>
    <row r="389" spans="1:5" x14ac:dyDescent="0.25">
      <c r="A389" s="9" t="s">
        <v>2097</v>
      </c>
      <c r="B389" s="9">
        <v>31806412</v>
      </c>
      <c r="C389" s="9">
        <v>31806487</v>
      </c>
      <c r="D389" s="9" t="s">
        <v>1722</v>
      </c>
      <c r="E389" s="15" t="s">
        <v>1295</v>
      </c>
    </row>
    <row r="390" spans="1:5" x14ac:dyDescent="0.25">
      <c r="A390" s="9" t="s">
        <v>2097</v>
      </c>
      <c r="B390" s="9">
        <v>31806412</v>
      </c>
      <c r="C390" s="9">
        <v>31806487</v>
      </c>
      <c r="D390" s="9" t="s">
        <v>1723</v>
      </c>
      <c r="E390" s="15" t="s">
        <v>1295</v>
      </c>
    </row>
    <row r="391" spans="1:5" x14ac:dyDescent="0.25">
      <c r="A391" s="9" t="s">
        <v>2097</v>
      </c>
      <c r="B391" s="9">
        <v>31806824</v>
      </c>
      <c r="C391" s="9">
        <v>31806950</v>
      </c>
      <c r="D391" s="9" t="s">
        <v>1722</v>
      </c>
      <c r="E391" s="15" t="s">
        <v>1295</v>
      </c>
    </row>
    <row r="392" spans="1:5" x14ac:dyDescent="0.25">
      <c r="A392" s="9" t="s">
        <v>2097</v>
      </c>
      <c r="B392" s="9">
        <v>31806824</v>
      </c>
      <c r="C392" s="9">
        <v>31806950</v>
      </c>
      <c r="D392" s="9" t="s">
        <v>1723</v>
      </c>
      <c r="E392" s="15" t="s">
        <v>1295</v>
      </c>
    </row>
    <row r="393" spans="1:5" x14ac:dyDescent="0.25">
      <c r="A393" s="9" t="s">
        <v>2097</v>
      </c>
      <c r="B393" s="9">
        <v>31810803</v>
      </c>
      <c r="C393" s="9">
        <v>31811040</v>
      </c>
      <c r="D393" s="9" t="s">
        <v>1723</v>
      </c>
      <c r="E393" s="15" t="s">
        <v>1295</v>
      </c>
    </row>
    <row r="394" spans="1:5" x14ac:dyDescent="0.25">
      <c r="A394" s="9" t="s">
        <v>2097</v>
      </c>
      <c r="B394" s="9">
        <v>31810803</v>
      </c>
      <c r="C394" s="9">
        <v>31811144</v>
      </c>
      <c r="D394" s="9" t="s">
        <v>1722</v>
      </c>
      <c r="E394" s="15" t="s">
        <v>1295</v>
      </c>
    </row>
    <row r="395" spans="1:5" x14ac:dyDescent="0.25">
      <c r="A395" s="9" t="s">
        <v>2097</v>
      </c>
      <c r="B395" s="9">
        <v>31811090</v>
      </c>
      <c r="C395" s="9">
        <v>31811322</v>
      </c>
      <c r="D395" s="9" t="s">
        <v>1723</v>
      </c>
      <c r="E395" s="15" t="s">
        <v>1295</v>
      </c>
    </row>
    <row r="396" spans="1:5" x14ac:dyDescent="0.25">
      <c r="A396" s="9" t="s">
        <v>2097</v>
      </c>
      <c r="B396" s="9">
        <v>32435361</v>
      </c>
      <c r="C396" s="9">
        <v>32435539</v>
      </c>
      <c r="D396" s="9" t="s">
        <v>1898</v>
      </c>
      <c r="E396" s="15" t="s">
        <v>1410</v>
      </c>
    </row>
    <row r="397" spans="1:5" x14ac:dyDescent="0.25">
      <c r="A397" s="9" t="s">
        <v>2097</v>
      </c>
      <c r="B397" s="9">
        <v>46701031</v>
      </c>
      <c r="C397" s="9">
        <v>46701047</v>
      </c>
      <c r="D397" s="9" t="s">
        <v>1900</v>
      </c>
      <c r="E397" s="15" t="s">
        <v>774</v>
      </c>
    </row>
    <row r="398" spans="1:5" x14ac:dyDescent="0.25">
      <c r="A398" s="9" t="s">
        <v>2097</v>
      </c>
      <c r="B398" s="9">
        <v>61392587</v>
      </c>
      <c r="C398" s="9">
        <v>61392631</v>
      </c>
      <c r="D398" s="9" t="s">
        <v>1847</v>
      </c>
      <c r="E398" s="15" t="s">
        <v>1048</v>
      </c>
    </row>
    <row r="399" spans="1:5" x14ac:dyDescent="0.25">
      <c r="A399" s="9" t="s">
        <v>2097</v>
      </c>
      <c r="B399" s="9">
        <v>61392587</v>
      </c>
      <c r="C399" s="9">
        <v>61392631</v>
      </c>
      <c r="D399" s="9" t="s">
        <v>1846</v>
      </c>
      <c r="E399" s="15" t="s">
        <v>1048</v>
      </c>
    </row>
    <row r="400" spans="1:5" x14ac:dyDescent="0.25">
      <c r="A400" s="9" t="s">
        <v>2097</v>
      </c>
      <c r="B400" s="9">
        <v>61950351</v>
      </c>
      <c r="C400" s="9">
        <v>61950452</v>
      </c>
      <c r="D400" s="9" t="s">
        <v>1496</v>
      </c>
      <c r="E400" s="15" t="s">
        <v>102</v>
      </c>
    </row>
    <row r="401" spans="1:5" x14ac:dyDescent="0.25">
      <c r="A401" s="9" t="s">
        <v>2097</v>
      </c>
      <c r="B401" s="9">
        <v>61950370</v>
      </c>
      <c r="C401" s="9">
        <v>61950452</v>
      </c>
      <c r="D401" s="9" t="s">
        <v>1497</v>
      </c>
      <c r="E401" s="15" t="s">
        <v>102</v>
      </c>
    </row>
    <row r="402" spans="1:5" x14ac:dyDescent="0.25">
      <c r="A402" s="9" t="s">
        <v>2097</v>
      </c>
      <c r="B402" s="9">
        <v>61951746</v>
      </c>
      <c r="C402" s="9">
        <v>61951806</v>
      </c>
      <c r="D402" s="9" t="s">
        <v>1496</v>
      </c>
      <c r="E402" s="15" t="s">
        <v>102</v>
      </c>
    </row>
    <row r="403" spans="1:5" x14ac:dyDescent="0.25">
      <c r="A403" s="9" t="s">
        <v>2097</v>
      </c>
      <c r="B403" s="9">
        <v>61955082</v>
      </c>
      <c r="C403" s="9">
        <v>61955134</v>
      </c>
      <c r="D403" s="9" t="s">
        <v>1497</v>
      </c>
      <c r="E403" s="15" t="s">
        <v>102</v>
      </c>
    </row>
    <row r="404" spans="1:5" x14ac:dyDescent="0.25">
      <c r="A404" s="9" t="s">
        <v>2097</v>
      </c>
      <c r="B404" s="9">
        <v>62337448</v>
      </c>
      <c r="C404" s="9">
        <v>62337599</v>
      </c>
      <c r="D404" s="9" t="s">
        <v>1478</v>
      </c>
      <c r="E404" s="15" t="s">
        <v>818</v>
      </c>
    </row>
    <row r="405" spans="1:5" x14ac:dyDescent="0.25">
      <c r="A405" s="9" t="s">
        <v>2097</v>
      </c>
      <c r="B405" s="9">
        <v>62337453</v>
      </c>
      <c r="C405" s="9">
        <v>62337599</v>
      </c>
      <c r="D405" s="9" t="s">
        <v>1479</v>
      </c>
      <c r="E405" s="15" t="s">
        <v>818</v>
      </c>
    </row>
    <row r="406" spans="1:5" x14ac:dyDescent="0.25">
      <c r="A406" s="9" t="s">
        <v>2097</v>
      </c>
      <c r="B406" s="9">
        <v>62337865</v>
      </c>
      <c r="C406" s="9">
        <v>62337977</v>
      </c>
      <c r="D406" s="9" t="s">
        <v>1478</v>
      </c>
      <c r="E406" s="15" t="s">
        <v>818</v>
      </c>
    </row>
    <row r="407" spans="1:5" x14ac:dyDescent="0.25">
      <c r="A407" s="9" t="s">
        <v>2097</v>
      </c>
      <c r="B407" s="9">
        <v>62337942</v>
      </c>
      <c r="C407" s="9">
        <v>62337977</v>
      </c>
      <c r="D407" s="9" t="s">
        <v>1479</v>
      </c>
      <c r="E407" s="15" t="s">
        <v>818</v>
      </c>
    </row>
    <row r="408" spans="1:5" x14ac:dyDescent="0.25">
      <c r="A408" s="9" t="s">
        <v>2097</v>
      </c>
      <c r="B408" s="9">
        <v>62613257</v>
      </c>
      <c r="C408" s="9">
        <v>62613281</v>
      </c>
      <c r="D408" s="9" t="s">
        <v>1796</v>
      </c>
      <c r="E408" s="15" t="s">
        <v>1012</v>
      </c>
    </row>
    <row r="409" spans="1:5" x14ac:dyDescent="0.25">
      <c r="A409" s="9" t="s">
        <v>2097</v>
      </c>
      <c r="B409" s="9">
        <v>65058522</v>
      </c>
      <c r="C409" s="9">
        <v>65058553</v>
      </c>
      <c r="D409" s="9" t="s">
        <v>1687</v>
      </c>
      <c r="E409" s="15" t="s">
        <v>1266</v>
      </c>
    </row>
    <row r="410" spans="1:5" x14ac:dyDescent="0.25">
      <c r="A410" s="9" t="s">
        <v>2097</v>
      </c>
      <c r="B410" s="9">
        <v>66510635</v>
      </c>
      <c r="C410" s="9">
        <v>66510659</v>
      </c>
      <c r="D410" s="9" t="s">
        <v>1487</v>
      </c>
      <c r="E410" s="15" t="s">
        <v>70</v>
      </c>
    </row>
    <row r="411" spans="1:5" x14ac:dyDescent="0.25">
      <c r="A411" s="9" t="s">
        <v>2097</v>
      </c>
      <c r="B411" s="9">
        <v>66568020</v>
      </c>
      <c r="C411" s="9">
        <v>66568107</v>
      </c>
      <c r="D411" s="9" t="s">
        <v>1559</v>
      </c>
      <c r="E411" s="15" t="s">
        <v>1161</v>
      </c>
    </row>
    <row r="412" spans="1:5" x14ac:dyDescent="0.25">
      <c r="A412" s="9" t="s">
        <v>2097</v>
      </c>
      <c r="B412" s="9">
        <v>66568487</v>
      </c>
      <c r="C412" s="9">
        <v>66568606</v>
      </c>
      <c r="D412" s="9" t="s">
        <v>1560</v>
      </c>
      <c r="E412" s="15" t="s">
        <v>1161</v>
      </c>
    </row>
    <row r="413" spans="1:5" x14ac:dyDescent="0.25">
      <c r="A413" s="9" t="s">
        <v>2097</v>
      </c>
      <c r="B413" s="9">
        <v>66568693</v>
      </c>
      <c r="C413" s="9">
        <v>66568879</v>
      </c>
      <c r="D413" s="9" t="s">
        <v>1559</v>
      </c>
      <c r="E413" s="15" t="s">
        <v>1161</v>
      </c>
    </row>
    <row r="414" spans="1:5" x14ac:dyDescent="0.25">
      <c r="A414" s="9" t="s">
        <v>2097</v>
      </c>
      <c r="B414" s="9">
        <v>67455354</v>
      </c>
      <c r="C414" s="9">
        <v>67455423</v>
      </c>
      <c r="D414" s="9" t="s">
        <v>1505</v>
      </c>
      <c r="E414" s="15" t="s">
        <v>122</v>
      </c>
    </row>
    <row r="415" spans="1:5" x14ac:dyDescent="0.25">
      <c r="A415" s="9" t="s">
        <v>2097</v>
      </c>
      <c r="B415" s="9">
        <v>68312591</v>
      </c>
      <c r="C415" s="9">
        <v>68312714</v>
      </c>
      <c r="D415" s="9" t="s">
        <v>1668</v>
      </c>
      <c r="E415" s="15" t="s">
        <v>420</v>
      </c>
    </row>
    <row r="416" spans="1:5" x14ac:dyDescent="0.25">
      <c r="A416" s="9" t="s">
        <v>2097</v>
      </c>
      <c r="B416" s="9">
        <v>77066971</v>
      </c>
      <c r="C416" s="9">
        <v>77067119</v>
      </c>
      <c r="D416" s="9" t="s">
        <v>1508</v>
      </c>
      <c r="E416" s="15" t="s">
        <v>135</v>
      </c>
    </row>
    <row r="417" spans="1:5" x14ac:dyDescent="0.25">
      <c r="A417" s="9" t="s">
        <v>2097</v>
      </c>
      <c r="B417" s="9">
        <v>77084827</v>
      </c>
      <c r="C417" s="9">
        <v>77084886</v>
      </c>
      <c r="D417" s="9" t="s">
        <v>1508</v>
      </c>
      <c r="E417" s="15" t="s">
        <v>135</v>
      </c>
    </row>
    <row r="418" spans="1:5" x14ac:dyDescent="0.25">
      <c r="A418" s="9" t="s">
        <v>2097</v>
      </c>
      <c r="B418" s="9">
        <v>77128246</v>
      </c>
      <c r="C418" s="9">
        <v>77128514</v>
      </c>
      <c r="D418" s="9" t="s">
        <v>1685</v>
      </c>
      <c r="E418" s="15" t="s">
        <v>449</v>
      </c>
    </row>
    <row r="419" spans="1:5" x14ac:dyDescent="0.25">
      <c r="A419" s="9" t="s">
        <v>2097</v>
      </c>
      <c r="B419" s="9">
        <v>77130564</v>
      </c>
      <c r="C419" s="9">
        <v>77130634</v>
      </c>
      <c r="D419" s="9" t="s">
        <v>1685</v>
      </c>
      <c r="E419" s="15" t="s">
        <v>449</v>
      </c>
    </row>
    <row r="420" spans="1:5" x14ac:dyDescent="0.25">
      <c r="A420" s="9" t="s">
        <v>2097</v>
      </c>
      <c r="B420" s="9">
        <v>85647967</v>
      </c>
      <c r="C420" s="9">
        <v>85648114</v>
      </c>
      <c r="D420" s="9" t="s">
        <v>1845</v>
      </c>
      <c r="E420" s="15" t="s">
        <v>1379</v>
      </c>
    </row>
    <row r="421" spans="1:5" x14ac:dyDescent="0.25">
      <c r="A421" s="9" t="s">
        <v>2097</v>
      </c>
      <c r="B421" s="9">
        <v>85650224</v>
      </c>
      <c r="C421" s="9">
        <v>85650255</v>
      </c>
      <c r="D421" s="9" t="s">
        <v>1845</v>
      </c>
      <c r="E421" s="15" t="s">
        <v>1379</v>
      </c>
    </row>
    <row r="422" spans="1:5" x14ac:dyDescent="0.25">
      <c r="A422" s="9" t="s">
        <v>2097</v>
      </c>
      <c r="B422" s="9">
        <v>86955086</v>
      </c>
      <c r="C422" s="9">
        <v>86955395</v>
      </c>
      <c r="D422" s="9" t="s">
        <v>1603</v>
      </c>
      <c r="E422" s="15" t="s">
        <v>289</v>
      </c>
    </row>
    <row r="423" spans="1:5" x14ac:dyDescent="0.25">
      <c r="A423" s="9" t="s">
        <v>2097</v>
      </c>
      <c r="B423" s="9">
        <v>89177875</v>
      </c>
      <c r="C423" s="9">
        <v>89177953</v>
      </c>
      <c r="D423" s="9" t="s">
        <v>1875</v>
      </c>
      <c r="E423" s="15" t="s">
        <v>1389</v>
      </c>
    </row>
    <row r="424" spans="1:5" x14ac:dyDescent="0.25">
      <c r="A424" s="9" t="s">
        <v>2097</v>
      </c>
      <c r="B424" s="9">
        <v>103109426</v>
      </c>
      <c r="C424" s="9">
        <v>103109574</v>
      </c>
      <c r="D424" s="9" t="s">
        <v>1575</v>
      </c>
      <c r="E424" s="15" t="s">
        <v>1179</v>
      </c>
    </row>
    <row r="425" spans="1:5" x14ac:dyDescent="0.25">
      <c r="A425" s="9" t="s">
        <v>2097</v>
      </c>
      <c r="B425" s="9">
        <v>103109426</v>
      </c>
      <c r="C425" s="9">
        <v>103109574</v>
      </c>
      <c r="D425" s="9" t="s">
        <v>1573</v>
      </c>
      <c r="E425" s="15" t="s">
        <v>1179</v>
      </c>
    </row>
    <row r="426" spans="1:5" x14ac:dyDescent="0.25">
      <c r="A426" s="9" t="s">
        <v>2097</v>
      </c>
      <c r="B426" s="9">
        <v>116787991</v>
      </c>
      <c r="C426" s="9">
        <v>116788023</v>
      </c>
      <c r="D426" s="9" t="s">
        <v>1904</v>
      </c>
      <c r="E426" s="15" t="s">
        <v>1417</v>
      </c>
    </row>
    <row r="427" spans="1:5" x14ac:dyDescent="0.25">
      <c r="A427" s="9" t="s">
        <v>2097</v>
      </c>
      <c r="B427" s="9">
        <v>117327854</v>
      </c>
      <c r="C427" s="9">
        <v>117327929</v>
      </c>
      <c r="D427" s="9" t="s">
        <v>1515</v>
      </c>
      <c r="E427" s="15" t="s">
        <v>155</v>
      </c>
    </row>
    <row r="428" spans="1:5" x14ac:dyDescent="0.25">
      <c r="A428" s="9" t="s">
        <v>2097</v>
      </c>
      <c r="B428" s="9">
        <v>117335580</v>
      </c>
      <c r="C428" s="9">
        <v>117335705</v>
      </c>
      <c r="D428" s="9" t="s">
        <v>1515</v>
      </c>
      <c r="E428" s="15" t="s">
        <v>155</v>
      </c>
    </row>
    <row r="429" spans="1:5" x14ac:dyDescent="0.25">
      <c r="A429" s="9" t="s">
        <v>2097</v>
      </c>
      <c r="B429" s="9">
        <v>117338541</v>
      </c>
      <c r="C429" s="9">
        <v>117338586</v>
      </c>
      <c r="D429" s="9" t="s">
        <v>1515</v>
      </c>
      <c r="E429" s="15" t="s">
        <v>155</v>
      </c>
    </row>
    <row r="430" spans="1:5" x14ac:dyDescent="0.25">
      <c r="A430" s="9" t="s">
        <v>2097</v>
      </c>
      <c r="B430" s="9">
        <v>119340398</v>
      </c>
      <c r="C430" s="9">
        <v>119340465</v>
      </c>
      <c r="D430" s="9" t="s">
        <v>1500</v>
      </c>
      <c r="E430" s="15" t="s">
        <v>106</v>
      </c>
    </row>
    <row r="431" spans="1:5" x14ac:dyDescent="0.25">
      <c r="A431" s="9" t="s">
        <v>2097</v>
      </c>
      <c r="B431" s="9">
        <v>119340670</v>
      </c>
      <c r="C431" s="9">
        <v>119340883</v>
      </c>
      <c r="D431" s="9" t="s">
        <v>1500</v>
      </c>
      <c r="E431" s="15" t="s">
        <v>106</v>
      </c>
    </row>
    <row r="432" spans="1:5" x14ac:dyDescent="0.25">
      <c r="A432" s="9" t="s">
        <v>2097</v>
      </c>
      <c r="B432" s="9">
        <v>119346514</v>
      </c>
      <c r="C432" s="9">
        <v>119346705</v>
      </c>
      <c r="D432" s="9" t="s">
        <v>1676</v>
      </c>
      <c r="E432" s="15" t="s">
        <v>436</v>
      </c>
    </row>
    <row r="433" spans="1:5" x14ac:dyDescent="0.25">
      <c r="A433" s="9" t="s">
        <v>2098</v>
      </c>
      <c r="B433" s="9">
        <v>1918474</v>
      </c>
      <c r="C433" s="9">
        <v>1918652</v>
      </c>
      <c r="D433" s="9" t="s">
        <v>1507</v>
      </c>
      <c r="E433" s="15" t="s">
        <v>131</v>
      </c>
    </row>
    <row r="434" spans="1:5" x14ac:dyDescent="0.25">
      <c r="A434" s="9" t="s">
        <v>2098</v>
      </c>
      <c r="B434" s="9">
        <v>6840925</v>
      </c>
      <c r="C434" s="9">
        <v>6841058</v>
      </c>
      <c r="D434" s="9" t="s">
        <v>1608</v>
      </c>
      <c r="E434" s="15" t="s">
        <v>887</v>
      </c>
    </row>
    <row r="435" spans="1:5" x14ac:dyDescent="0.25">
      <c r="A435" s="9" t="s">
        <v>2098</v>
      </c>
      <c r="B435" s="9">
        <v>6841233</v>
      </c>
      <c r="C435" s="9">
        <v>6841287</v>
      </c>
      <c r="D435" s="9" t="s">
        <v>1608</v>
      </c>
      <c r="E435" s="15" t="s">
        <v>887</v>
      </c>
    </row>
    <row r="436" spans="1:5" x14ac:dyDescent="0.25">
      <c r="A436" s="9" t="s">
        <v>2098</v>
      </c>
      <c r="B436" s="9">
        <v>14973042</v>
      </c>
      <c r="C436" s="9">
        <v>14973111</v>
      </c>
      <c r="D436" s="9" t="s">
        <v>1732</v>
      </c>
      <c r="E436" s="15" t="s">
        <v>970</v>
      </c>
    </row>
    <row r="437" spans="1:5" x14ac:dyDescent="0.25">
      <c r="A437" s="9" t="s">
        <v>2098</v>
      </c>
      <c r="B437" s="9">
        <v>14977947</v>
      </c>
      <c r="C437" s="9">
        <v>14978012</v>
      </c>
      <c r="D437" s="9" t="s">
        <v>1732</v>
      </c>
      <c r="E437" s="15" t="s">
        <v>970</v>
      </c>
    </row>
    <row r="438" spans="1:5" x14ac:dyDescent="0.25">
      <c r="A438" s="9" t="s">
        <v>2098</v>
      </c>
      <c r="B438" s="9">
        <v>48004322</v>
      </c>
      <c r="C438" s="9">
        <v>48004476</v>
      </c>
      <c r="D438" s="9" t="s">
        <v>1545</v>
      </c>
      <c r="E438" s="15" t="s">
        <v>1149</v>
      </c>
    </row>
    <row r="439" spans="1:5" x14ac:dyDescent="0.25">
      <c r="A439" s="9" t="s">
        <v>2098</v>
      </c>
      <c r="B439" s="9">
        <v>55720393</v>
      </c>
      <c r="C439" s="9">
        <v>55720542</v>
      </c>
      <c r="D439" s="9" t="s">
        <v>1785</v>
      </c>
      <c r="E439" s="15" t="s">
        <v>614</v>
      </c>
    </row>
    <row r="440" spans="1:5" x14ac:dyDescent="0.25">
      <c r="A440" s="9" t="s">
        <v>2098</v>
      </c>
      <c r="B440" s="9">
        <v>55721128</v>
      </c>
      <c r="C440" s="9">
        <v>55721184</v>
      </c>
      <c r="D440" s="9" t="s">
        <v>1785</v>
      </c>
      <c r="E440" s="15" t="s">
        <v>614</v>
      </c>
    </row>
    <row r="441" spans="1:5" x14ac:dyDescent="0.25">
      <c r="A441" s="9" t="s">
        <v>2098</v>
      </c>
      <c r="B441" s="9">
        <v>66678905</v>
      </c>
      <c r="C441" s="9">
        <v>66678973</v>
      </c>
      <c r="D441" s="9" t="s">
        <v>1615</v>
      </c>
      <c r="E441" s="15" t="s">
        <v>1221</v>
      </c>
    </row>
    <row r="442" spans="1:5" x14ac:dyDescent="0.25">
      <c r="A442" s="9" t="s">
        <v>2098</v>
      </c>
      <c r="B442" s="9">
        <v>66678905</v>
      </c>
      <c r="C442" s="9">
        <v>66679076</v>
      </c>
      <c r="D442" s="9" t="s">
        <v>1614</v>
      </c>
      <c r="E442" s="15" t="s">
        <v>1221</v>
      </c>
    </row>
    <row r="443" spans="1:5" x14ac:dyDescent="0.25">
      <c r="A443" s="9" t="s">
        <v>2098</v>
      </c>
      <c r="B443" s="9">
        <v>69585459</v>
      </c>
      <c r="C443" s="9">
        <v>69585521</v>
      </c>
      <c r="D443" s="9" t="s">
        <v>1510</v>
      </c>
      <c r="E443" s="15" t="s">
        <v>831</v>
      </c>
    </row>
    <row r="444" spans="1:5" x14ac:dyDescent="0.25">
      <c r="A444" s="9" t="s">
        <v>2098</v>
      </c>
      <c r="B444" s="9">
        <v>76348359</v>
      </c>
      <c r="C444" s="9">
        <v>76348415</v>
      </c>
      <c r="D444" s="9" t="s">
        <v>1488</v>
      </c>
      <c r="E444" s="15" t="s">
        <v>74</v>
      </c>
    </row>
    <row r="445" spans="1:5" x14ac:dyDescent="0.25">
      <c r="A445" s="9" t="s">
        <v>2098</v>
      </c>
      <c r="B445" s="9">
        <v>88141308</v>
      </c>
      <c r="C445" s="9">
        <v>88141359</v>
      </c>
      <c r="D445" s="9" t="s">
        <v>1518</v>
      </c>
      <c r="E445" s="15" t="s">
        <v>158</v>
      </c>
    </row>
    <row r="446" spans="1:5" x14ac:dyDescent="0.25">
      <c r="A446" s="9" t="s">
        <v>2098</v>
      </c>
      <c r="B446" s="9">
        <v>88141875</v>
      </c>
      <c r="C446" s="9">
        <v>88142088</v>
      </c>
      <c r="D446" s="9" t="s">
        <v>1518</v>
      </c>
      <c r="E446" s="15" t="s">
        <v>158</v>
      </c>
    </row>
    <row r="447" spans="1:5" x14ac:dyDescent="0.25">
      <c r="A447" s="9" t="s">
        <v>2098</v>
      </c>
      <c r="B447" s="9">
        <v>89525896</v>
      </c>
      <c r="C447" s="9">
        <v>89526047</v>
      </c>
      <c r="D447" s="9" t="s">
        <v>1752</v>
      </c>
      <c r="E447" s="15" t="s">
        <v>543</v>
      </c>
    </row>
    <row r="448" spans="1:5" x14ac:dyDescent="0.25">
      <c r="A448" s="9" t="s">
        <v>2098</v>
      </c>
      <c r="B448" s="9">
        <v>109573794</v>
      </c>
      <c r="C448" s="9">
        <v>109573898</v>
      </c>
      <c r="D448" s="9" t="s">
        <v>1684</v>
      </c>
      <c r="E448" s="15" t="s">
        <v>948</v>
      </c>
    </row>
    <row r="449" spans="1:5" x14ac:dyDescent="0.25">
      <c r="A449" s="9" t="s">
        <v>2098</v>
      </c>
      <c r="B449" s="9">
        <v>109574784</v>
      </c>
      <c r="C449" s="9">
        <v>109574822</v>
      </c>
      <c r="D449" s="9" t="s">
        <v>1684</v>
      </c>
      <c r="E449" s="15" t="s">
        <v>948</v>
      </c>
    </row>
    <row r="450" spans="1:5" x14ac:dyDescent="0.25">
      <c r="A450" s="9" t="s">
        <v>2098</v>
      </c>
      <c r="B450" s="9">
        <v>110124335</v>
      </c>
      <c r="C450" s="9">
        <v>110124468</v>
      </c>
      <c r="D450" s="9" t="s">
        <v>1636</v>
      </c>
      <c r="E450" s="15" t="s">
        <v>911</v>
      </c>
    </row>
    <row r="451" spans="1:5" x14ac:dyDescent="0.25">
      <c r="A451" s="9" t="s">
        <v>2098</v>
      </c>
      <c r="B451" s="9">
        <v>110124357</v>
      </c>
      <c r="C451" s="9">
        <v>110124886</v>
      </c>
      <c r="D451" s="9" t="s">
        <v>1637</v>
      </c>
      <c r="E451" s="15" t="s">
        <v>911</v>
      </c>
    </row>
    <row r="452" spans="1:5" x14ac:dyDescent="0.25">
      <c r="A452" s="9" t="s">
        <v>2098</v>
      </c>
      <c r="B452" s="9">
        <v>110127335</v>
      </c>
      <c r="C452" s="9">
        <v>110127380</v>
      </c>
      <c r="D452" s="9" t="s">
        <v>1637</v>
      </c>
      <c r="E452" s="15" t="s">
        <v>911</v>
      </c>
    </row>
    <row r="453" spans="1:5" x14ac:dyDescent="0.25">
      <c r="A453" s="9" t="s">
        <v>2098</v>
      </c>
      <c r="B453" s="9">
        <v>110127335</v>
      </c>
      <c r="C453" s="9">
        <v>110127380</v>
      </c>
      <c r="D453" s="9" t="s">
        <v>1636</v>
      </c>
      <c r="E453" s="15" t="s">
        <v>911</v>
      </c>
    </row>
    <row r="454" spans="1:5" x14ac:dyDescent="0.25">
      <c r="A454" s="9" t="s">
        <v>2098</v>
      </c>
      <c r="B454" s="9">
        <v>110614129</v>
      </c>
      <c r="C454" s="9">
        <v>110614182</v>
      </c>
      <c r="D454" s="9" t="s">
        <v>1834</v>
      </c>
      <c r="E454" s="15" t="s">
        <v>1364</v>
      </c>
    </row>
    <row r="455" spans="1:5" x14ac:dyDescent="0.25">
      <c r="A455" s="9" t="s">
        <v>2098</v>
      </c>
      <c r="B455" s="9">
        <v>123671113</v>
      </c>
      <c r="C455" s="9">
        <v>123671240</v>
      </c>
      <c r="D455" s="9" t="s">
        <v>1835</v>
      </c>
      <c r="E455" s="15" t="s">
        <v>1367</v>
      </c>
    </row>
    <row r="456" spans="1:5" x14ac:dyDescent="0.25">
      <c r="A456" s="9" t="s">
        <v>2099</v>
      </c>
      <c r="B456" s="9">
        <v>26557683</v>
      </c>
      <c r="C456" s="9">
        <v>26557844</v>
      </c>
      <c r="D456" s="9" t="s">
        <v>1892</v>
      </c>
      <c r="E456" s="15" t="s">
        <v>1404</v>
      </c>
    </row>
    <row r="457" spans="1:5" x14ac:dyDescent="0.25">
      <c r="A457" s="9" t="s">
        <v>2099</v>
      </c>
      <c r="B457" s="9">
        <v>26612936</v>
      </c>
      <c r="C457" s="9">
        <v>26613083</v>
      </c>
      <c r="D457" s="9" t="s">
        <v>1892</v>
      </c>
      <c r="E457" s="15" t="s">
        <v>1404</v>
      </c>
    </row>
    <row r="458" spans="1:5" x14ac:dyDescent="0.25">
      <c r="A458" s="9" t="s">
        <v>2099</v>
      </c>
      <c r="B458" s="9">
        <v>26642236</v>
      </c>
      <c r="C458" s="9">
        <v>26642270</v>
      </c>
      <c r="D458" s="9" t="s">
        <v>1892</v>
      </c>
      <c r="E458" s="15" t="s">
        <v>1404</v>
      </c>
    </row>
    <row r="459" spans="1:5" x14ac:dyDescent="0.25">
      <c r="A459" s="9" t="s">
        <v>2099</v>
      </c>
      <c r="B459" s="9">
        <v>31199975</v>
      </c>
      <c r="C459" s="9">
        <v>31200084</v>
      </c>
      <c r="D459" s="9" t="s">
        <v>1484</v>
      </c>
      <c r="E459" s="15" t="s">
        <v>1112</v>
      </c>
    </row>
    <row r="460" spans="1:5" x14ac:dyDescent="0.25">
      <c r="A460" s="9" t="s">
        <v>2099</v>
      </c>
      <c r="B460" s="9">
        <v>38687077</v>
      </c>
      <c r="C460" s="9">
        <v>38687344</v>
      </c>
      <c r="D460" s="9" t="s">
        <v>1599</v>
      </c>
      <c r="E460" s="15" t="s">
        <v>1206</v>
      </c>
    </row>
    <row r="461" spans="1:5" x14ac:dyDescent="0.25">
      <c r="A461" s="9" t="s">
        <v>2099</v>
      </c>
      <c r="B461" s="9">
        <v>48233206</v>
      </c>
      <c r="C461" s="9">
        <v>48233360</v>
      </c>
      <c r="D461" s="9" t="s">
        <v>1649</v>
      </c>
      <c r="E461" s="15" t="s">
        <v>1246</v>
      </c>
    </row>
    <row r="462" spans="1:5" x14ac:dyDescent="0.25">
      <c r="A462" s="9" t="s">
        <v>2099</v>
      </c>
      <c r="B462" s="9">
        <v>48303751</v>
      </c>
      <c r="C462" s="9">
        <v>48303912</v>
      </c>
      <c r="D462" s="9" t="s">
        <v>1774</v>
      </c>
      <c r="E462" s="15" t="s">
        <v>1330</v>
      </c>
    </row>
    <row r="463" spans="1:5" x14ac:dyDescent="0.25">
      <c r="A463" s="9" t="s">
        <v>2099</v>
      </c>
      <c r="B463" s="9">
        <v>49567280</v>
      </c>
      <c r="C463" s="9">
        <v>49567323</v>
      </c>
      <c r="D463" s="9" t="s">
        <v>1779</v>
      </c>
      <c r="E463" s="15" t="s">
        <v>602</v>
      </c>
    </row>
    <row r="464" spans="1:5" x14ac:dyDescent="0.25">
      <c r="A464" s="9" t="s">
        <v>2099</v>
      </c>
      <c r="B464" s="9">
        <v>49567280</v>
      </c>
      <c r="C464" s="9">
        <v>49567345</v>
      </c>
      <c r="D464" s="9" t="s">
        <v>1780</v>
      </c>
      <c r="E464" s="15" t="s">
        <v>602</v>
      </c>
    </row>
    <row r="465" spans="1:5" x14ac:dyDescent="0.25">
      <c r="A465" s="9" t="s">
        <v>2099</v>
      </c>
      <c r="B465" s="9">
        <v>49580480</v>
      </c>
      <c r="C465" s="9">
        <v>49580609</v>
      </c>
      <c r="D465" s="9" t="s">
        <v>1780</v>
      </c>
      <c r="E465" s="15" t="s">
        <v>602</v>
      </c>
    </row>
    <row r="466" spans="1:5" x14ac:dyDescent="0.25">
      <c r="A466" s="9" t="s">
        <v>2099</v>
      </c>
      <c r="B466" s="9">
        <v>49585419</v>
      </c>
      <c r="C466" s="9">
        <v>49585558</v>
      </c>
      <c r="D466" s="9" t="s">
        <v>1780</v>
      </c>
      <c r="E466" s="15" t="s">
        <v>602</v>
      </c>
    </row>
    <row r="467" spans="1:5" x14ac:dyDescent="0.25">
      <c r="A467" s="9" t="s">
        <v>2099</v>
      </c>
      <c r="B467" s="9">
        <v>76992081</v>
      </c>
      <c r="C467" s="9">
        <v>76992098</v>
      </c>
      <c r="D467" s="9" t="s">
        <v>1529</v>
      </c>
      <c r="E467" s="15" t="s">
        <v>185</v>
      </c>
    </row>
    <row r="468" spans="1:5" x14ac:dyDescent="0.25">
      <c r="A468" s="9" t="s">
        <v>2099</v>
      </c>
      <c r="B468" s="9">
        <v>110307028</v>
      </c>
      <c r="C468" s="9">
        <v>110307157</v>
      </c>
      <c r="D468" s="9" t="s">
        <v>1546</v>
      </c>
      <c r="E468" s="15" t="s">
        <v>225</v>
      </c>
    </row>
    <row r="469" spans="1:5" x14ac:dyDescent="0.25">
      <c r="A469" s="9" t="s">
        <v>2099</v>
      </c>
      <c r="B469" s="9">
        <v>113667219</v>
      </c>
      <c r="C469" s="9">
        <v>113667386</v>
      </c>
      <c r="D469" s="9" t="s">
        <v>1616</v>
      </c>
      <c r="E469" s="15" t="s">
        <v>312</v>
      </c>
    </row>
    <row r="470" spans="1:5" x14ac:dyDescent="0.25">
      <c r="A470" s="9" t="s">
        <v>2100</v>
      </c>
      <c r="B470" s="9">
        <v>21280083</v>
      </c>
      <c r="C470" s="9">
        <v>21280184</v>
      </c>
      <c r="D470" s="9" t="s">
        <v>1803</v>
      </c>
      <c r="E470" s="15" t="s">
        <v>658</v>
      </c>
    </row>
    <row r="471" spans="1:5" x14ac:dyDescent="0.25">
      <c r="A471" s="9" t="s">
        <v>2100</v>
      </c>
      <c r="B471" s="9">
        <v>21287914</v>
      </c>
      <c r="C471" s="9">
        <v>21287976</v>
      </c>
      <c r="D471" s="9" t="s">
        <v>1803</v>
      </c>
      <c r="E471" s="15" t="s">
        <v>658</v>
      </c>
    </row>
    <row r="472" spans="1:5" x14ac:dyDescent="0.25">
      <c r="A472" s="9" t="s">
        <v>2100</v>
      </c>
      <c r="B472" s="9">
        <v>24082849</v>
      </c>
      <c r="C472" s="9">
        <v>24082900</v>
      </c>
      <c r="D472" s="9" t="s">
        <v>1700</v>
      </c>
      <c r="E472" s="15" t="s">
        <v>472</v>
      </c>
    </row>
    <row r="473" spans="1:5" x14ac:dyDescent="0.25">
      <c r="A473" s="9" t="s">
        <v>2100</v>
      </c>
      <c r="B473" s="9">
        <v>24082849</v>
      </c>
      <c r="C473" s="9">
        <v>24082900</v>
      </c>
      <c r="D473" s="9" t="s">
        <v>1701</v>
      </c>
      <c r="E473" s="15" t="s">
        <v>472</v>
      </c>
    </row>
    <row r="474" spans="1:5" x14ac:dyDescent="0.25">
      <c r="A474" s="9" t="s">
        <v>2100</v>
      </c>
      <c r="B474" s="9">
        <v>24084495</v>
      </c>
      <c r="C474" s="9">
        <v>24084625</v>
      </c>
      <c r="D474" s="9" t="s">
        <v>1700</v>
      </c>
      <c r="E474" s="15" t="s">
        <v>472</v>
      </c>
    </row>
    <row r="475" spans="1:5" x14ac:dyDescent="0.25">
      <c r="A475" s="9" t="s">
        <v>2100</v>
      </c>
      <c r="B475" s="9">
        <v>24114697</v>
      </c>
      <c r="C475" s="9">
        <v>24114949</v>
      </c>
      <c r="D475" s="9" t="s">
        <v>1701</v>
      </c>
      <c r="E475" s="15" t="s">
        <v>472</v>
      </c>
    </row>
    <row r="476" spans="1:5" x14ac:dyDescent="0.25">
      <c r="A476" s="9" t="s">
        <v>2100</v>
      </c>
      <c r="B476" s="9">
        <v>24242333</v>
      </c>
      <c r="C476" s="9">
        <v>24242359</v>
      </c>
      <c r="D476" s="9" t="s">
        <v>1844</v>
      </c>
      <c r="E476" s="15" t="s">
        <v>1044</v>
      </c>
    </row>
    <row r="477" spans="1:5" x14ac:dyDescent="0.25">
      <c r="A477" s="9" t="s">
        <v>2100</v>
      </c>
      <c r="B477" s="9">
        <v>24242333</v>
      </c>
      <c r="C477" s="9">
        <v>24242623</v>
      </c>
      <c r="D477" s="9" t="s">
        <v>1843</v>
      </c>
      <c r="E477" s="15" t="s">
        <v>1044</v>
      </c>
    </row>
    <row r="478" spans="1:5" x14ac:dyDescent="0.25">
      <c r="A478" s="9" t="s">
        <v>2100</v>
      </c>
      <c r="B478" s="9">
        <v>53952223</v>
      </c>
      <c r="C478" s="9">
        <v>53952254</v>
      </c>
      <c r="D478" s="9" t="s">
        <v>1499</v>
      </c>
      <c r="E478" s="15" t="s">
        <v>1121</v>
      </c>
    </row>
    <row r="479" spans="1:5" x14ac:dyDescent="0.25">
      <c r="A479" s="9" t="s">
        <v>2100</v>
      </c>
      <c r="B479" s="9">
        <v>53952223</v>
      </c>
      <c r="C479" s="9">
        <v>53952254</v>
      </c>
      <c r="D479" s="9" t="s">
        <v>1498</v>
      </c>
      <c r="E479" s="15" t="s">
        <v>1121</v>
      </c>
    </row>
    <row r="480" spans="1:5" x14ac:dyDescent="0.25">
      <c r="A480" s="9" t="s">
        <v>2100</v>
      </c>
      <c r="B480" s="9">
        <v>53953251</v>
      </c>
      <c r="C480" s="9">
        <v>53953425</v>
      </c>
      <c r="D480" s="9" t="s">
        <v>1499</v>
      </c>
      <c r="E480" s="15" t="s">
        <v>1121</v>
      </c>
    </row>
    <row r="481" spans="1:5" x14ac:dyDescent="0.25">
      <c r="A481" s="9" t="s">
        <v>2100</v>
      </c>
      <c r="B481" s="9">
        <v>53953251</v>
      </c>
      <c r="C481" s="9">
        <v>53953455</v>
      </c>
      <c r="D481" s="9" t="s">
        <v>1498</v>
      </c>
      <c r="E481" s="15" t="s">
        <v>1121</v>
      </c>
    </row>
    <row r="482" spans="1:5" x14ac:dyDescent="0.25">
      <c r="A482" s="9" t="s">
        <v>2100</v>
      </c>
      <c r="B482" s="9">
        <v>53956525</v>
      </c>
      <c r="C482" s="9">
        <v>53956825</v>
      </c>
      <c r="D482" s="9" t="s">
        <v>1499</v>
      </c>
      <c r="E482" s="15" t="s">
        <v>1121</v>
      </c>
    </row>
    <row r="483" spans="1:5" x14ac:dyDescent="0.25">
      <c r="A483" s="9" t="s">
        <v>2100</v>
      </c>
      <c r="B483" s="9">
        <v>56805457</v>
      </c>
      <c r="C483" s="9">
        <v>56805600</v>
      </c>
      <c r="D483" s="9" t="s">
        <v>1716</v>
      </c>
      <c r="E483" s="15" t="s">
        <v>495</v>
      </c>
    </row>
    <row r="484" spans="1:5" x14ac:dyDescent="0.25">
      <c r="A484" s="9" t="s">
        <v>2100</v>
      </c>
      <c r="B484" s="9">
        <v>56805457</v>
      </c>
      <c r="C484" s="9">
        <v>56805667</v>
      </c>
      <c r="D484" s="9" t="s">
        <v>1715</v>
      </c>
      <c r="E484" s="15" t="s">
        <v>495</v>
      </c>
    </row>
    <row r="485" spans="1:5" x14ac:dyDescent="0.25">
      <c r="A485" s="9" t="s">
        <v>2100</v>
      </c>
      <c r="B485" s="9">
        <v>56810134</v>
      </c>
      <c r="C485" s="9">
        <v>56810247</v>
      </c>
      <c r="D485" s="9" t="s">
        <v>1716</v>
      </c>
      <c r="E485" s="15" t="s">
        <v>495</v>
      </c>
    </row>
    <row r="486" spans="1:5" x14ac:dyDescent="0.25">
      <c r="A486" s="9" t="s">
        <v>2100</v>
      </c>
      <c r="B486" s="9">
        <v>56810351</v>
      </c>
      <c r="C486" s="9">
        <v>56810479</v>
      </c>
      <c r="D486" s="9" t="s">
        <v>1716</v>
      </c>
      <c r="E486" s="15" t="s">
        <v>495</v>
      </c>
    </row>
    <row r="487" spans="1:5" x14ac:dyDescent="0.25">
      <c r="A487" s="9" t="s">
        <v>2100</v>
      </c>
      <c r="B487" s="9">
        <v>67695704</v>
      </c>
      <c r="C487" s="9">
        <v>67695764</v>
      </c>
      <c r="D487" s="9" t="s">
        <v>1782</v>
      </c>
      <c r="E487" s="15" t="s">
        <v>1000</v>
      </c>
    </row>
    <row r="488" spans="1:5" x14ac:dyDescent="0.25">
      <c r="A488" s="9" t="s">
        <v>2100</v>
      </c>
      <c r="B488" s="9">
        <v>67701886</v>
      </c>
      <c r="C488" s="9">
        <v>67701960</v>
      </c>
      <c r="D488" s="9" t="s">
        <v>1783</v>
      </c>
      <c r="E488" s="15" t="s">
        <v>610</v>
      </c>
    </row>
    <row r="489" spans="1:5" x14ac:dyDescent="0.25">
      <c r="A489" s="9" t="s">
        <v>2100</v>
      </c>
      <c r="B489" s="9">
        <v>67720823</v>
      </c>
      <c r="C489" s="9">
        <v>67720927</v>
      </c>
      <c r="D489" s="9" t="s">
        <v>1783</v>
      </c>
      <c r="E489" s="15" t="s">
        <v>610</v>
      </c>
    </row>
    <row r="490" spans="1:5" x14ac:dyDescent="0.25">
      <c r="A490" s="9" t="s">
        <v>2100</v>
      </c>
      <c r="B490" s="9">
        <v>67720842</v>
      </c>
      <c r="C490" s="9">
        <v>67720927</v>
      </c>
      <c r="D490" s="9" t="s">
        <v>1784</v>
      </c>
      <c r="E490" s="15" t="s">
        <v>610</v>
      </c>
    </row>
    <row r="491" spans="1:5" x14ac:dyDescent="0.25">
      <c r="A491" s="9" t="s">
        <v>2100</v>
      </c>
      <c r="B491" s="9">
        <v>67722399</v>
      </c>
      <c r="C491" s="9">
        <v>67722642</v>
      </c>
      <c r="D491" s="9" t="s">
        <v>1784</v>
      </c>
      <c r="E491" s="15" t="s">
        <v>610</v>
      </c>
    </row>
    <row r="492" spans="1:5" x14ac:dyDescent="0.25">
      <c r="A492" s="9" t="s">
        <v>2100</v>
      </c>
      <c r="B492" s="9">
        <v>67722399</v>
      </c>
      <c r="C492" s="9">
        <v>67722642</v>
      </c>
      <c r="D492" s="9" t="s">
        <v>1783</v>
      </c>
      <c r="E492" s="15" t="s">
        <v>610</v>
      </c>
    </row>
    <row r="493" spans="1:5" x14ac:dyDescent="0.25">
      <c r="A493" s="9" t="s">
        <v>2100</v>
      </c>
      <c r="B493" s="9">
        <v>67815964</v>
      </c>
      <c r="C493" s="9">
        <v>67816071</v>
      </c>
      <c r="D493" s="9" t="s">
        <v>1899</v>
      </c>
      <c r="E493" s="15" t="s">
        <v>1091</v>
      </c>
    </row>
    <row r="494" spans="1:5" x14ac:dyDescent="0.25">
      <c r="A494" s="9" t="s">
        <v>2100</v>
      </c>
      <c r="B494" s="9">
        <v>67816509</v>
      </c>
      <c r="C494" s="9">
        <v>67816590</v>
      </c>
      <c r="D494" s="9" t="s">
        <v>1899</v>
      </c>
      <c r="E494" s="15" t="s">
        <v>1091</v>
      </c>
    </row>
    <row r="495" spans="1:5" x14ac:dyDescent="0.25">
      <c r="A495" s="9" t="s">
        <v>2100</v>
      </c>
      <c r="B495" s="9">
        <v>69879416</v>
      </c>
      <c r="C495" s="9">
        <v>69879678</v>
      </c>
      <c r="D495" s="9" t="s">
        <v>1823</v>
      </c>
      <c r="E495" s="15" t="s">
        <v>1351</v>
      </c>
    </row>
    <row r="496" spans="1:5" x14ac:dyDescent="0.25">
      <c r="A496" s="9" t="s">
        <v>2100</v>
      </c>
      <c r="B496" s="9">
        <v>69879426</v>
      </c>
      <c r="C496" s="9">
        <v>69879678</v>
      </c>
      <c r="D496" s="9" t="s">
        <v>1824</v>
      </c>
      <c r="E496" s="15" t="s">
        <v>1351</v>
      </c>
    </row>
    <row r="497" spans="1:5" x14ac:dyDescent="0.25">
      <c r="A497" s="9" t="s">
        <v>2100</v>
      </c>
      <c r="B497" s="9">
        <v>73355752</v>
      </c>
      <c r="C497" s="9">
        <v>73355791</v>
      </c>
      <c r="D497" s="9" t="s">
        <v>1702</v>
      </c>
      <c r="E497" s="15" t="s">
        <v>1277</v>
      </c>
    </row>
    <row r="498" spans="1:5" x14ac:dyDescent="0.25">
      <c r="A498" s="9" t="s">
        <v>2100</v>
      </c>
      <c r="B498" s="9">
        <v>73355752</v>
      </c>
      <c r="C498" s="9">
        <v>73355791</v>
      </c>
      <c r="D498" s="9" t="s">
        <v>1703</v>
      </c>
      <c r="E498" s="15" t="s">
        <v>1277</v>
      </c>
    </row>
    <row r="499" spans="1:5" x14ac:dyDescent="0.25">
      <c r="A499" s="9" t="s">
        <v>2100</v>
      </c>
      <c r="B499" s="9">
        <v>73366872</v>
      </c>
      <c r="C499" s="9">
        <v>73367006</v>
      </c>
      <c r="D499" s="9" t="s">
        <v>1702</v>
      </c>
      <c r="E499" s="15" t="s">
        <v>1277</v>
      </c>
    </row>
    <row r="500" spans="1:5" x14ac:dyDescent="0.25">
      <c r="A500" s="9" t="s">
        <v>2100</v>
      </c>
      <c r="B500" s="9">
        <v>73366872</v>
      </c>
      <c r="C500" s="9">
        <v>73367006</v>
      </c>
      <c r="D500" s="9" t="s">
        <v>1703</v>
      </c>
      <c r="E500" s="15" t="s">
        <v>1277</v>
      </c>
    </row>
    <row r="501" spans="1:5" x14ac:dyDescent="0.25">
      <c r="A501" s="9" t="s">
        <v>2100</v>
      </c>
      <c r="B501" s="9">
        <v>73409912</v>
      </c>
      <c r="C501" s="9">
        <v>73410093</v>
      </c>
      <c r="D501" s="9" t="s">
        <v>1702</v>
      </c>
      <c r="E501" s="15" t="s">
        <v>1277</v>
      </c>
    </row>
    <row r="502" spans="1:5" x14ac:dyDescent="0.25">
      <c r="A502" s="9" t="s">
        <v>2100</v>
      </c>
      <c r="B502" s="9">
        <v>73409912</v>
      </c>
      <c r="C502" s="9">
        <v>73410093</v>
      </c>
      <c r="D502" s="9" t="s">
        <v>1703</v>
      </c>
      <c r="E502" s="15" t="s">
        <v>1277</v>
      </c>
    </row>
    <row r="503" spans="1:5" x14ac:dyDescent="0.25">
      <c r="A503" s="9" t="s">
        <v>2100</v>
      </c>
      <c r="B503" s="9">
        <v>73458468</v>
      </c>
      <c r="C503" s="9">
        <v>73458546</v>
      </c>
      <c r="D503" s="9" t="s">
        <v>1703</v>
      </c>
      <c r="E503" s="15" t="s">
        <v>1277</v>
      </c>
    </row>
    <row r="504" spans="1:5" x14ac:dyDescent="0.25">
      <c r="A504" s="9" t="s">
        <v>2100</v>
      </c>
      <c r="B504" s="9">
        <v>73458468</v>
      </c>
      <c r="C504" s="9">
        <v>73458617</v>
      </c>
      <c r="D504" s="9" t="s">
        <v>1702</v>
      </c>
      <c r="E504" s="15" t="s">
        <v>1277</v>
      </c>
    </row>
    <row r="505" spans="1:5" x14ac:dyDescent="0.25">
      <c r="A505" s="9" t="s">
        <v>2100</v>
      </c>
      <c r="B505" s="9">
        <v>74239449</v>
      </c>
      <c r="C505" s="9">
        <v>74239561</v>
      </c>
      <c r="D505" s="9" t="s">
        <v>1891</v>
      </c>
      <c r="E505" s="15" t="s">
        <v>1401</v>
      </c>
    </row>
    <row r="506" spans="1:5" x14ac:dyDescent="0.25">
      <c r="A506" s="9" t="s">
        <v>2100</v>
      </c>
      <c r="B506" s="9">
        <v>75661246</v>
      </c>
      <c r="C506" s="9">
        <v>75661412</v>
      </c>
      <c r="D506" s="9" t="s">
        <v>1867</v>
      </c>
      <c r="E506" s="15" t="s">
        <v>736</v>
      </c>
    </row>
    <row r="507" spans="1:5" x14ac:dyDescent="0.25">
      <c r="A507" s="9" t="s">
        <v>2100</v>
      </c>
      <c r="B507" s="9">
        <v>75663030</v>
      </c>
      <c r="C507" s="9">
        <v>75663149</v>
      </c>
      <c r="D507" s="9" t="s">
        <v>1867</v>
      </c>
      <c r="E507" s="15" t="s">
        <v>736</v>
      </c>
    </row>
    <row r="508" spans="1:5" x14ac:dyDescent="0.25">
      <c r="A508" s="9" t="s">
        <v>2100</v>
      </c>
      <c r="B508" s="9">
        <v>88385657</v>
      </c>
      <c r="C508" s="9">
        <v>88385818</v>
      </c>
      <c r="D508" s="9" t="s">
        <v>1828</v>
      </c>
      <c r="E508" s="15" t="s">
        <v>693</v>
      </c>
    </row>
    <row r="509" spans="1:5" x14ac:dyDescent="0.25">
      <c r="A509" s="9" t="s">
        <v>2100</v>
      </c>
      <c r="B509" s="9">
        <v>88385668</v>
      </c>
      <c r="C509" s="9">
        <v>88385818</v>
      </c>
      <c r="D509" s="9" t="s">
        <v>1827</v>
      </c>
      <c r="E509" s="15" t="s">
        <v>693</v>
      </c>
    </row>
    <row r="510" spans="1:5" x14ac:dyDescent="0.25">
      <c r="A510" s="9" t="s">
        <v>2100</v>
      </c>
      <c r="B510" s="9">
        <v>88824651</v>
      </c>
      <c r="C510" s="9">
        <v>88824707</v>
      </c>
      <c r="D510" s="9" t="s">
        <v>1866</v>
      </c>
      <c r="E510" s="15" t="s">
        <v>732</v>
      </c>
    </row>
    <row r="511" spans="1:5" x14ac:dyDescent="0.25">
      <c r="A511" s="9" t="s">
        <v>2100</v>
      </c>
      <c r="B511" s="9">
        <v>91947230</v>
      </c>
      <c r="C511" s="9">
        <v>91947694</v>
      </c>
      <c r="D511" s="9" t="s">
        <v>1591</v>
      </c>
      <c r="E511" s="15" t="s">
        <v>1188</v>
      </c>
    </row>
    <row r="512" spans="1:5" x14ac:dyDescent="0.25">
      <c r="A512" s="9" t="s">
        <v>2100</v>
      </c>
      <c r="B512" s="9">
        <v>102922663</v>
      </c>
      <c r="C512" s="9">
        <v>102922688</v>
      </c>
      <c r="D512" s="9" t="s">
        <v>1465</v>
      </c>
      <c r="E512" s="15" t="s">
        <v>1098</v>
      </c>
    </row>
    <row r="513" spans="1:5" x14ac:dyDescent="0.25">
      <c r="A513" s="9" t="s">
        <v>2100</v>
      </c>
      <c r="B513" s="9">
        <v>104924713</v>
      </c>
      <c r="C513" s="9">
        <v>104924990</v>
      </c>
      <c r="D513" s="9" t="s">
        <v>1748</v>
      </c>
      <c r="E513" s="15" t="s">
        <v>1316</v>
      </c>
    </row>
    <row r="514" spans="1:5" x14ac:dyDescent="0.25">
      <c r="A514" s="9" t="s">
        <v>2100</v>
      </c>
      <c r="B514" s="9">
        <v>104924879</v>
      </c>
      <c r="C514" s="9">
        <v>104924990</v>
      </c>
      <c r="D514" s="9" t="s">
        <v>1747</v>
      </c>
      <c r="E514" s="15" t="s">
        <v>1316</v>
      </c>
    </row>
    <row r="515" spans="1:5" x14ac:dyDescent="0.25">
      <c r="A515" s="9" t="s">
        <v>2101</v>
      </c>
      <c r="B515" s="9">
        <v>28081875</v>
      </c>
      <c r="C515" s="9">
        <v>28081920</v>
      </c>
      <c r="D515" s="9" t="s">
        <v>1707</v>
      </c>
      <c r="E515" s="15" t="s">
        <v>1281</v>
      </c>
    </row>
    <row r="516" spans="1:5" x14ac:dyDescent="0.25">
      <c r="A516" s="9" t="s">
        <v>2101</v>
      </c>
      <c r="B516" s="9">
        <v>28081875</v>
      </c>
      <c r="C516" s="9">
        <v>28081920</v>
      </c>
      <c r="D516" s="9" t="s">
        <v>1706</v>
      </c>
      <c r="E516" s="15" t="s">
        <v>1281</v>
      </c>
    </row>
    <row r="517" spans="1:5" x14ac:dyDescent="0.25">
      <c r="A517" s="9" t="s">
        <v>2101</v>
      </c>
      <c r="B517" s="9">
        <v>28099199</v>
      </c>
      <c r="C517" s="9">
        <v>28099312</v>
      </c>
      <c r="D517" s="9" t="s">
        <v>1707</v>
      </c>
      <c r="E517" s="15" t="s">
        <v>1281</v>
      </c>
    </row>
    <row r="518" spans="1:5" x14ac:dyDescent="0.25">
      <c r="A518" s="9" t="s">
        <v>2101</v>
      </c>
      <c r="B518" s="9">
        <v>28099199</v>
      </c>
      <c r="C518" s="9">
        <v>28099315</v>
      </c>
      <c r="D518" s="9" t="s">
        <v>1706</v>
      </c>
      <c r="E518" s="15" t="s">
        <v>1281</v>
      </c>
    </row>
    <row r="519" spans="1:5" x14ac:dyDescent="0.25">
      <c r="A519" s="9" t="s">
        <v>2101</v>
      </c>
      <c r="B519" s="9">
        <v>31081356</v>
      </c>
      <c r="C519" s="9">
        <v>31081463</v>
      </c>
      <c r="D519" s="9" t="s">
        <v>1863</v>
      </c>
      <c r="E519" s="15" t="s">
        <v>724</v>
      </c>
    </row>
    <row r="520" spans="1:5" x14ac:dyDescent="0.25">
      <c r="A520" s="9" t="s">
        <v>2101</v>
      </c>
      <c r="B520" s="9">
        <v>31101632</v>
      </c>
      <c r="C520" s="9">
        <v>31101725</v>
      </c>
      <c r="D520" s="9" t="s">
        <v>1863</v>
      </c>
      <c r="E520" s="15" t="s">
        <v>724</v>
      </c>
    </row>
    <row r="521" spans="1:5" x14ac:dyDescent="0.25">
      <c r="A521" s="9" t="s">
        <v>2101</v>
      </c>
      <c r="B521" s="9">
        <v>43371101</v>
      </c>
      <c r="C521" s="9">
        <v>43371354</v>
      </c>
      <c r="D521" s="9" t="s">
        <v>1871</v>
      </c>
      <c r="E521" s="15" t="s">
        <v>1075</v>
      </c>
    </row>
    <row r="522" spans="1:5" x14ac:dyDescent="0.25">
      <c r="A522" s="9" t="s">
        <v>2101</v>
      </c>
      <c r="B522" s="9">
        <v>48120990</v>
      </c>
      <c r="C522" s="9">
        <v>48121044</v>
      </c>
      <c r="D522" s="9" t="s">
        <v>1815</v>
      </c>
      <c r="E522" s="15" t="s">
        <v>1341</v>
      </c>
    </row>
    <row r="523" spans="1:5" x14ac:dyDescent="0.25">
      <c r="A523" s="9" t="s">
        <v>2101</v>
      </c>
      <c r="B523" s="9">
        <v>48121024</v>
      </c>
      <c r="C523" s="9">
        <v>48121044</v>
      </c>
      <c r="D523" s="9" t="s">
        <v>1816</v>
      </c>
      <c r="E523" s="15" t="s">
        <v>1341</v>
      </c>
    </row>
    <row r="524" spans="1:5" x14ac:dyDescent="0.25">
      <c r="A524" s="9" t="s">
        <v>2101</v>
      </c>
      <c r="B524" s="9">
        <v>65106216</v>
      </c>
      <c r="C524" s="9">
        <v>65106413</v>
      </c>
      <c r="D524" s="9" t="s">
        <v>1877</v>
      </c>
      <c r="E524" s="15" t="s">
        <v>1395</v>
      </c>
    </row>
    <row r="525" spans="1:5" x14ac:dyDescent="0.25">
      <c r="A525" s="9" t="s">
        <v>2101</v>
      </c>
      <c r="B525" s="9">
        <v>65115125</v>
      </c>
      <c r="C525" s="9">
        <v>65115200</v>
      </c>
      <c r="D525" s="9" t="s">
        <v>1877</v>
      </c>
      <c r="E525" s="15" t="s">
        <v>1395</v>
      </c>
    </row>
    <row r="526" spans="1:5" x14ac:dyDescent="0.25">
      <c r="A526" s="9" t="s">
        <v>2101</v>
      </c>
      <c r="B526" s="9">
        <v>65621938</v>
      </c>
      <c r="C526" s="9">
        <v>65622117</v>
      </c>
      <c r="D526" s="9" t="s">
        <v>1814</v>
      </c>
      <c r="E526" s="15" t="s">
        <v>681</v>
      </c>
    </row>
    <row r="527" spans="1:5" x14ac:dyDescent="0.25">
      <c r="A527" s="9" t="s">
        <v>2101</v>
      </c>
      <c r="B527" s="9">
        <v>65623930</v>
      </c>
      <c r="C527" s="9">
        <v>65624080</v>
      </c>
      <c r="D527" s="9" t="s">
        <v>1814</v>
      </c>
      <c r="E527" s="15" t="s">
        <v>681</v>
      </c>
    </row>
    <row r="528" spans="1:5" x14ac:dyDescent="0.25">
      <c r="A528" s="9" t="s">
        <v>2101</v>
      </c>
      <c r="B528" s="9">
        <v>68229585</v>
      </c>
      <c r="C528" s="9">
        <v>68229728</v>
      </c>
      <c r="D528" s="9" t="s">
        <v>1530</v>
      </c>
      <c r="E528" s="15" t="s">
        <v>189</v>
      </c>
    </row>
    <row r="529" spans="1:5" x14ac:dyDescent="0.25">
      <c r="A529" s="9" t="s">
        <v>2101</v>
      </c>
      <c r="B529" s="9">
        <v>71810554</v>
      </c>
      <c r="C529" s="9">
        <v>71810743</v>
      </c>
      <c r="D529" s="9" t="s">
        <v>1697</v>
      </c>
      <c r="E529" s="15" t="s">
        <v>468</v>
      </c>
    </row>
    <row r="530" spans="1:5" x14ac:dyDescent="0.25">
      <c r="A530" s="9" t="s">
        <v>2101</v>
      </c>
      <c r="B530" s="9">
        <v>72686207</v>
      </c>
      <c r="C530" s="9">
        <v>72686227</v>
      </c>
      <c r="D530" s="9" t="s">
        <v>1491</v>
      </c>
      <c r="E530" s="15" t="s">
        <v>86</v>
      </c>
    </row>
    <row r="531" spans="1:5" x14ac:dyDescent="0.25">
      <c r="A531" s="9" t="s">
        <v>2101</v>
      </c>
      <c r="B531" s="9">
        <v>74202268</v>
      </c>
      <c r="C531" s="9">
        <v>74202307</v>
      </c>
      <c r="D531" s="9" t="s">
        <v>1833</v>
      </c>
      <c r="E531" s="15" t="s">
        <v>1361</v>
      </c>
    </row>
    <row r="532" spans="1:5" x14ac:dyDescent="0.25">
      <c r="A532" s="9" t="s">
        <v>2101</v>
      </c>
      <c r="B532" s="9">
        <v>74202688</v>
      </c>
      <c r="C532" s="9">
        <v>74202787</v>
      </c>
      <c r="D532" s="9" t="s">
        <v>1833</v>
      </c>
      <c r="E532" s="15" t="s">
        <v>1361</v>
      </c>
    </row>
    <row r="533" spans="1:5" x14ac:dyDescent="0.25">
      <c r="A533" s="9" t="s">
        <v>2101</v>
      </c>
      <c r="B533" s="9">
        <v>76883818</v>
      </c>
      <c r="C533" s="9">
        <v>76883876</v>
      </c>
      <c r="D533" s="9" t="s">
        <v>1810</v>
      </c>
      <c r="E533" s="15" t="s">
        <v>674</v>
      </c>
    </row>
    <row r="534" spans="1:5" x14ac:dyDescent="0.25">
      <c r="A534" s="9" t="s">
        <v>2101</v>
      </c>
      <c r="B534" s="9">
        <v>76883818</v>
      </c>
      <c r="C534" s="9">
        <v>76883901</v>
      </c>
      <c r="D534" s="9" t="s">
        <v>1809</v>
      </c>
      <c r="E534" s="15" t="s">
        <v>674</v>
      </c>
    </row>
    <row r="535" spans="1:5" x14ac:dyDescent="0.25">
      <c r="A535" s="9" t="s">
        <v>2101</v>
      </c>
      <c r="B535" s="9">
        <v>76905274</v>
      </c>
      <c r="C535" s="9">
        <v>76905340</v>
      </c>
      <c r="D535" s="9" t="s">
        <v>1809</v>
      </c>
      <c r="E535" s="15" t="s">
        <v>674</v>
      </c>
    </row>
    <row r="536" spans="1:5" x14ac:dyDescent="0.25">
      <c r="A536" s="9" t="s">
        <v>2101</v>
      </c>
      <c r="B536" s="9">
        <v>78131216</v>
      </c>
      <c r="C536" s="9">
        <v>78131445</v>
      </c>
      <c r="D536" s="9" t="s">
        <v>1526</v>
      </c>
      <c r="E536" s="15" t="s">
        <v>178</v>
      </c>
    </row>
    <row r="537" spans="1:5" x14ac:dyDescent="0.25">
      <c r="A537" s="9" t="s">
        <v>2101</v>
      </c>
      <c r="B537" s="9">
        <v>78149362</v>
      </c>
      <c r="C537" s="9">
        <v>78149403</v>
      </c>
      <c r="D537" s="9" t="s">
        <v>1629</v>
      </c>
      <c r="E537" s="15" t="s">
        <v>347</v>
      </c>
    </row>
    <row r="538" spans="1:5" x14ac:dyDescent="0.25">
      <c r="A538" s="9" t="s">
        <v>2101</v>
      </c>
      <c r="B538" s="9">
        <v>82680193</v>
      </c>
      <c r="C538" s="9">
        <v>82680407</v>
      </c>
      <c r="D538" s="9" t="s">
        <v>1466</v>
      </c>
      <c r="E538" s="15" t="s">
        <v>1101</v>
      </c>
    </row>
    <row r="539" spans="1:5" x14ac:dyDescent="0.25">
      <c r="A539" s="9" t="s">
        <v>2101</v>
      </c>
      <c r="B539" s="9">
        <v>82709707</v>
      </c>
      <c r="C539" s="9">
        <v>82709875</v>
      </c>
      <c r="D539" s="9" t="s">
        <v>1467</v>
      </c>
      <c r="E539" s="15" t="s">
        <v>1101</v>
      </c>
    </row>
    <row r="540" spans="1:5" x14ac:dyDescent="0.25">
      <c r="A540" s="9" t="s">
        <v>2101</v>
      </c>
      <c r="B540" s="9">
        <v>89218976</v>
      </c>
      <c r="C540" s="9">
        <v>89219100</v>
      </c>
      <c r="D540" s="9" t="s">
        <v>1795</v>
      </c>
      <c r="E540" s="15" t="s">
        <v>630</v>
      </c>
    </row>
    <row r="541" spans="1:5" x14ac:dyDescent="0.25">
      <c r="A541" s="9" t="s">
        <v>2101</v>
      </c>
      <c r="B541" s="9">
        <v>89219712</v>
      </c>
      <c r="C541" s="9">
        <v>89219884</v>
      </c>
      <c r="D541" s="9" t="s">
        <v>1795</v>
      </c>
      <c r="E541" s="15" t="s">
        <v>630</v>
      </c>
    </row>
    <row r="542" spans="1:5" x14ac:dyDescent="0.25">
      <c r="A542" s="9" t="s">
        <v>2101</v>
      </c>
      <c r="B542" s="9">
        <v>89221510</v>
      </c>
      <c r="C542" s="9">
        <v>89221579</v>
      </c>
      <c r="D542" s="9" t="s">
        <v>1795</v>
      </c>
      <c r="E542" s="15" t="s">
        <v>630</v>
      </c>
    </row>
    <row r="543" spans="1:5" x14ac:dyDescent="0.25">
      <c r="A543" s="9" t="s">
        <v>2101</v>
      </c>
      <c r="B543" s="9">
        <v>89652931</v>
      </c>
      <c r="C543" s="9">
        <v>89652979</v>
      </c>
      <c r="D543" s="9" t="s">
        <v>1658</v>
      </c>
      <c r="E543" s="15" t="s">
        <v>1253</v>
      </c>
    </row>
    <row r="544" spans="1:5" x14ac:dyDescent="0.25">
      <c r="A544" s="9" t="s">
        <v>2101</v>
      </c>
      <c r="B544" s="9">
        <v>89655374</v>
      </c>
      <c r="C544" s="9">
        <v>89655467</v>
      </c>
      <c r="D544" s="9" t="s">
        <v>1658</v>
      </c>
      <c r="E544" s="15" t="s">
        <v>1253</v>
      </c>
    </row>
    <row r="545" spans="1:5" x14ac:dyDescent="0.25">
      <c r="A545" s="9" t="s">
        <v>2102</v>
      </c>
      <c r="B545" s="9">
        <v>1351931</v>
      </c>
      <c r="C545" s="9">
        <v>1351965</v>
      </c>
      <c r="D545" s="9" t="s">
        <v>1609</v>
      </c>
      <c r="E545" s="15" t="s">
        <v>300</v>
      </c>
    </row>
    <row r="546" spans="1:5" x14ac:dyDescent="0.25">
      <c r="A546" s="9" t="s">
        <v>2102</v>
      </c>
      <c r="B546" s="9">
        <v>1607267</v>
      </c>
      <c r="C546" s="9">
        <v>1607322</v>
      </c>
      <c r="D546" s="9" t="s">
        <v>1631</v>
      </c>
      <c r="E546" s="15" t="s">
        <v>355</v>
      </c>
    </row>
    <row r="547" spans="1:5" x14ac:dyDescent="0.25">
      <c r="A547" s="9" t="s">
        <v>2102</v>
      </c>
      <c r="B547" s="9">
        <v>1610639</v>
      </c>
      <c r="C547" s="9">
        <v>1610878</v>
      </c>
      <c r="D547" s="9" t="s">
        <v>1631</v>
      </c>
      <c r="E547" s="15" t="s">
        <v>355</v>
      </c>
    </row>
    <row r="548" spans="1:5" x14ac:dyDescent="0.25">
      <c r="A548" s="9" t="s">
        <v>2102</v>
      </c>
      <c r="B548" s="9">
        <v>1611943</v>
      </c>
      <c r="C548" s="9">
        <v>1612072</v>
      </c>
      <c r="D548" s="9" t="s">
        <v>1631</v>
      </c>
      <c r="E548" s="15" t="s">
        <v>355</v>
      </c>
    </row>
    <row r="549" spans="1:5" x14ac:dyDescent="0.25">
      <c r="A549" s="9" t="s">
        <v>2102</v>
      </c>
      <c r="B549" s="9">
        <v>3501004</v>
      </c>
      <c r="C549" s="9">
        <v>3501067</v>
      </c>
      <c r="D549" s="9" t="s">
        <v>1534</v>
      </c>
      <c r="E549" s="15" t="s">
        <v>844</v>
      </c>
    </row>
    <row r="550" spans="1:5" x14ac:dyDescent="0.25">
      <c r="A550" s="9" t="s">
        <v>2102</v>
      </c>
      <c r="B550" s="9">
        <v>3501012</v>
      </c>
      <c r="C550" s="9">
        <v>3501067</v>
      </c>
      <c r="D550" s="9" t="s">
        <v>1533</v>
      </c>
      <c r="E550" s="15" t="s">
        <v>844</v>
      </c>
    </row>
    <row r="551" spans="1:5" x14ac:dyDescent="0.25">
      <c r="A551" s="9" t="s">
        <v>2102</v>
      </c>
      <c r="B551" s="9">
        <v>16223435</v>
      </c>
      <c r="C551" s="9">
        <v>16223467</v>
      </c>
      <c r="D551" s="9" t="s">
        <v>1441</v>
      </c>
      <c r="E551" s="15" t="s">
        <v>781</v>
      </c>
    </row>
    <row r="552" spans="1:5" x14ac:dyDescent="0.25">
      <c r="A552" s="9" t="s">
        <v>2102</v>
      </c>
      <c r="B552" s="9">
        <v>16223435</v>
      </c>
      <c r="C552" s="9">
        <v>16223494</v>
      </c>
      <c r="D552" s="9" t="s">
        <v>1442</v>
      </c>
      <c r="E552" s="15" t="s">
        <v>781</v>
      </c>
    </row>
    <row r="553" spans="1:5" x14ac:dyDescent="0.25">
      <c r="A553" s="9" t="s">
        <v>2102</v>
      </c>
      <c r="B553" s="9">
        <v>28491760</v>
      </c>
      <c r="C553" s="9">
        <v>28491860</v>
      </c>
      <c r="D553" s="9" t="s">
        <v>1528</v>
      </c>
      <c r="E553" s="15" t="s">
        <v>181</v>
      </c>
    </row>
    <row r="554" spans="1:5" x14ac:dyDescent="0.25">
      <c r="A554" s="9" t="s">
        <v>2102</v>
      </c>
      <c r="B554" s="9">
        <v>28491995</v>
      </c>
      <c r="C554" s="9">
        <v>28492074</v>
      </c>
      <c r="D554" s="9" t="s">
        <v>1528</v>
      </c>
      <c r="E554" s="15" t="s">
        <v>181</v>
      </c>
    </row>
    <row r="555" spans="1:5" x14ac:dyDescent="0.25">
      <c r="A555" s="9" t="s">
        <v>2102</v>
      </c>
      <c r="B555" s="9">
        <v>49730868</v>
      </c>
      <c r="C555" s="9">
        <v>49730996</v>
      </c>
      <c r="D555" s="9" t="s">
        <v>1901</v>
      </c>
      <c r="E555" s="15" t="s">
        <v>778</v>
      </c>
    </row>
    <row r="556" spans="1:5" x14ac:dyDescent="0.25">
      <c r="A556" s="9" t="s">
        <v>2102</v>
      </c>
      <c r="B556" s="9">
        <v>49780520</v>
      </c>
      <c r="C556" s="9">
        <v>49780609</v>
      </c>
      <c r="D556" s="9" t="s">
        <v>1901</v>
      </c>
      <c r="E556" s="15" t="s">
        <v>778</v>
      </c>
    </row>
    <row r="557" spans="1:5" x14ac:dyDescent="0.25">
      <c r="A557" s="9" t="s">
        <v>2102</v>
      </c>
      <c r="B557" s="9">
        <v>49855775</v>
      </c>
      <c r="C557" s="9">
        <v>49856112</v>
      </c>
      <c r="D557" s="9" t="s">
        <v>1902</v>
      </c>
      <c r="E557" s="15" t="s">
        <v>778</v>
      </c>
    </row>
    <row r="558" spans="1:5" x14ac:dyDescent="0.25">
      <c r="A558" s="9" t="s">
        <v>2102</v>
      </c>
      <c r="B558" s="9">
        <v>53700724</v>
      </c>
      <c r="C558" s="9">
        <v>53700755</v>
      </c>
      <c r="D558" s="9" t="s">
        <v>1804</v>
      </c>
      <c r="E558" s="15" t="s">
        <v>662</v>
      </c>
    </row>
    <row r="559" spans="1:5" x14ac:dyDescent="0.25">
      <c r="A559" s="9" t="s">
        <v>2102</v>
      </c>
      <c r="B559" s="9">
        <v>53703778</v>
      </c>
      <c r="C559" s="9">
        <v>53703859</v>
      </c>
      <c r="D559" s="9" t="s">
        <v>1804</v>
      </c>
      <c r="E559" s="15" t="s">
        <v>662</v>
      </c>
    </row>
    <row r="560" spans="1:5" x14ac:dyDescent="0.25">
      <c r="A560" s="9" t="s">
        <v>2102</v>
      </c>
      <c r="B560" s="9">
        <v>54930865</v>
      </c>
      <c r="C560" s="9">
        <v>54931198</v>
      </c>
      <c r="D560" s="9" t="s">
        <v>1646</v>
      </c>
      <c r="E560" s="15" t="s">
        <v>1234</v>
      </c>
    </row>
    <row r="561" spans="1:5" x14ac:dyDescent="0.25">
      <c r="A561" s="9" t="s">
        <v>2102</v>
      </c>
      <c r="B561" s="9">
        <v>55324203</v>
      </c>
      <c r="C561" s="9">
        <v>55325091</v>
      </c>
      <c r="D561" s="9" t="s">
        <v>1647</v>
      </c>
      <c r="E561" s="15" t="s">
        <v>1238</v>
      </c>
    </row>
    <row r="562" spans="1:5" x14ac:dyDescent="0.25">
      <c r="A562" s="9" t="s">
        <v>2102</v>
      </c>
      <c r="B562" s="9">
        <v>56519863</v>
      </c>
      <c r="C562" s="9">
        <v>56520024</v>
      </c>
      <c r="D562" s="9" t="s">
        <v>1490</v>
      </c>
      <c r="E562" s="15" t="s">
        <v>82</v>
      </c>
    </row>
    <row r="563" spans="1:5" x14ac:dyDescent="0.25">
      <c r="A563" s="9" t="s">
        <v>2102</v>
      </c>
      <c r="B563" s="9">
        <v>57245259</v>
      </c>
      <c r="C563" s="9">
        <v>57245367</v>
      </c>
      <c r="D563" s="9" t="s">
        <v>1472</v>
      </c>
      <c r="E563" s="15" t="s">
        <v>54</v>
      </c>
    </row>
    <row r="564" spans="1:5" x14ac:dyDescent="0.25">
      <c r="A564" s="9" t="s">
        <v>2102</v>
      </c>
      <c r="B564" s="9">
        <v>57967287</v>
      </c>
      <c r="C564" s="9">
        <v>57967319</v>
      </c>
      <c r="D564" s="9" t="s">
        <v>1538</v>
      </c>
      <c r="E564" s="15" t="s">
        <v>209</v>
      </c>
    </row>
    <row r="565" spans="1:5" x14ac:dyDescent="0.25">
      <c r="A565" s="9" t="s">
        <v>2102</v>
      </c>
      <c r="B565" s="9">
        <v>57967287</v>
      </c>
      <c r="C565" s="9">
        <v>57967319</v>
      </c>
      <c r="D565" s="9" t="s">
        <v>1539</v>
      </c>
      <c r="E565" s="15" t="s">
        <v>209</v>
      </c>
    </row>
    <row r="566" spans="1:5" x14ac:dyDescent="0.25">
      <c r="A566" s="9" t="s">
        <v>2102</v>
      </c>
      <c r="B566" s="9">
        <v>57971035</v>
      </c>
      <c r="C566" s="9">
        <v>57971116</v>
      </c>
      <c r="D566" s="9" t="s">
        <v>1539</v>
      </c>
      <c r="E566" s="15" t="s">
        <v>209</v>
      </c>
    </row>
    <row r="567" spans="1:5" x14ac:dyDescent="0.25">
      <c r="A567" s="9" t="s">
        <v>2102</v>
      </c>
      <c r="B567" s="9">
        <v>57971035</v>
      </c>
      <c r="C567" s="9">
        <v>57971128</v>
      </c>
      <c r="D567" s="9" t="s">
        <v>1538</v>
      </c>
      <c r="E567" s="15" t="s">
        <v>209</v>
      </c>
    </row>
    <row r="568" spans="1:5" x14ac:dyDescent="0.25">
      <c r="A568" s="9" t="s">
        <v>2102</v>
      </c>
      <c r="B568" s="9">
        <v>68645310</v>
      </c>
      <c r="C568" s="9">
        <v>68645379</v>
      </c>
      <c r="D568" s="9" t="s">
        <v>1513</v>
      </c>
      <c r="E568" s="15" t="s">
        <v>147</v>
      </c>
    </row>
    <row r="569" spans="1:5" x14ac:dyDescent="0.25">
      <c r="A569" s="9" t="s">
        <v>2102</v>
      </c>
      <c r="B569" s="9">
        <v>72093847</v>
      </c>
      <c r="C569" s="9">
        <v>72094076</v>
      </c>
      <c r="D569" s="9" t="s">
        <v>1568</v>
      </c>
      <c r="E569" s="15" t="s">
        <v>859</v>
      </c>
    </row>
    <row r="570" spans="1:5" x14ac:dyDescent="0.25">
      <c r="A570" s="9" t="s">
        <v>2102</v>
      </c>
      <c r="B570" s="9">
        <v>72096114</v>
      </c>
      <c r="C570" s="9">
        <v>72096157</v>
      </c>
      <c r="D570" s="9" t="s">
        <v>1568</v>
      </c>
      <c r="E570" s="15" t="s">
        <v>859</v>
      </c>
    </row>
    <row r="571" spans="1:5" x14ac:dyDescent="0.25">
      <c r="A571" s="9" t="s">
        <v>2102</v>
      </c>
      <c r="B571" s="9">
        <v>75556210</v>
      </c>
      <c r="C571" s="9">
        <v>75556252</v>
      </c>
      <c r="D571" s="9" t="s">
        <v>1848</v>
      </c>
      <c r="E571" s="15" t="s">
        <v>1052</v>
      </c>
    </row>
    <row r="572" spans="1:5" x14ac:dyDescent="0.25">
      <c r="A572" s="9" t="s">
        <v>2102</v>
      </c>
      <c r="B572" s="9">
        <v>77434696</v>
      </c>
      <c r="C572" s="9">
        <v>77435034</v>
      </c>
      <c r="D572" s="9" t="s">
        <v>1449</v>
      </c>
      <c r="E572" s="15" t="s">
        <v>21</v>
      </c>
    </row>
    <row r="573" spans="1:5" x14ac:dyDescent="0.25">
      <c r="A573" s="9" t="s">
        <v>2102</v>
      </c>
      <c r="B573" s="9">
        <v>84042158</v>
      </c>
      <c r="C573" s="9">
        <v>84042184</v>
      </c>
      <c r="D573" s="9" t="s">
        <v>1819</v>
      </c>
      <c r="E573" s="15" t="s">
        <v>685</v>
      </c>
    </row>
    <row r="574" spans="1:5" x14ac:dyDescent="0.25">
      <c r="A574" s="9" t="s">
        <v>2102</v>
      </c>
      <c r="B574" s="9">
        <v>84042526</v>
      </c>
      <c r="C574" s="9">
        <v>84042795</v>
      </c>
      <c r="D574" s="9" t="s">
        <v>1819</v>
      </c>
      <c r="E574" s="15" t="s">
        <v>685</v>
      </c>
    </row>
    <row r="575" spans="1:5" x14ac:dyDescent="0.25">
      <c r="A575" s="9" t="s">
        <v>2102</v>
      </c>
      <c r="B575" s="9">
        <v>89508403</v>
      </c>
      <c r="C575" s="9">
        <v>89508417</v>
      </c>
      <c r="D575" s="9" t="s">
        <v>1829</v>
      </c>
      <c r="E575" s="15" t="s">
        <v>1358</v>
      </c>
    </row>
    <row r="576" spans="1:5" x14ac:dyDescent="0.25">
      <c r="A576" s="9" t="s">
        <v>2103</v>
      </c>
      <c r="B576" s="9">
        <v>1684572</v>
      </c>
      <c r="C576" s="9">
        <v>1684607</v>
      </c>
      <c r="D576" s="9" t="s">
        <v>1766</v>
      </c>
      <c r="E576" s="15" t="s">
        <v>575</v>
      </c>
    </row>
    <row r="577" spans="1:5" x14ac:dyDescent="0.25">
      <c r="A577" s="9" t="s">
        <v>2103</v>
      </c>
      <c r="B577" s="9">
        <v>1684755</v>
      </c>
      <c r="C577" s="9">
        <v>1684867</v>
      </c>
      <c r="D577" s="9" t="s">
        <v>1766</v>
      </c>
      <c r="E577" s="15" t="s">
        <v>575</v>
      </c>
    </row>
    <row r="578" spans="1:5" x14ac:dyDescent="0.25">
      <c r="A578" s="9" t="s">
        <v>2103</v>
      </c>
      <c r="B578" s="9">
        <v>4932277</v>
      </c>
      <c r="C578" s="9">
        <v>4932390</v>
      </c>
      <c r="D578" s="9" t="s">
        <v>1610</v>
      </c>
      <c r="E578" s="15" t="s">
        <v>1217</v>
      </c>
    </row>
    <row r="579" spans="1:5" x14ac:dyDescent="0.25">
      <c r="A579" s="9" t="s">
        <v>2103</v>
      </c>
      <c r="B579" s="9">
        <v>4932574</v>
      </c>
      <c r="C579" s="9">
        <v>4932604</v>
      </c>
      <c r="D579" s="9" t="s">
        <v>1610</v>
      </c>
      <c r="E579" s="15" t="s">
        <v>1217</v>
      </c>
    </row>
    <row r="580" spans="1:5" x14ac:dyDescent="0.25">
      <c r="A580" s="9" t="s">
        <v>2103</v>
      </c>
      <c r="B580" s="9">
        <v>6435105</v>
      </c>
      <c r="C580" s="9">
        <v>6435121</v>
      </c>
      <c r="D580" s="9" t="s">
        <v>1458</v>
      </c>
      <c r="E580" s="15" t="s">
        <v>37</v>
      </c>
    </row>
    <row r="581" spans="1:5" x14ac:dyDescent="0.25">
      <c r="A581" s="9" t="s">
        <v>2103</v>
      </c>
      <c r="B581" s="9">
        <v>6556407</v>
      </c>
      <c r="C581" s="9">
        <v>6556555</v>
      </c>
      <c r="D581" s="9" t="s">
        <v>1742</v>
      </c>
      <c r="E581" s="15" t="s">
        <v>1306</v>
      </c>
    </row>
    <row r="582" spans="1:5" x14ac:dyDescent="0.25">
      <c r="A582" s="9" t="s">
        <v>2103</v>
      </c>
      <c r="B582" s="9">
        <v>8002615</v>
      </c>
      <c r="C582" s="9">
        <v>8002759</v>
      </c>
      <c r="D582" s="9" t="s">
        <v>1621</v>
      </c>
      <c r="E582" s="15" t="s">
        <v>328</v>
      </c>
    </row>
    <row r="583" spans="1:5" x14ac:dyDescent="0.25">
      <c r="A583" s="9" t="s">
        <v>2103</v>
      </c>
      <c r="B583" s="9">
        <v>8003014</v>
      </c>
      <c r="C583" s="9">
        <v>8003047</v>
      </c>
      <c r="D583" s="9" t="s">
        <v>1621</v>
      </c>
      <c r="E583" s="15" t="s">
        <v>328</v>
      </c>
    </row>
    <row r="584" spans="1:5" x14ac:dyDescent="0.25">
      <c r="A584" s="9" t="s">
        <v>2103</v>
      </c>
      <c r="B584" s="9">
        <v>8248037</v>
      </c>
      <c r="C584" s="9">
        <v>8248056</v>
      </c>
      <c r="D584" s="9" t="s">
        <v>1554</v>
      </c>
      <c r="E584" s="15" t="s">
        <v>847</v>
      </c>
    </row>
    <row r="585" spans="1:5" x14ac:dyDescent="0.25">
      <c r="A585" s="9" t="s">
        <v>2103</v>
      </c>
      <c r="B585" s="9">
        <v>28552558</v>
      </c>
      <c r="C585" s="9">
        <v>28552624</v>
      </c>
      <c r="D585" s="9" t="s">
        <v>1878</v>
      </c>
      <c r="E585" s="15" t="s">
        <v>1083</v>
      </c>
    </row>
    <row r="586" spans="1:5" x14ac:dyDescent="0.25">
      <c r="A586" s="9" t="s">
        <v>2103</v>
      </c>
      <c r="B586" s="9">
        <v>34980512</v>
      </c>
      <c r="C586" s="9">
        <v>34980647</v>
      </c>
      <c r="D586" s="9" t="s">
        <v>1663</v>
      </c>
      <c r="E586" s="15" t="s">
        <v>926</v>
      </c>
    </row>
    <row r="587" spans="1:5" x14ac:dyDescent="0.25">
      <c r="A587" s="9" t="s">
        <v>2103</v>
      </c>
      <c r="B587" s="9">
        <v>34982977</v>
      </c>
      <c r="C587" s="9">
        <v>34983005</v>
      </c>
      <c r="D587" s="9" t="s">
        <v>1663</v>
      </c>
      <c r="E587" s="15" t="s">
        <v>926</v>
      </c>
    </row>
    <row r="588" spans="1:5" x14ac:dyDescent="0.25">
      <c r="A588" s="9" t="s">
        <v>2103</v>
      </c>
      <c r="B588" s="9">
        <v>38343790</v>
      </c>
      <c r="C588" s="9">
        <v>38343956</v>
      </c>
      <c r="D588" s="9" t="s">
        <v>1612</v>
      </c>
      <c r="E588" s="15" t="s">
        <v>308</v>
      </c>
    </row>
    <row r="589" spans="1:5" x14ac:dyDescent="0.25">
      <c r="A589" s="9" t="s">
        <v>2103</v>
      </c>
      <c r="B589" s="9">
        <v>44345302</v>
      </c>
      <c r="C589" s="9">
        <v>44345359</v>
      </c>
      <c r="D589" s="9" t="s">
        <v>1618</v>
      </c>
      <c r="E589" s="15" t="s">
        <v>891</v>
      </c>
    </row>
    <row r="590" spans="1:5" x14ac:dyDescent="0.25">
      <c r="A590" s="9" t="s">
        <v>2103</v>
      </c>
      <c r="B590" s="9">
        <v>44349133</v>
      </c>
      <c r="C590" s="9">
        <v>44349164</v>
      </c>
      <c r="D590" s="9" t="s">
        <v>1618</v>
      </c>
      <c r="E590" s="15" t="s">
        <v>891</v>
      </c>
    </row>
    <row r="591" spans="1:5" x14ac:dyDescent="0.25">
      <c r="A591" s="9" t="s">
        <v>2103</v>
      </c>
      <c r="B591" s="9">
        <v>58219231</v>
      </c>
      <c r="C591" s="9">
        <v>58219255</v>
      </c>
      <c r="D591" s="9" t="s">
        <v>1680</v>
      </c>
      <c r="E591" s="15" t="s">
        <v>446</v>
      </c>
    </row>
    <row r="592" spans="1:5" x14ac:dyDescent="0.25">
      <c r="A592" s="9" t="s">
        <v>2103</v>
      </c>
      <c r="B592" s="9">
        <v>60149973</v>
      </c>
      <c r="C592" s="9">
        <v>60150034</v>
      </c>
      <c r="D592" s="9" t="s">
        <v>1504</v>
      </c>
      <c r="E592" s="15" t="s">
        <v>827</v>
      </c>
    </row>
    <row r="593" spans="1:5" x14ac:dyDescent="0.25">
      <c r="A593" s="9" t="s">
        <v>2103</v>
      </c>
      <c r="B593" s="9">
        <v>65137370</v>
      </c>
      <c r="C593" s="9">
        <v>65137540</v>
      </c>
      <c r="D593" s="9" t="s">
        <v>1788</v>
      </c>
      <c r="E593" s="15" t="s">
        <v>622</v>
      </c>
    </row>
    <row r="594" spans="1:5" x14ac:dyDescent="0.25">
      <c r="A594" s="9" t="s">
        <v>2103</v>
      </c>
      <c r="B594" s="9">
        <v>68291495</v>
      </c>
      <c r="C594" s="9">
        <v>68291593</v>
      </c>
      <c r="D594" s="9" t="s">
        <v>1477</v>
      </c>
      <c r="E594" s="15" t="s">
        <v>815</v>
      </c>
    </row>
    <row r="595" spans="1:5" x14ac:dyDescent="0.25">
      <c r="A595" s="9" t="s">
        <v>2103</v>
      </c>
      <c r="B595" s="9">
        <v>68306918</v>
      </c>
      <c r="C595" s="9">
        <v>68307493</v>
      </c>
      <c r="D595" s="9" t="s">
        <v>1477</v>
      </c>
      <c r="E595" s="15" t="s">
        <v>815</v>
      </c>
    </row>
    <row r="596" spans="1:5" x14ac:dyDescent="0.25">
      <c r="A596" s="9" t="s">
        <v>2103</v>
      </c>
      <c r="B596" s="9">
        <v>74923074</v>
      </c>
      <c r="C596" s="9">
        <v>74923255</v>
      </c>
      <c r="D596" s="9" t="s">
        <v>1882</v>
      </c>
      <c r="E596" s="15" t="s">
        <v>750</v>
      </c>
    </row>
    <row r="597" spans="1:5" x14ac:dyDescent="0.25">
      <c r="A597" s="9" t="s">
        <v>2103</v>
      </c>
      <c r="B597" s="9">
        <v>76540044</v>
      </c>
      <c r="C597" s="9">
        <v>76540141</v>
      </c>
      <c r="D597" s="9" t="s">
        <v>1758</v>
      </c>
      <c r="E597" s="15" t="s">
        <v>551</v>
      </c>
    </row>
    <row r="598" spans="1:5" x14ac:dyDescent="0.25">
      <c r="A598" s="9" t="s">
        <v>2103</v>
      </c>
      <c r="B598" s="9">
        <v>81528377</v>
      </c>
      <c r="C598" s="9">
        <v>81528531</v>
      </c>
      <c r="D598" s="9" t="s">
        <v>1600</v>
      </c>
      <c r="E598" s="15" t="s">
        <v>1209</v>
      </c>
    </row>
    <row r="599" spans="1:5" x14ac:dyDescent="0.25">
      <c r="A599" s="9" t="s">
        <v>2103</v>
      </c>
      <c r="B599" s="9">
        <v>81653306</v>
      </c>
      <c r="C599" s="9">
        <v>81653389</v>
      </c>
      <c r="D599" s="9" t="s">
        <v>1731</v>
      </c>
      <c r="E599" s="15" t="s">
        <v>523</v>
      </c>
    </row>
    <row r="600" spans="1:5" x14ac:dyDescent="0.25">
      <c r="A600" s="9" t="s">
        <v>2103</v>
      </c>
      <c r="B600" s="9">
        <v>81656468</v>
      </c>
      <c r="C600" s="9">
        <v>81656542</v>
      </c>
      <c r="D600" s="9" t="s">
        <v>1731</v>
      </c>
      <c r="E600" s="15" t="s">
        <v>523</v>
      </c>
    </row>
    <row r="601" spans="1:5" x14ac:dyDescent="0.25">
      <c r="A601" s="9" t="s">
        <v>2104</v>
      </c>
      <c r="B601" s="9">
        <v>7117721</v>
      </c>
      <c r="C601" s="9">
        <v>7117797</v>
      </c>
      <c r="D601" s="9" t="s">
        <v>1661</v>
      </c>
      <c r="E601" s="15" t="s">
        <v>922</v>
      </c>
    </row>
    <row r="602" spans="1:5" x14ac:dyDescent="0.25">
      <c r="A602" s="9" t="s">
        <v>2104</v>
      </c>
      <c r="B602" s="9">
        <v>12377083</v>
      </c>
      <c r="C602" s="9">
        <v>12377227</v>
      </c>
      <c r="D602" s="9" t="s">
        <v>1453</v>
      </c>
      <c r="E602" s="15" t="s">
        <v>792</v>
      </c>
    </row>
    <row r="603" spans="1:5" x14ac:dyDescent="0.25">
      <c r="A603" s="9" t="s">
        <v>2105</v>
      </c>
      <c r="B603" s="9">
        <v>1491181</v>
      </c>
      <c r="C603" s="9">
        <v>1491269</v>
      </c>
      <c r="D603" s="9" t="s">
        <v>1786</v>
      </c>
      <c r="E603" s="15" t="s">
        <v>618</v>
      </c>
    </row>
    <row r="604" spans="1:5" x14ac:dyDescent="0.25">
      <c r="A604" s="9" t="s">
        <v>2105</v>
      </c>
      <c r="B604" s="9">
        <v>3771743</v>
      </c>
      <c r="C604" s="9">
        <v>3772035</v>
      </c>
      <c r="D604" s="9" t="s">
        <v>1773</v>
      </c>
      <c r="E604" s="15" t="s">
        <v>590</v>
      </c>
    </row>
    <row r="605" spans="1:5" x14ac:dyDescent="0.25">
      <c r="A605" s="9" t="s">
        <v>2105</v>
      </c>
      <c r="B605" s="9">
        <v>3772138</v>
      </c>
      <c r="C605" s="9">
        <v>3772228</v>
      </c>
      <c r="D605" s="9" t="s">
        <v>1773</v>
      </c>
      <c r="E605" s="15" t="s">
        <v>590</v>
      </c>
    </row>
    <row r="606" spans="1:5" x14ac:dyDescent="0.25">
      <c r="A606" s="9" t="s">
        <v>2105</v>
      </c>
      <c r="B606" s="9">
        <v>5867726</v>
      </c>
      <c r="C606" s="9">
        <v>5867741</v>
      </c>
      <c r="D606" s="9" t="s">
        <v>1601</v>
      </c>
      <c r="E606" s="15" t="s">
        <v>1213</v>
      </c>
    </row>
    <row r="607" spans="1:5" x14ac:dyDescent="0.25">
      <c r="A607" s="9" t="s">
        <v>2105</v>
      </c>
      <c r="B607" s="9">
        <v>5867726</v>
      </c>
      <c r="C607" s="9">
        <v>5867762</v>
      </c>
      <c r="D607" s="9" t="s">
        <v>1602</v>
      </c>
      <c r="E607" s="15" t="s">
        <v>1213</v>
      </c>
    </row>
    <row r="608" spans="1:5" x14ac:dyDescent="0.25">
      <c r="A608" s="9" t="s">
        <v>2105</v>
      </c>
      <c r="B608" s="9">
        <v>5870440</v>
      </c>
      <c r="C608" s="9">
        <v>5870540</v>
      </c>
      <c r="D608" s="9" t="s">
        <v>1602</v>
      </c>
      <c r="E608" s="15" t="s">
        <v>1213</v>
      </c>
    </row>
    <row r="609" spans="1:5" x14ac:dyDescent="0.25">
      <c r="A609" s="9" t="s">
        <v>2105</v>
      </c>
      <c r="B609" s="9">
        <v>6707230</v>
      </c>
      <c r="C609" s="9">
        <v>6707383</v>
      </c>
      <c r="D609" s="9" t="s">
        <v>1503</v>
      </c>
      <c r="E609" s="15" t="s">
        <v>1127</v>
      </c>
    </row>
    <row r="610" spans="1:5" x14ac:dyDescent="0.25">
      <c r="A610" s="9" t="s">
        <v>2105</v>
      </c>
      <c r="B610" s="9">
        <v>6720590</v>
      </c>
      <c r="C610" s="9">
        <v>6720650</v>
      </c>
      <c r="D610" s="9" t="s">
        <v>1502</v>
      </c>
      <c r="E610" s="15" t="s">
        <v>1127</v>
      </c>
    </row>
    <row r="611" spans="1:5" x14ac:dyDescent="0.25">
      <c r="A611" s="9" t="s">
        <v>2105</v>
      </c>
      <c r="B611" s="9">
        <v>7348937</v>
      </c>
      <c r="C611" s="9">
        <v>7349266</v>
      </c>
      <c r="D611" s="9" t="s">
        <v>1469</v>
      </c>
      <c r="E611" s="15" t="s">
        <v>50</v>
      </c>
    </row>
    <row r="612" spans="1:5" x14ac:dyDescent="0.25">
      <c r="A612" s="9" t="s">
        <v>2105</v>
      </c>
      <c r="B612" s="9">
        <v>7362756</v>
      </c>
      <c r="C612" s="9">
        <v>7362890</v>
      </c>
      <c r="D612" s="9" t="s">
        <v>1469</v>
      </c>
      <c r="E612" s="15" t="s">
        <v>50</v>
      </c>
    </row>
    <row r="613" spans="1:5" x14ac:dyDescent="0.25">
      <c r="A613" s="9" t="s">
        <v>2105</v>
      </c>
      <c r="B613" s="9">
        <v>7395155</v>
      </c>
      <c r="C613" s="9">
        <v>7395272</v>
      </c>
      <c r="D613" s="9" t="s">
        <v>1468</v>
      </c>
      <c r="E613" s="15" t="s">
        <v>50</v>
      </c>
    </row>
    <row r="614" spans="1:5" x14ac:dyDescent="0.25">
      <c r="A614" s="9" t="s">
        <v>2105</v>
      </c>
      <c r="B614" s="9">
        <v>7440319</v>
      </c>
      <c r="C614" s="9">
        <v>7440414</v>
      </c>
      <c r="D614" s="9" t="s">
        <v>1468</v>
      </c>
      <c r="E614" s="15" t="s">
        <v>50</v>
      </c>
    </row>
    <row r="615" spans="1:5" x14ac:dyDescent="0.25">
      <c r="A615" s="9" t="s">
        <v>2105</v>
      </c>
      <c r="B615" s="9">
        <v>7535717</v>
      </c>
      <c r="C615" s="9">
        <v>7535788</v>
      </c>
      <c r="D615" s="9" t="s">
        <v>1751</v>
      </c>
      <c r="E615" s="15" t="s">
        <v>985</v>
      </c>
    </row>
    <row r="616" spans="1:5" x14ac:dyDescent="0.25">
      <c r="A616" s="9" t="s">
        <v>2105</v>
      </c>
      <c r="B616" s="9">
        <v>13938182</v>
      </c>
      <c r="C616" s="9">
        <v>13938417</v>
      </c>
      <c r="D616" s="9" t="s">
        <v>1754</v>
      </c>
      <c r="E616" s="15" t="s">
        <v>1320</v>
      </c>
    </row>
    <row r="617" spans="1:5" x14ac:dyDescent="0.25">
      <c r="A617" s="9" t="s">
        <v>2105</v>
      </c>
      <c r="B617" s="9">
        <v>32675848</v>
      </c>
      <c r="C617" s="9">
        <v>32676263</v>
      </c>
      <c r="D617" s="9" t="s">
        <v>1789</v>
      </c>
      <c r="E617" s="15" t="s">
        <v>1334</v>
      </c>
    </row>
    <row r="618" spans="1:5" x14ac:dyDescent="0.25">
      <c r="A618" s="9" t="s">
        <v>2105</v>
      </c>
      <c r="B618" s="9">
        <v>45584765</v>
      </c>
      <c r="C618" s="9">
        <v>45584802</v>
      </c>
      <c r="D618" s="9" t="s">
        <v>1710</v>
      </c>
      <c r="E618" s="15" t="s">
        <v>1287</v>
      </c>
    </row>
    <row r="619" spans="1:5" x14ac:dyDescent="0.25">
      <c r="A619" s="9" t="s">
        <v>2105</v>
      </c>
      <c r="B619" s="9">
        <v>47821937</v>
      </c>
      <c r="C619" s="9">
        <v>47822035</v>
      </c>
      <c r="D619" s="9" t="s">
        <v>1552</v>
      </c>
      <c r="E619" s="15" t="s">
        <v>233</v>
      </c>
    </row>
    <row r="620" spans="1:5" x14ac:dyDescent="0.25">
      <c r="A620" s="9" t="s">
        <v>2105</v>
      </c>
      <c r="B620" s="9">
        <v>47834384</v>
      </c>
      <c r="C620" s="9">
        <v>47834443</v>
      </c>
      <c r="D620" s="9" t="s">
        <v>1552</v>
      </c>
      <c r="E620" s="15" t="s">
        <v>233</v>
      </c>
    </row>
    <row r="621" spans="1:5" x14ac:dyDescent="0.25">
      <c r="A621" s="9" t="s">
        <v>2105</v>
      </c>
      <c r="B621" s="9">
        <v>54115754</v>
      </c>
      <c r="C621" s="9">
        <v>54115822</v>
      </c>
      <c r="D621" s="9" t="s">
        <v>1763</v>
      </c>
      <c r="E621" s="15" t="s">
        <v>563</v>
      </c>
    </row>
    <row r="622" spans="1:5" x14ac:dyDescent="0.25">
      <c r="A622" s="9" t="s">
        <v>2105</v>
      </c>
      <c r="B622" s="9">
        <v>54118246</v>
      </c>
      <c r="C622" s="9">
        <v>54118278</v>
      </c>
      <c r="D622" s="9" t="s">
        <v>1763</v>
      </c>
      <c r="E622" s="15" t="s">
        <v>563</v>
      </c>
    </row>
    <row r="623" spans="1:5" x14ac:dyDescent="0.25">
      <c r="A623" s="9" t="s">
        <v>2106</v>
      </c>
      <c r="B623" s="9">
        <v>2664189</v>
      </c>
      <c r="C623" s="9">
        <v>2664216</v>
      </c>
      <c r="D623" s="9" t="s">
        <v>1630</v>
      </c>
      <c r="E623" s="15" t="s">
        <v>351</v>
      </c>
    </row>
    <row r="624" spans="1:5" x14ac:dyDescent="0.25">
      <c r="A624" s="9" t="s">
        <v>2106</v>
      </c>
      <c r="B624" s="9">
        <v>3889387</v>
      </c>
      <c r="C624" s="9">
        <v>3889430</v>
      </c>
      <c r="D624" s="9" t="s">
        <v>1719</v>
      </c>
      <c r="E624" s="15" t="s">
        <v>499</v>
      </c>
    </row>
    <row r="625" spans="1:5" x14ac:dyDescent="0.25">
      <c r="A625" s="9" t="s">
        <v>2106</v>
      </c>
      <c r="B625" s="9">
        <v>10413515</v>
      </c>
      <c r="C625" s="9">
        <v>10413956</v>
      </c>
      <c r="D625" s="9" t="s">
        <v>1679</v>
      </c>
      <c r="E625" s="15" t="s">
        <v>443</v>
      </c>
    </row>
    <row r="626" spans="1:5" x14ac:dyDescent="0.25">
      <c r="A626" s="9" t="s">
        <v>2106</v>
      </c>
      <c r="B626" s="9">
        <v>10420503</v>
      </c>
      <c r="C626" s="9">
        <v>10420783</v>
      </c>
      <c r="D626" s="9" t="s">
        <v>1679</v>
      </c>
      <c r="E626" s="15" t="s">
        <v>443</v>
      </c>
    </row>
    <row r="627" spans="1:5" x14ac:dyDescent="0.25">
      <c r="A627" s="9" t="s">
        <v>2106</v>
      </c>
      <c r="B627" s="9">
        <v>10434083</v>
      </c>
      <c r="C627" s="9">
        <v>10434222</v>
      </c>
      <c r="D627" s="9" t="s">
        <v>1679</v>
      </c>
      <c r="E627" s="15" t="s">
        <v>443</v>
      </c>
    </row>
    <row r="628" spans="1:5" x14ac:dyDescent="0.25">
      <c r="A628" s="9" t="s">
        <v>2106</v>
      </c>
      <c r="B628" s="9">
        <v>10673531</v>
      </c>
      <c r="C628" s="9">
        <v>10673999</v>
      </c>
      <c r="D628" s="9" t="s">
        <v>1650</v>
      </c>
      <c r="E628" s="15" t="s">
        <v>915</v>
      </c>
    </row>
    <row r="629" spans="1:5" x14ac:dyDescent="0.25">
      <c r="A629" s="9" t="s">
        <v>2106</v>
      </c>
      <c r="B629" s="9">
        <v>21126082</v>
      </c>
      <c r="C629" s="9">
        <v>21126115</v>
      </c>
      <c r="D629" s="9" t="s">
        <v>1659</v>
      </c>
      <c r="E629" s="15" t="s">
        <v>396</v>
      </c>
    </row>
    <row r="630" spans="1:5" x14ac:dyDescent="0.25">
      <c r="A630" s="9" t="s">
        <v>2106</v>
      </c>
      <c r="B630" s="9">
        <v>25320270</v>
      </c>
      <c r="C630" s="9">
        <v>25320343</v>
      </c>
      <c r="D630" s="9" t="s">
        <v>1444</v>
      </c>
      <c r="E630" s="15" t="s">
        <v>9</v>
      </c>
    </row>
    <row r="631" spans="1:5" x14ac:dyDescent="0.25">
      <c r="A631" s="9" t="s">
        <v>2106</v>
      </c>
      <c r="B631" s="9">
        <v>25323300</v>
      </c>
      <c r="C631" s="9">
        <v>25323455</v>
      </c>
      <c r="D631" s="9" t="s">
        <v>1444</v>
      </c>
      <c r="E631" s="15" t="s">
        <v>9</v>
      </c>
    </row>
    <row r="632" spans="1:5" x14ac:dyDescent="0.25">
      <c r="A632" s="9" t="s">
        <v>2106</v>
      </c>
      <c r="B632" s="9">
        <v>25339202</v>
      </c>
      <c r="C632" s="9">
        <v>25339376</v>
      </c>
      <c r="D632" s="9" t="s">
        <v>1444</v>
      </c>
      <c r="E632" s="15" t="s">
        <v>9</v>
      </c>
    </row>
    <row r="633" spans="1:5" x14ac:dyDescent="0.25">
      <c r="A633" s="9" t="s">
        <v>2106</v>
      </c>
      <c r="B633" s="9">
        <v>25339670</v>
      </c>
      <c r="C633" s="9">
        <v>25339749</v>
      </c>
      <c r="D633" s="9" t="s">
        <v>1444</v>
      </c>
      <c r="E633" s="15" t="s">
        <v>9</v>
      </c>
    </row>
    <row r="634" spans="1:5" x14ac:dyDescent="0.25">
      <c r="A634" s="9" t="s">
        <v>2106</v>
      </c>
      <c r="B634" s="9">
        <v>25390704</v>
      </c>
      <c r="C634" s="9">
        <v>25390835</v>
      </c>
      <c r="D634" s="9" t="s">
        <v>1443</v>
      </c>
      <c r="E634" s="15" t="s">
        <v>9</v>
      </c>
    </row>
    <row r="635" spans="1:5" x14ac:dyDescent="0.25">
      <c r="A635" s="9" t="s">
        <v>2106</v>
      </c>
      <c r="B635" s="9">
        <v>32277651</v>
      </c>
      <c r="C635" s="9">
        <v>32277790</v>
      </c>
      <c r="D635" s="9" t="s">
        <v>1657</v>
      </c>
      <c r="E635" s="15" t="s">
        <v>918</v>
      </c>
    </row>
    <row r="636" spans="1:5" x14ac:dyDescent="0.25">
      <c r="A636" s="9" t="s">
        <v>2106</v>
      </c>
      <c r="B636" s="9">
        <v>32309688</v>
      </c>
      <c r="C636" s="9">
        <v>32309777</v>
      </c>
      <c r="D636" s="9" t="s">
        <v>1657</v>
      </c>
      <c r="E636" s="15" t="s">
        <v>918</v>
      </c>
    </row>
    <row r="637" spans="1:5" x14ac:dyDescent="0.25">
      <c r="A637" s="9" t="s">
        <v>2106</v>
      </c>
      <c r="B637" s="9">
        <v>35455598</v>
      </c>
      <c r="C637" s="9">
        <v>35455776</v>
      </c>
      <c r="D637" s="9" t="s">
        <v>1517</v>
      </c>
      <c r="E637" s="15" t="s">
        <v>837</v>
      </c>
    </row>
    <row r="638" spans="1:5" x14ac:dyDescent="0.25">
      <c r="A638" s="9" t="s">
        <v>2106</v>
      </c>
      <c r="B638" s="9">
        <v>35458279</v>
      </c>
      <c r="C638" s="9">
        <v>35458399</v>
      </c>
      <c r="D638" s="9" t="s">
        <v>1517</v>
      </c>
      <c r="E638" s="15" t="s">
        <v>837</v>
      </c>
    </row>
    <row r="639" spans="1:5" x14ac:dyDescent="0.25">
      <c r="A639" s="9" t="s">
        <v>2106</v>
      </c>
      <c r="B639" s="9">
        <v>35459958</v>
      </c>
      <c r="C639" s="9">
        <v>35460130</v>
      </c>
      <c r="D639" s="9" t="s">
        <v>1517</v>
      </c>
      <c r="E639" s="15" t="s">
        <v>837</v>
      </c>
    </row>
    <row r="640" spans="1:5" x14ac:dyDescent="0.25">
      <c r="A640" s="9" t="s">
        <v>2106</v>
      </c>
      <c r="B640" s="9">
        <v>35462240</v>
      </c>
      <c r="C640" s="9">
        <v>35462367</v>
      </c>
      <c r="D640" s="9" t="s">
        <v>1517</v>
      </c>
      <c r="E640" s="15" t="s">
        <v>837</v>
      </c>
    </row>
    <row r="641" spans="1:5" x14ac:dyDescent="0.25">
      <c r="A641" s="9" t="s">
        <v>2106</v>
      </c>
      <c r="B641" s="9">
        <v>63981132</v>
      </c>
      <c r="C641" s="9">
        <v>63981245</v>
      </c>
      <c r="D641" s="9" t="s">
        <v>1765</v>
      </c>
      <c r="E641" s="15" t="s">
        <v>571</v>
      </c>
    </row>
    <row r="642" spans="1:5" x14ac:dyDescent="0.25">
      <c r="A642" s="9" t="s">
        <v>2107</v>
      </c>
      <c r="B642" s="9">
        <v>44285876</v>
      </c>
      <c r="C642" s="9">
        <v>44286006</v>
      </c>
      <c r="D642" s="9" t="s">
        <v>1459</v>
      </c>
      <c r="E642" s="15" t="s">
        <v>41</v>
      </c>
    </row>
    <row r="643" spans="1:5" x14ac:dyDescent="0.25">
      <c r="A643" s="9" t="s">
        <v>2107</v>
      </c>
      <c r="B643" s="9">
        <v>45405165</v>
      </c>
      <c r="C643" s="9">
        <v>45405230</v>
      </c>
      <c r="D643" s="9" t="s">
        <v>1544</v>
      </c>
      <c r="E643" s="15" t="s">
        <v>221</v>
      </c>
    </row>
    <row r="644" spans="1:5" x14ac:dyDescent="0.25">
      <c r="A644" s="9" t="s">
        <v>2108</v>
      </c>
      <c r="B644" s="9">
        <v>32801705</v>
      </c>
      <c r="C644" s="9">
        <v>32802001</v>
      </c>
      <c r="D644" s="9" t="s">
        <v>1842</v>
      </c>
      <c r="E644" s="15" t="s">
        <v>705</v>
      </c>
    </row>
    <row r="645" spans="1:5" x14ac:dyDescent="0.25">
      <c r="A645" s="9" t="s">
        <v>2108</v>
      </c>
      <c r="B645" s="9">
        <v>36775708</v>
      </c>
      <c r="C645" s="9">
        <v>36776119</v>
      </c>
      <c r="D645" s="9" t="s">
        <v>1633</v>
      </c>
      <c r="E645" s="15" t="s">
        <v>903</v>
      </c>
    </row>
    <row r="646" spans="1:5" x14ac:dyDescent="0.25">
      <c r="A646" s="9" t="s">
        <v>2108</v>
      </c>
      <c r="B646" s="9">
        <v>39502290</v>
      </c>
      <c r="C646" s="9">
        <v>39502462</v>
      </c>
      <c r="D646" s="9" t="s">
        <v>1678</v>
      </c>
      <c r="E646" s="15" t="s">
        <v>1430</v>
      </c>
    </row>
    <row r="647" spans="1:5" x14ac:dyDescent="0.25">
      <c r="A647" s="9" t="s">
        <v>2108</v>
      </c>
      <c r="B647" s="9">
        <v>39504178</v>
      </c>
      <c r="C647" s="9">
        <v>39504559</v>
      </c>
      <c r="D647" s="9" t="s">
        <v>1678</v>
      </c>
      <c r="E647" s="15" t="s">
        <v>1430</v>
      </c>
    </row>
    <row r="648" spans="1:5" x14ac:dyDescent="0.25">
      <c r="A648" s="9" t="s">
        <v>2108</v>
      </c>
      <c r="B648" s="9">
        <v>39511263</v>
      </c>
      <c r="C648" s="9">
        <v>39511294</v>
      </c>
      <c r="D648" s="9" t="s">
        <v>1678</v>
      </c>
      <c r="E648" s="15" t="s">
        <v>1430</v>
      </c>
    </row>
    <row r="649" spans="1:5" x14ac:dyDescent="0.25">
      <c r="A649" s="9" t="s">
        <v>2108</v>
      </c>
      <c r="B649" s="9">
        <v>41469117</v>
      </c>
      <c r="C649" s="9">
        <v>41469146</v>
      </c>
      <c r="D649" s="9" t="s">
        <v>1447</v>
      </c>
      <c r="E649" s="15" t="s">
        <v>13</v>
      </c>
    </row>
    <row r="650" spans="1:5" x14ac:dyDescent="0.25">
      <c r="A650" s="9" t="s">
        <v>2108</v>
      </c>
      <c r="B650" s="9">
        <v>50244460</v>
      </c>
      <c r="C650" s="9">
        <v>50245023</v>
      </c>
      <c r="D650" s="9" t="s">
        <v>1872</v>
      </c>
      <c r="E650" s="15" t="s">
        <v>1079</v>
      </c>
    </row>
    <row r="651" spans="1:5" x14ac:dyDescent="0.25">
      <c r="A651" s="9" t="s">
        <v>2109</v>
      </c>
      <c r="B651" s="9">
        <v>9765818</v>
      </c>
      <c r="C651" s="9">
        <v>9765847</v>
      </c>
      <c r="D651" s="9" t="s">
        <v>1611</v>
      </c>
      <c r="E651" s="15" t="s">
        <v>304</v>
      </c>
    </row>
    <row r="652" spans="1:5" x14ac:dyDescent="0.25">
      <c r="A652" s="9" t="s">
        <v>2109</v>
      </c>
      <c r="B652" s="9">
        <v>11111332</v>
      </c>
      <c r="C652" s="9">
        <v>11111543</v>
      </c>
      <c r="D652" s="9" t="s">
        <v>1622</v>
      </c>
      <c r="E652" s="15" t="s">
        <v>336</v>
      </c>
    </row>
    <row r="653" spans="1:5" x14ac:dyDescent="0.25">
      <c r="A653" s="9" t="s">
        <v>2109</v>
      </c>
      <c r="B653" s="9">
        <v>11111994</v>
      </c>
      <c r="C653" s="9">
        <v>11112060</v>
      </c>
      <c r="D653" s="9" t="s">
        <v>1622</v>
      </c>
      <c r="E653" s="15" t="s">
        <v>336</v>
      </c>
    </row>
    <row r="654" spans="1:5" x14ac:dyDescent="0.25">
      <c r="A654" s="9" t="s">
        <v>2109</v>
      </c>
      <c r="B654" s="9">
        <v>13734748</v>
      </c>
      <c r="C654" s="9">
        <v>13735071</v>
      </c>
      <c r="D654" s="9" t="s">
        <v>1708</v>
      </c>
      <c r="E654" s="15" t="s">
        <v>484</v>
      </c>
    </row>
    <row r="655" spans="1:5" x14ac:dyDescent="0.25">
      <c r="A655" s="9" t="s">
        <v>2109</v>
      </c>
      <c r="B655" s="9">
        <v>18672069</v>
      </c>
      <c r="C655" s="9">
        <v>18672108</v>
      </c>
      <c r="D655" s="9" t="s">
        <v>1805</v>
      </c>
      <c r="E655" s="15" t="s">
        <v>666</v>
      </c>
    </row>
    <row r="656" spans="1:5" x14ac:dyDescent="0.25">
      <c r="A656" s="9" t="s">
        <v>2109</v>
      </c>
      <c r="B656" s="9">
        <v>33211313</v>
      </c>
      <c r="C656" s="9">
        <v>33211549</v>
      </c>
      <c r="D656" s="9" t="s">
        <v>1569</v>
      </c>
      <c r="E656" s="15" t="s">
        <v>863</v>
      </c>
    </row>
    <row r="657" spans="1:5" x14ac:dyDescent="0.25">
      <c r="A657" s="9" t="s">
        <v>2109</v>
      </c>
      <c r="B657" s="9">
        <v>38327368</v>
      </c>
      <c r="C657" s="9">
        <v>38327509</v>
      </c>
      <c r="D657" s="9" t="s">
        <v>1802</v>
      </c>
      <c r="E657" s="15" t="s">
        <v>654</v>
      </c>
    </row>
    <row r="658" spans="1:5" x14ac:dyDescent="0.25">
      <c r="A658" s="9" t="s">
        <v>2109</v>
      </c>
      <c r="B658" s="9">
        <v>40077930</v>
      </c>
      <c r="C658" s="9">
        <v>40077994</v>
      </c>
      <c r="D658" s="9" t="s">
        <v>1495</v>
      </c>
      <c r="E658" s="15" t="s">
        <v>1118</v>
      </c>
    </row>
    <row r="659" spans="1:5" x14ac:dyDescent="0.25">
      <c r="A659" s="9" t="s">
        <v>2109</v>
      </c>
      <c r="B659" s="9">
        <v>40097190</v>
      </c>
      <c r="C659" s="9">
        <v>40097958</v>
      </c>
      <c r="D659" s="9" t="s">
        <v>1495</v>
      </c>
      <c r="E659" s="15" t="s">
        <v>1118</v>
      </c>
    </row>
    <row r="660" spans="1:5" x14ac:dyDescent="0.25">
      <c r="A660" s="9" t="s">
        <v>2109</v>
      </c>
      <c r="B660" s="9">
        <v>41447343</v>
      </c>
      <c r="C660" s="9">
        <v>41447541</v>
      </c>
      <c r="D660" s="9" t="s">
        <v>1704</v>
      </c>
      <c r="E660" s="15" t="s">
        <v>476</v>
      </c>
    </row>
    <row r="661" spans="1:5" x14ac:dyDescent="0.25">
      <c r="A661" s="9" t="s">
        <v>2109</v>
      </c>
      <c r="B661" s="9">
        <v>41447824</v>
      </c>
      <c r="C661" s="9">
        <v>41447904</v>
      </c>
      <c r="D661" s="9" t="s">
        <v>1704</v>
      </c>
      <c r="E661" s="15" t="s">
        <v>476</v>
      </c>
    </row>
    <row r="662" spans="1:5" x14ac:dyDescent="0.25">
      <c r="A662" s="9" t="s">
        <v>2109</v>
      </c>
      <c r="B662" s="9">
        <v>43958646</v>
      </c>
      <c r="C662" s="9">
        <v>43958877</v>
      </c>
      <c r="D662" s="9" t="s">
        <v>1689</v>
      </c>
      <c r="E662" s="15" t="s">
        <v>452</v>
      </c>
    </row>
    <row r="663" spans="1:5" x14ac:dyDescent="0.25">
      <c r="A663" s="9" t="s">
        <v>2109</v>
      </c>
      <c r="B663" s="9">
        <v>43973279</v>
      </c>
      <c r="C663" s="9">
        <v>43973390</v>
      </c>
      <c r="D663" s="9" t="s">
        <v>1689</v>
      </c>
      <c r="E663" s="15" t="s">
        <v>452</v>
      </c>
    </row>
    <row r="664" spans="1:5" x14ac:dyDescent="0.25">
      <c r="A664" s="9" t="s">
        <v>2109</v>
      </c>
      <c r="B664" s="9">
        <v>46837043</v>
      </c>
      <c r="C664" s="9">
        <v>46837100</v>
      </c>
      <c r="D664" s="9" t="s">
        <v>1799</v>
      </c>
      <c r="E664" s="15" t="s">
        <v>642</v>
      </c>
    </row>
    <row r="665" spans="1:5" x14ac:dyDescent="0.25">
      <c r="A665" s="9" t="s">
        <v>2109</v>
      </c>
      <c r="B665" s="9">
        <v>49233310</v>
      </c>
      <c r="C665" s="9">
        <v>49233340</v>
      </c>
      <c r="D665" s="9" t="s">
        <v>1506</v>
      </c>
      <c r="E665" s="15" t="s">
        <v>126</v>
      </c>
    </row>
    <row r="666" spans="1:5" x14ac:dyDescent="0.25">
      <c r="A666" s="9" t="s">
        <v>2109</v>
      </c>
      <c r="B666" s="9">
        <v>77910739</v>
      </c>
      <c r="C666" s="9">
        <v>77910860</v>
      </c>
      <c r="D666" s="9" t="s">
        <v>1740</v>
      </c>
      <c r="E666" s="15" t="s">
        <v>978</v>
      </c>
    </row>
    <row r="667" spans="1:5" x14ac:dyDescent="0.25">
      <c r="A667" s="9" t="s">
        <v>2109</v>
      </c>
      <c r="B667" s="9">
        <v>78104248</v>
      </c>
      <c r="C667" s="9">
        <v>78104340</v>
      </c>
      <c r="D667" s="9" t="s">
        <v>1739</v>
      </c>
      <c r="E667" s="15" t="s">
        <v>978</v>
      </c>
    </row>
    <row r="668" spans="1:5" x14ac:dyDescent="0.25">
      <c r="A668" s="9" t="s">
        <v>2109</v>
      </c>
      <c r="B668" s="9">
        <v>78109842</v>
      </c>
      <c r="C668" s="9">
        <v>78109885</v>
      </c>
      <c r="D668" s="9" t="s">
        <v>1740</v>
      </c>
      <c r="E668" s="15" t="s">
        <v>978</v>
      </c>
    </row>
    <row r="669" spans="1:5" x14ac:dyDescent="0.25">
      <c r="A669" s="9" t="s">
        <v>2109</v>
      </c>
      <c r="B669" s="9">
        <v>86047533</v>
      </c>
      <c r="C669" s="9">
        <v>86047558</v>
      </c>
      <c r="D669" s="9" t="s">
        <v>1525</v>
      </c>
      <c r="E669" s="15" t="s">
        <v>174</v>
      </c>
    </row>
    <row r="670" spans="1:5" x14ac:dyDescent="0.25">
      <c r="A670" s="9" t="s">
        <v>2109</v>
      </c>
      <c r="B670" s="9">
        <v>101348665</v>
      </c>
      <c r="C670" s="9">
        <v>101348742</v>
      </c>
      <c r="D670" s="9" t="s">
        <v>1841</v>
      </c>
      <c r="E670" s="15" t="s">
        <v>701</v>
      </c>
    </row>
    <row r="671" spans="1:5" x14ac:dyDescent="0.25">
      <c r="A671" s="9" t="s">
        <v>2109</v>
      </c>
      <c r="B671" s="9">
        <v>107628510</v>
      </c>
      <c r="C671" s="9">
        <v>107628628</v>
      </c>
      <c r="D671" s="9" t="s">
        <v>1768</v>
      </c>
      <c r="E671" s="15" t="s">
        <v>582</v>
      </c>
    </row>
    <row r="672" spans="1:5" x14ac:dyDescent="0.25">
      <c r="A672" s="9" t="s">
        <v>2109</v>
      </c>
      <c r="B672" s="9">
        <v>154144243</v>
      </c>
      <c r="C672" s="9">
        <v>154144283</v>
      </c>
      <c r="D672" s="9" t="s">
        <v>1711</v>
      </c>
      <c r="E672" s="15" t="s">
        <v>488</v>
      </c>
    </row>
    <row r="673" spans="1:5" x14ac:dyDescent="0.25">
      <c r="A673" s="9" t="s">
        <v>2109</v>
      </c>
      <c r="B673" s="9">
        <v>154182596</v>
      </c>
      <c r="C673" s="9">
        <v>154182677</v>
      </c>
      <c r="D673" s="9" t="s">
        <v>1712</v>
      </c>
      <c r="E673" s="15" t="s">
        <v>492</v>
      </c>
    </row>
    <row r="674" spans="1:5" x14ac:dyDescent="0.25">
      <c r="A674" s="9" t="s">
        <v>2109</v>
      </c>
      <c r="B674" s="9">
        <v>154292118</v>
      </c>
      <c r="C674" s="9">
        <v>154292230</v>
      </c>
      <c r="D674" s="9" t="s">
        <v>1840</v>
      </c>
      <c r="E674" s="15" t="s">
        <v>1376</v>
      </c>
    </row>
    <row r="675" spans="1:5" x14ac:dyDescent="0.25">
      <c r="A675" s="9" t="s">
        <v>2109</v>
      </c>
      <c r="B675" s="9">
        <v>154295005</v>
      </c>
      <c r="C675" s="9">
        <v>154295124</v>
      </c>
      <c r="D675" s="9" t="s">
        <v>1840</v>
      </c>
      <c r="E675" s="15" t="s">
        <v>1376</v>
      </c>
    </row>
    <row r="676" spans="1:5" x14ac:dyDescent="0.25">
      <c r="A676" s="9" t="s">
        <v>2109</v>
      </c>
      <c r="B676" s="9">
        <v>154547620</v>
      </c>
      <c r="C676" s="9">
        <v>154547770</v>
      </c>
      <c r="D676" s="9" t="s">
        <v>1638</v>
      </c>
      <c r="E676" s="15" t="s">
        <v>358</v>
      </c>
    </row>
    <row r="677" spans="1:5" x14ac:dyDescent="0.25">
      <c r="A677" s="9" t="s">
        <v>2109</v>
      </c>
      <c r="B677" s="9">
        <v>154551963</v>
      </c>
      <c r="C677" s="9">
        <v>154552002</v>
      </c>
      <c r="D677" s="9" t="s">
        <v>1638</v>
      </c>
      <c r="E677" s="15" t="s">
        <v>358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7"/>
  <sheetViews>
    <sheetView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1" width="27.85546875" style="9" bestFit="1" customWidth="1"/>
    <col min="2" max="2" width="13.42578125" style="9" bestFit="1" customWidth="1"/>
    <col min="3" max="3" width="22.28515625" style="9" bestFit="1" customWidth="1"/>
    <col min="4" max="4" width="16.7109375" style="9" bestFit="1" customWidth="1"/>
    <col min="5" max="16384" width="9.140625" style="9"/>
  </cols>
  <sheetData>
    <row r="1" spans="1:14" x14ac:dyDescent="0.25">
      <c r="A1" s="28" t="s">
        <v>9073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" t="s">
        <v>8018</v>
      </c>
      <c r="B3" s="2" t="s">
        <v>8016</v>
      </c>
      <c r="C3" s="14" t="s">
        <v>8025</v>
      </c>
      <c r="D3" s="14" t="s">
        <v>8024</v>
      </c>
    </row>
    <row r="4" spans="1:14" x14ac:dyDescent="0.25">
      <c r="A4" s="9" t="s">
        <v>1440</v>
      </c>
      <c r="B4" s="15" t="s">
        <v>4</v>
      </c>
      <c r="C4" s="9">
        <v>1</v>
      </c>
      <c r="D4" s="9" t="s">
        <v>2113</v>
      </c>
    </row>
    <row r="5" spans="1:14" x14ac:dyDescent="0.25">
      <c r="A5" s="9" t="s">
        <v>1442</v>
      </c>
      <c r="B5" s="15" t="s">
        <v>781</v>
      </c>
      <c r="C5" s="9">
        <v>1</v>
      </c>
      <c r="D5" s="9" t="s">
        <v>2113</v>
      </c>
    </row>
    <row r="6" spans="1:14" x14ac:dyDescent="0.25">
      <c r="A6" s="9" t="s">
        <v>1441</v>
      </c>
      <c r="B6" s="15" t="s">
        <v>781</v>
      </c>
      <c r="C6" s="9">
        <v>1</v>
      </c>
      <c r="D6" s="9" t="s">
        <v>2113</v>
      </c>
    </row>
    <row r="7" spans="1:14" x14ac:dyDescent="0.25">
      <c r="A7" s="9" t="s">
        <v>1443</v>
      </c>
      <c r="B7" s="15" t="s">
        <v>9</v>
      </c>
      <c r="C7" s="9">
        <v>1</v>
      </c>
      <c r="D7" s="9" t="s">
        <v>2113</v>
      </c>
    </row>
    <row r="8" spans="1:14" x14ac:dyDescent="0.25">
      <c r="A8" s="9" t="s">
        <v>1444</v>
      </c>
      <c r="B8" s="15" t="s">
        <v>9</v>
      </c>
      <c r="C8" s="9">
        <v>4</v>
      </c>
      <c r="D8" s="9" t="s">
        <v>2114</v>
      </c>
    </row>
    <row r="9" spans="1:14" x14ac:dyDescent="0.25">
      <c r="A9" s="9" t="s">
        <v>1446</v>
      </c>
      <c r="B9" s="15" t="s">
        <v>785</v>
      </c>
      <c r="C9" s="9">
        <v>1</v>
      </c>
      <c r="D9" s="9" t="s">
        <v>2113</v>
      </c>
    </row>
    <row r="10" spans="1:14" x14ac:dyDescent="0.25">
      <c r="A10" s="9" t="s">
        <v>1445</v>
      </c>
      <c r="B10" s="15" t="s">
        <v>785</v>
      </c>
      <c r="C10" s="9">
        <v>2</v>
      </c>
      <c r="D10" s="9" t="s">
        <v>2114</v>
      </c>
    </row>
    <row r="11" spans="1:14" x14ac:dyDescent="0.25">
      <c r="A11" s="9" t="s">
        <v>1447</v>
      </c>
      <c r="B11" s="15" t="s">
        <v>13</v>
      </c>
      <c r="C11" s="9">
        <v>1</v>
      </c>
      <c r="D11" s="9" t="s">
        <v>2113</v>
      </c>
    </row>
    <row r="12" spans="1:14" x14ac:dyDescent="0.25">
      <c r="A12" s="9" t="s">
        <v>1448</v>
      </c>
      <c r="B12" s="15" t="s">
        <v>17</v>
      </c>
      <c r="C12" s="9">
        <v>1</v>
      </c>
      <c r="D12" s="9" t="s">
        <v>2113</v>
      </c>
    </row>
    <row r="13" spans="1:14" x14ac:dyDescent="0.25">
      <c r="A13" s="9" t="s">
        <v>1449</v>
      </c>
      <c r="B13" s="15" t="s">
        <v>21</v>
      </c>
      <c r="C13" s="9">
        <v>1</v>
      </c>
      <c r="D13" s="9" t="s">
        <v>2113</v>
      </c>
    </row>
    <row r="14" spans="1:14" x14ac:dyDescent="0.25">
      <c r="A14" s="9" t="s">
        <v>1450</v>
      </c>
      <c r="B14" s="15" t="s">
        <v>1095</v>
      </c>
      <c r="C14" s="9">
        <v>1</v>
      </c>
      <c r="D14" s="9" t="s">
        <v>2113</v>
      </c>
    </row>
    <row r="15" spans="1:14" x14ac:dyDescent="0.25">
      <c r="A15" s="9" t="s">
        <v>1451</v>
      </c>
      <c r="B15" s="15" t="s">
        <v>25</v>
      </c>
      <c r="C15" s="9">
        <v>1</v>
      </c>
      <c r="D15" s="9" t="s">
        <v>2113</v>
      </c>
    </row>
    <row r="16" spans="1:14" x14ac:dyDescent="0.25">
      <c r="A16" s="9" t="s">
        <v>1452</v>
      </c>
      <c r="B16" s="15" t="s">
        <v>789</v>
      </c>
      <c r="C16" s="9">
        <v>2</v>
      </c>
      <c r="D16" s="9" t="s">
        <v>2114</v>
      </c>
    </row>
    <row r="17" spans="1:4" x14ac:dyDescent="0.25">
      <c r="A17" s="9" t="s">
        <v>1453</v>
      </c>
      <c r="B17" s="15" t="s">
        <v>792</v>
      </c>
      <c r="C17" s="9">
        <v>1</v>
      </c>
      <c r="D17" s="9" t="s">
        <v>2113</v>
      </c>
    </row>
    <row r="18" spans="1:4" x14ac:dyDescent="0.25">
      <c r="A18" s="9" t="s">
        <v>1454</v>
      </c>
      <c r="B18" s="15" t="s">
        <v>29</v>
      </c>
      <c r="C18" s="9">
        <v>2</v>
      </c>
      <c r="D18" s="9" t="s">
        <v>2114</v>
      </c>
    </row>
    <row r="19" spans="1:4" x14ac:dyDescent="0.25">
      <c r="A19" s="9" t="s">
        <v>1455</v>
      </c>
      <c r="B19" s="15" t="s">
        <v>29</v>
      </c>
      <c r="C19" s="9">
        <v>2</v>
      </c>
      <c r="D19" s="9" t="s">
        <v>2114</v>
      </c>
    </row>
    <row r="20" spans="1:4" x14ac:dyDescent="0.25">
      <c r="A20" s="9" t="s">
        <v>1456</v>
      </c>
      <c r="B20" s="15" t="s">
        <v>33</v>
      </c>
      <c r="C20" s="9">
        <v>4</v>
      </c>
      <c r="D20" s="9" t="s">
        <v>2114</v>
      </c>
    </row>
    <row r="21" spans="1:4" x14ac:dyDescent="0.25">
      <c r="A21" s="9" t="s">
        <v>1457</v>
      </c>
      <c r="B21" s="15" t="s">
        <v>796</v>
      </c>
      <c r="C21" s="9">
        <v>1</v>
      </c>
      <c r="D21" s="9" t="s">
        <v>2113</v>
      </c>
    </row>
    <row r="22" spans="1:4" x14ac:dyDescent="0.25">
      <c r="A22" s="9" t="s">
        <v>1458</v>
      </c>
      <c r="B22" s="15" t="s">
        <v>37</v>
      </c>
      <c r="C22" s="9">
        <v>1</v>
      </c>
      <c r="D22" s="9" t="s">
        <v>2113</v>
      </c>
    </row>
    <row r="23" spans="1:4" x14ac:dyDescent="0.25">
      <c r="A23" s="9" t="s">
        <v>1459</v>
      </c>
      <c r="B23" s="15" t="s">
        <v>41</v>
      </c>
      <c r="C23" s="9">
        <v>1</v>
      </c>
      <c r="D23" s="9" t="s">
        <v>2113</v>
      </c>
    </row>
    <row r="24" spans="1:4" x14ac:dyDescent="0.25">
      <c r="A24" s="9" t="s">
        <v>1460</v>
      </c>
      <c r="B24" s="15" t="s">
        <v>46</v>
      </c>
      <c r="C24" s="9">
        <v>1</v>
      </c>
      <c r="D24" s="9" t="s">
        <v>2113</v>
      </c>
    </row>
    <row r="25" spans="1:4" x14ac:dyDescent="0.25">
      <c r="A25" s="9" t="s">
        <v>1461</v>
      </c>
      <c r="B25" s="15" t="s">
        <v>800</v>
      </c>
      <c r="C25" s="9">
        <v>3</v>
      </c>
      <c r="D25" s="9" t="s">
        <v>2114</v>
      </c>
    </row>
    <row r="26" spans="1:4" x14ac:dyDescent="0.25">
      <c r="A26" s="9" t="s">
        <v>1462</v>
      </c>
      <c r="B26" s="15" t="s">
        <v>800</v>
      </c>
      <c r="C26" s="9">
        <v>3</v>
      </c>
      <c r="D26" s="9" t="s">
        <v>2114</v>
      </c>
    </row>
    <row r="27" spans="1:4" x14ac:dyDescent="0.25">
      <c r="A27" s="9" t="s">
        <v>1463</v>
      </c>
      <c r="B27" s="15" t="s">
        <v>804</v>
      </c>
      <c r="C27" s="9">
        <v>1</v>
      </c>
      <c r="D27" s="9" t="s">
        <v>2113</v>
      </c>
    </row>
    <row r="28" spans="1:4" x14ac:dyDescent="0.25">
      <c r="A28" s="9" t="s">
        <v>1464</v>
      </c>
      <c r="B28" s="15" t="s">
        <v>804</v>
      </c>
      <c r="C28" s="9">
        <v>1</v>
      </c>
      <c r="D28" s="9" t="s">
        <v>2113</v>
      </c>
    </row>
    <row r="29" spans="1:4" x14ac:dyDescent="0.25">
      <c r="A29" s="9" t="s">
        <v>1465</v>
      </c>
      <c r="B29" s="15" t="s">
        <v>1098</v>
      </c>
      <c r="C29" s="9">
        <v>1</v>
      </c>
      <c r="D29" s="9" t="s">
        <v>2113</v>
      </c>
    </row>
    <row r="30" spans="1:4" x14ac:dyDescent="0.25">
      <c r="A30" s="9" t="s">
        <v>1467</v>
      </c>
      <c r="B30" s="15" t="s">
        <v>1101</v>
      </c>
      <c r="C30" s="9">
        <v>1</v>
      </c>
      <c r="D30" s="9" t="s">
        <v>2113</v>
      </c>
    </row>
    <row r="31" spans="1:4" x14ac:dyDescent="0.25">
      <c r="A31" s="9" t="s">
        <v>1466</v>
      </c>
      <c r="B31" s="15" t="s">
        <v>1101</v>
      </c>
      <c r="C31" s="9">
        <v>1</v>
      </c>
      <c r="D31" s="9" t="s">
        <v>2113</v>
      </c>
    </row>
    <row r="32" spans="1:4" x14ac:dyDescent="0.25">
      <c r="A32" s="9" t="s">
        <v>1468</v>
      </c>
      <c r="B32" s="15" t="s">
        <v>50</v>
      </c>
      <c r="C32" s="9">
        <v>2</v>
      </c>
      <c r="D32" s="9" t="s">
        <v>2114</v>
      </c>
    </row>
    <row r="33" spans="1:4" x14ac:dyDescent="0.25">
      <c r="A33" s="9" t="s">
        <v>1469</v>
      </c>
      <c r="B33" s="15" t="s">
        <v>50</v>
      </c>
      <c r="C33" s="9">
        <v>2</v>
      </c>
      <c r="D33" s="9" t="s">
        <v>2114</v>
      </c>
    </row>
    <row r="34" spans="1:4" x14ac:dyDescent="0.25">
      <c r="A34" s="9" t="s">
        <v>1470</v>
      </c>
      <c r="B34" s="15" t="s">
        <v>808</v>
      </c>
      <c r="C34" s="9">
        <v>1</v>
      </c>
      <c r="D34" s="9" t="s">
        <v>2113</v>
      </c>
    </row>
    <row r="35" spans="1:4" x14ac:dyDescent="0.25">
      <c r="A35" s="9" t="s">
        <v>1471</v>
      </c>
      <c r="B35" s="15" t="s">
        <v>808</v>
      </c>
      <c r="C35" s="9">
        <v>1</v>
      </c>
      <c r="D35" s="9" t="s">
        <v>2113</v>
      </c>
    </row>
    <row r="36" spans="1:4" x14ac:dyDescent="0.25">
      <c r="A36" s="9" t="s">
        <v>1472</v>
      </c>
      <c r="B36" s="15" t="s">
        <v>54</v>
      </c>
      <c r="C36" s="9">
        <v>1</v>
      </c>
      <c r="D36" s="9" t="s">
        <v>2113</v>
      </c>
    </row>
    <row r="37" spans="1:4" x14ac:dyDescent="0.25">
      <c r="A37" s="9" t="s">
        <v>1473</v>
      </c>
      <c r="B37" s="15" t="s">
        <v>812</v>
      </c>
      <c r="C37" s="9">
        <v>1</v>
      </c>
      <c r="D37" s="9" t="s">
        <v>2113</v>
      </c>
    </row>
    <row r="38" spans="1:4" x14ac:dyDescent="0.25">
      <c r="A38" s="9" t="s">
        <v>1475</v>
      </c>
      <c r="B38" s="15" t="s">
        <v>58</v>
      </c>
      <c r="C38" s="9">
        <v>2</v>
      </c>
      <c r="D38" s="9" t="s">
        <v>2114</v>
      </c>
    </row>
    <row r="39" spans="1:4" x14ac:dyDescent="0.25">
      <c r="A39" s="9" t="s">
        <v>1474</v>
      </c>
      <c r="B39" s="15" t="s">
        <v>58</v>
      </c>
      <c r="C39" s="9">
        <v>2</v>
      </c>
      <c r="D39" s="9" t="s">
        <v>2114</v>
      </c>
    </row>
    <row r="40" spans="1:4" x14ac:dyDescent="0.25">
      <c r="A40" s="9" t="s">
        <v>1476</v>
      </c>
      <c r="B40" s="15" t="s">
        <v>1105</v>
      </c>
      <c r="C40" s="9">
        <v>1</v>
      </c>
      <c r="D40" s="9" t="s">
        <v>2113</v>
      </c>
    </row>
    <row r="41" spans="1:4" x14ac:dyDescent="0.25">
      <c r="A41" s="9" t="s">
        <v>1477</v>
      </c>
      <c r="B41" s="15" t="s">
        <v>815</v>
      </c>
      <c r="C41" s="9">
        <v>2</v>
      </c>
      <c r="D41" s="9" t="s">
        <v>2114</v>
      </c>
    </row>
    <row r="42" spans="1:4" x14ac:dyDescent="0.25">
      <c r="A42" s="9" t="s">
        <v>1479</v>
      </c>
      <c r="B42" s="15" t="s">
        <v>818</v>
      </c>
      <c r="C42" s="9">
        <v>2</v>
      </c>
      <c r="D42" s="9" t="s">
        <v>2114</v>
      </c>
    </row>
    <row r="43" spans="1:4" x14ac:dyDescent="0.25">
      <c r="A43" s="9" t="s">
        <v>1478</v>
      </c>
      <c r="B43" s="15" t="s">
        <v>818</v>
      </c>
      <c r="C43" s="9">
        <v>2</v>
      </c>
      <c r="D43" s="9" t="s">
        <v>2114</v>
      </c>
    </row>
    <row r="44" spans="1:4" x14ac:dyDescent="0.25">
      <c r="A44" s="9" t="s">
        <v>1480</v>
      </c>
      <c r="B44" s="15" t="s">
        <v>62</v>
      </c>
      <c r="C44" s="9">
        <v>1</v>
      </c>
      <c r="D44" s="9" t="s">
        <v>2113</v>
      </c>
    </row>
    <row r="45" spans="1:4" x14ac:dyDescent="0.25">
      <c r="A45" s="9" t="s">
        <v>1481</v>
      </c>
      <c r="B45" s="15" t="s">
        <v>66</v>
      </c>
      <c r="C45" s="9">
        <v>1</v>
      </c>
      <c r="D45" s="9" t="s">
        <v>2113</v>
      </c>
    </row>
    <row r="46" spans="1:4" x14ac:dyDescent="0.25">
      <c r="A46" s="9" t="s">
        <v>1482</v>
      </c>
      <c r="B46" s="15" t="s">
        <v>1109</v>
      </c>
      <c r="C46" s="9">
        <v>1</v>
      </c>
      <c r="D46" s="9" t="s">
        <v>2113</v>
      </c>
    </row>
    <row r="47" spans="1:4" x14ac:dyDescent="0.25">
      <c r="A47" s="9" t="s">
        <v>1483</v>
      </c>
      <c r="B47" s="15" t="s">
        <v>821</v>
      </c>
      <c r="C47" s="9">
        <v>3</v>
      </c>
      <c r="D47" s="9" t="s">
        <v>2114</v>
      </c>
    </row>
    <row r="48" spans="1:4" x14ac:dyDescent="0.25">
      <c r="A48" s="9" t="s">
        <v>1484</v>
      </c>
      <c r="B48" s="15" t="s">
        <v>1112</v>
      </c>
      <c r="C48" s="9">
        <v>1</v>
      </c>
      <c r="D48" s="9" t="s">
        <v>2113</v>
      </c>
    </row>
    <row r="49" spans="1:4" x14ac:dyDescent="0.25">
      <c r="A49" s="9" t="s">
        <v>1486</v>
      </c>
      <c r="B49" s="15" t="s">
        <v>1115</v>
      </c>
      <c r="C49" s="9">
        <v>2</v>
      </c>
      <c r="D49" s="9" t="s">
        <v>2114</v>
      </c>
    </row>
    <row r="50" spans="1:4" x14ac:dyDescent="0.25">
      <c r="A50" s="9" t="s">
        <v>1485</v>
      </c>
      <c r="B50" s="15" t="s">
        <v>1115</v>
      </c>
      <c r="C50" s="9">
        <v>2</v>
      </c>
      <c r="D50" s="9" t="s">
        <v>2114</v>
      </c>
    </row>
    <row r="51" spans="1:4" x14ac:dyDescent="0.25">
      <c r="A51" s="9" t="s">
        <v>1487</v>
      </c>
      <c r="B51" s="15" t="s">
        <v>70</v>
      </c>
      <c r="C51" s="9">
        <v>1</v>
      </c>
      <c r="D51" s="9" t="s">
        <v>2113</v>
      </c>
    </row>
    <row r="52" spans="1:4" x14ac:dyDescent="0.25">
      <c r="A52" s="9" t="s">
        <v>1488</v>
      </c>
      <c r="B52" s="15" t="s">
        <v>74</v>
      </c>
      <c r="C52" s="9">
        <v>1</v>
      </c>
      <c r="D52" s="9" t="s">
        <v>2113</v>
      </c>
    </row>
    <row r="53" spans="1:4" x14ac:dyDescent="0.25">
      <c r="A53" s="9" t="s">
        <v>1489</v>
      </c>
      <c r="B53" s="15" t="s">
        <v>78</v>
      </c>
      <c r="C53" s="9">
        <v>2</v>
      </c>
      <c r="D53" s="9" t="s">
        <v>2114</v>
      </c>
    </row>
    <row r="54" spans="1:4" x14ac:dyDescent="0.25">
      <c r="A54" s="9" t="s">
        <v>1490</v>
      </c>
      <c r="B54" s="15" t="s">
        <v>82</v>
      </c>
      <c r="C54" s="9">
        <v>1</v>
      </c>
      <c r="D54" s="9" t="s">
        <v>2113</v>
      </c>
    </row>
    <row r="55" spans="1:4" x14ac:dyDescent="0.25">
      <c r="A55" s="9" t="s">
        <v>1491</v>
      </c>
      <c r="B55" s="15" t="s">
        <v>86</v>
      </c>
      <c r="C55" s="9">
        <v>1</v>
      </c>
      <c r="D55" s="9" t="s">
        <v>2113</v>
      </c>
    </row>
    <row r="56" spans="1:4" x14ac:dyDescent="0.25">
      <c r="A56" s="9" t="s">
        <v>1492</v>
      </c>
      <c r="B56" s="15" t="s">
        <v>90</v>
      </c>
      <c r="C56" s="9">
        <v>1</v>
      </c>
      <c r="D56" s="9" t="s">
        <v>2113</v>
      </c>
    </row>
    <row r="57" spans="1:4" x14ac:dyDescent="0.25">
      <c r="A57" s="9" t="s">
        <v>1493</v>
      </c>
      <c r="B57" s="15" t="s">
        <v>94</v>
      </c>
      <c r="C57" s="9">
        <v>1</v>
      </c>
      <c r="D57" s="9" t="s">
        <v>2113</v>
      </c>
    </row>
    <row r="58" spans="1:4" x14ac:dyDescent="0.25">
      <c r="A58" s="9" t="s">
        <v>1494</v>
      </c>
      <c r="B58" s="15" t="s">
        <v>98</v>
      </c>
      <c r="C58" s="9">
        <v>2</v>
      </c>
      <c r="D58" s="9" t="s">
        <v>2114</v>
      </c>
    </row>
    <row r="59" spans="1:4" x14ac:dyDescent="0.25">
      <c r="A59" s="9" t="s">
        <v>1495</v>
      </c>
      <c r="B59" s="15" t="s">
        <v>1118</v>
      </c>
      <c r="C59" s="9">
        <v>2</v>
      </c>
      <c r="D59" s="9" t="s">
        <v>2114</v>
      </c>
    </row>
    <row r="60" spans="1:4" x14ac:dyDescent="0.25">
      <c r="A60" s="9" t="s">
        <v>1496</v>
      </c>
      <c r="B60" s="15" t="s">
        <v>102</v>
      </c>
      <c r="C60" s="9">
        <v>2</v>
      </c>
      <c r="D60" s="9" t="s">
        <v>2114</v>
      </c>
    </row>
    <row r="61" spans="1:4" x14ac:dyDescent="0.25">
      <c r="A61" s="9" t="s">
        <v>1497</v>
      </c>
      <c r="B61" s="15" t="s">
        <v>102</v>
      </c>
      <c r="C61" s="9">
        <v>2</v>
      </c>
      <c r="D61" s="9" t="s">
        <v>2114</v>
      </c>
    </row>
    <row r="62" spans="1:4" x14ac:dyDescent="0.25">
      <c r="A62" s="9" t="s">
        <v>1498</v>
      </c>
      <c r="B62" s="15" t="s">
        <v>1121</v>
      </c>
      <c r="C62" s="9">
        <v>2</v>
      </c>
      <c r="D62" s="9" t="s">
        <v>2114</v>
      </c>
    </row>
    <row r="63" spans="1:4" x14ac:dyDescent="0.25">
      <c r="A63" s="9" t="s">
        <v>1499</v>
      </c>
      <c r="B63" s="15" t="s">
        <v>1121</v>
      </c>
      <c r="C63" s="9">
        <v>3</v>
      </c>
      <c r="D63" s="9" t="s">
        <v>2114</v>
      </c>
    </row>
    <row r="64" spans="1:4" x14ac:dyDescent="0.25">
      <c r="A64" s="9" t="s">
        <v>1500</v>
      </c>
      <c r="B64" s="15" t="s">
        <v>106</v>
      </c>
      <c r="C64" s="9">
        <v>2</v>
      </c>
      <c r="D64" s="9" t="s">
        <v>2114</v>
      </c>
    </row>
    <row r="65" spans="1:4" x14ac:dyDescent="0.25">
      <c r="A65" s="9" t="s">
        <v>1501</v>
      </c>
      <c r="B65" s="15" t="s">
        <v>1124</v>
      </c>
      <c r="C65" s="9">
        <v>1</v>
      </c>
      <c r="D65" s="9" t="s">
        <v>2113</v>
      </c>
    </row>
    <row r="66" spans="1:4" x14ac:dyDescent="0.25">
      <c r="A66" s="9" t="s">
        <v>1502</v>
      </c>
      <c r="B66" s="15" t="s">
        <v>1127</v>
      </c>
      <c r="C66" s="9">
        <v>1</v>
      </c>
      <c r="D66" s="9" t="s">
        <v>2113</v>
      </c>
    </row>
    <row r="67" spans="1:4" x14ac:dyDescent="0.25">
      <c r="A67" s="9" t="s">
        <v>1503</v>
      </c>
      <c r="B67" s="15" t="s">
        <v>1127</v>
      </c>
      <c r="C67" s="9">
        <v>1</v>
      </c>
      <c r="D67" s="9" t="s">
        <v>2113</v>
      </c>
    </row>
    <row r="68" spans="1:4" x14ac:dyDescent="0.25">
      <c r="A68" s="9" t="s">
        <v>1504</v>
      </c>
      <c r="B68" s="15" t="s">
        <v>827</v>
      </c>
      <c r="C68" s="9">
        <v>1</v>
      </c>
      <c r="D68" s="9" t="s">
        <v>2113</v>
      </c>
    </row>
    <row r="69" spans="1:4" x14ac:dyDescent="0.25">
      <c r="A69" s="9" t="s">
        <v>1505</v>
      </c>
      <c r="B69" s="15" t="s">
        <v>122</v>
      </c>
      <c r="C69" s="9">
        <v>1</v>
      </c>
      <c r="D69" s="9" t="s">
        <v>2113</v>
      </c>
    </row>
    <row r="70" spans="1:4" x14ac:dyDescent="0.25">
      <c r="A70" s="9" t="s">
        <v>1506</v>
      </c>
      <c r="B70" s="15" t="s">
        <v>126</v>
      </c>
      <c r="C70" s="9">
        <v>1</v>
      </c>
      <c r="D70" s="9" t="s">
        <v>2113</v>
      </c>
    </row>
    <row r="71" spans="1:4" x14ac:dyDescent="0.25">
      <c r="A71" s="9" t="s">
        <v>1507</v>
      </c>
      <c r="B71" s="15" t="s">
        <v>131</v>
      </c>
      <c r="C71" s="9">
        <v>1</v>
      </c>
      <c r="D71" s="9" t="s">
        <v>2113</v>
      </c>
    </row>
    <row r="72" spans="1:4" x14ac:dyDescent="0.25">
      <c r="A72" s="9" t="s">
        <v>1508</v>
      </c>
      <c r="B72" s="15" t="s">
        <v>135</v>
      </c>
      <c r="C72" s="9">
        <v>2</v>
      </c>
      <c r="D72" s="9" t="s">
        <v>2114</v>
      </c>
    </row>
    <row r="73" spans="1:4" x14ac:dyDescent="0.25">
      <c r="A73" s="9" t="s">
        <v>1509</v>
      </c>
      <c r="B73" s="15" t="s">
        <v>139</v>
      </c>
      <c r="C73" s="9">
        <v>2</v>
      </c>
      <c r="D73" s="9" t="s">
        <v>2114</v>
      </c>
    </row>
    <row r="74" spans="1:4" x14ac:dyDescent="0.25">
      <c r="A74" s="9" t="s">
        <v>1510</v>
      </c>
      <c r="B74" s="15" t="s">
        <v>831</v>
      </c>
      <c r="C74" s="9">
        <v>1</v>
      </c>
      <c r="D74" s="9" t="s">
        <v>2113</v>
      </c>
    </row>
    <row r="75" spans="1:4" x14ac:dyDescent="0.25">
      <c r="A75" s="9" t="s">
        <v>1511</v>
      </c>
      <c r="B75" s="15" t="s">
        <v>1133</v>
      </c>
      <c r="C75" s="9">
        <v>1</v>
      </c>
      <c r="D75" s="9" t="s">
        <v>2113</v>
      </c>
    </row>
    <row r="76" spans="1:4" x14ac:dyDescent="0.25">
      <c r="A76" s="9" t="s">
        <v>1512</v>
      </c>
      <c r="B76" s="15" t="s">
        <v>143</v>
      </c>
      <c r="C76" s="9">
        <v>2</v>
      </c>
      <c r="D76" s="9" t="s">
        <v>2114</v>
      </c>
    </row>
    <row r="77" spans="1:4" x14ac:dyDescent="0.25">
      <c r="A77" s="9" t="s">
        <v>1513</v>
      </c>
      <c r="B77" s="15" t="s">
        <v>147</v>
      </c>
      <c r="C77" s="9">
        <v>1</v>
      </c>
      <c r="D77" s="9" t="s">
        <v>2113</v>
      </c>
    </row>
    <row r="78" spans="1:4" x14ac:dyDescent="0.25">
      <c r="A78" s="9" t="s">
        <v>1514</v>
      </c>
      <c r="B78" s="15" t="s">
        <v>151</v>
      </c>
      <c r="C78" s="9">
        <v>1</v>
      </c>
      <c r="D78" s="9" t="s">
        <v>2113</v>
      </c>
    </row>
    <row r="79" spans="1:4" x14ac:dyDescent="0.25">
      <c r="A79" s="9" t="s">
        <v>1515</v>
      </c>
      <c r="B79" s="15" t="s">
        <v>155</v>
      </c>
      <c r="C79" s="9">
        <v>3</v>
      </c>
      <c r="D79" s="9" t="s">
        <v>2114</v>
      </c>
    </row>
    <row r="80" spans="1:4" x14ac:dyDescent="0.25">
      <c r="A80" s="9" t="s">
        <v>1516</v>
      </c>
      <c r="B80" s="15" t="s">
        <v>834</v>
      </c>
      <c r="C80" s="9">
        <v>2</v>
      </c>
      <c r="D80" s="9" t="s">
        <v>2114</v>
      </c>
    </row>
    <row r="81" spans="1:4" x14ac:dyDescent="0.25">
      <c r="A81" s="9" t="s">
        <v>1517</v>
      </c>
      <c r="B81" s="15" t="s">
        <v>837</v>
      </c>
      <c r="C81" s="9">
        <v>4</v>
      </c>
      <c r="D81" s="9" t="s">
        <v>2114</v>
      </c>
    </row>
    <row r="82" spans="1:4" x14ac:dyDescent="0.25">
      <c r="A82" s="9" t="s">
        <v>1518</v>
      </c>
      <c r="B82" s="15" t="s">
        <v>158</v>
      </c>
      <c r="C82" s="9">
        <v>2</v>
      </c>
      <c r="D82" s="9" t="s">
        <v>2114</v>
      </c>
    </row>
    <row r="83" spans="1:4" x14ac:dyDescent="0.25">
      <c r="A83" s="9" t="s">
        <v>1519</v>
      </c>
      <c r="B83" s="15" t="s">
        <v>1137</v>
      </c>
      <c r="C83" s="9">
        <v>1</v>
      </c>
      <c r="D83" s="9" t="s">
        <v>2113</v>
      </c>
    </row>
    <row r="84" spans="1:4" x14ac:dyDescent="0.25">
      <c r="A84" s="9" t="s">
        <v>1520</v>
      </c>
      <c r="B84" s="15" t="s">
        <v>162</v>
      </c>
      <c r="C84" s="9">
        <v>1</v>
      </c>
      <c r="D84" s="9" t="s">
        <v>2113</v>
      </c>
    </row>
    <row r="85" spans="1:4" x14ac:dyDescent="0.25">
      <c r="A85" s="9" t="s">
        <v>1521</v>
      </c>
      <c r="B85" s="15" t="s">
        <v>166</v>
      </c>
      <c r="C85" s="9">
        <v>1</v>
      </c>
      <c r="D85" s="9" t="s">
        <v>2113</v>
      </c>
    </row>
    <row r="86" spans="1:4" x14ac:dyDescent="0.25">
      <c r="A86" s="9" t="s">
        <v>1522</v>
      </c>
      <c r="B86" s="15" t="s">
        <v>166</v>
      </c>
      <c r="C86" s="9">
        <v>4</v>
      </c>
      <c r="D86" s="9" t="s">
        <v>2114</v>
      </c>
    </row>
    <row r="87" spans="1:4" x14ac:dyDescent="0.25">
      <c r="A87" s="9" t="s">
        <v>1523</v>
      </c>
      <c r="B87" s="15" t="s">
        <v>1140</v>
      </c>
      <c r="C87" s="9">
        <v>1</v>
      </c>
      <c r="D87" s="9" t="s">
        <v>2113</v>
      </c>
    </row>
    <row r="88" spans="1:4" x14ac:dyDescent="0.25">
      <c r="A88" s="9" t="s">
        <v>1524</v>
      </c>
      <c r="B88" s="15" t="s">
        <v>170</v>
      </c>
      <c r="C88" s="9">
        <v>1</v>
      </c>
      <c r="D88" s="9" t="s">
        <v>2113</v>
      </c>
    </row>
    <row r="89" spans="1:4" x14ac:dyDescent="0.25">
      <c r="A89" s="9" t="s">
        <v>1525</v>
      </c>
      <c r="B89" s="15" t="s">
        <v>174</v>
      </c>
      <c r="C89" s="9">
        <v>1</v>
      </c>
      <c r="D89" s="9" t="s">
        <v>2113</v>
      </c>
    </row>
    <row r="90" spans="1:4" x14ac:dyDescent="0.25">
      <c r="A90" s="9" t="s">
        <v>1526</v>
      </c>
      <c r="B90" s="15" t="s">
        <v>178</v>
      </c>
      <c r="C90" s="9">
        <v>1</v>
      </c>
      <c r="D90" s="9" t="s">
        <v>2113</v>
      </c>
    </row>
    <row r="91" spans="1:4" x14ac:dyDescent="0.25">
      <c r="A91" s="9" t="s">
        <v>1527</v>
      </c>
      <c r="B91" s="15" t="s">
        <v>841</v>
      </c>
      <c r="C91" s="9">
        <v>3</v>
      </c>
      <c r="D91" s="9" t="s">
        <v>2114</v>
      </c>
    </row>
    <row r="92" spans="1:4" x14ac:dyDescent="0.25">
      <c r="A92" s="9" t="s">
        <v>1528</v>
      </c>
      <c r="B92" s="15" t="s">
        <v>181</v>
      </c>
      <c r="C92" s="9">
        <v>2</v>
      </c>
      <c r="D92" s="9" t="s">
        <v>2114</v>
      </c>
    </row>
    <row r="93" spans="1:4" x14ac:dyDescent="0.25">
      <c r="A93" s="9" t="s">
        <v>1529</v>
      </c>
      <c r="B93" s="15" t="s">
        <v>185</v>
      </c>
      <c r="C93" s="9">
        <v>1</v>
      </c>
      <c r="D93" s="9" t="s">
        <v>2113</v>
      </c>
    </row>
    <row r="94" spans="1:4" x14ac:dyDescent="0.25">
      <c r="A94" s="9" t="s">
        <v>1530</v>
      </c>
      <c r="B94" s="15" t="s">
        <v>189</v>
      </c>
      <c r="C94" s="9">
        <v>1</v>
      </c>
      <c r="D94" s="9" t="s">
        <v>2113</v>
      </c>
    </row>
    <row r="95" spans="1:4" x14ac:dyDescent="0.25">
      <c r="A95" s="9" t="s">
        <v>1531</v>
      </c>
      <c r="B95" s="15" t="s">
        <v>193</v>
      </c>
      <c r="C95" s="9">
        <v>2</v>
      </c>
      <c r="D95" s="9" t="s">
        <v>2114</v>
      </c>
    </row>
    <row r="96" spans="1:4" x14ac:dyDescent="0.25">
      <c r="A96" s="9" t="s">
        <v>1532</v>
      </c>
      <c r="B96" s="15" t="s">
        <v>197</v>
      </c>
      <c r="C96" s="9">
        <v>1</v>
      </c>
      <c r="D96" s="9" t="s">
        <v>2113</v>
      </c>
    </row>
    <row r="97" spans="1:4" x14ac:dyDescent="0.25">
      <c r="A97" s="9" t="s">
        <v>1533</v>
      </c>
      <c r="B97" s="15" t="s">
        <v>844</v>
      </c>
      <c r="C97" s="9">
        <v>1</v>
      </c>
      <c r="D97" s="9" t="s">
        <v>2113</v>
      </c>
    </row>
    <row r="98" spans="1:4" x14ac:dyDescent="0.25">
      <c r="A98" s="9" t="s">
        <v>1534</v>
      </c>
      <c r="B98" s="15" t="s">
        <v>844</v>
      </c>
      <c r="C98" s="9">
        <v>1</v>
      </c>
      <c r="D98" s="9" t="s">
        <v>2113</v>
      </c>
    </row>
    <row r="99" spans="1:4" x14ac:dyDescent="0.25">
      <c r="A99" s="9" t="s">
        <v>1536</v>
      </c>
      <c r="B99" s="15" t="s">
        <v>201</v>
      </c>
      <c r="C99" s="9">
        <v>4</v>
      </c>
      <c r="D99" s="9" t="s">
        <v>2114</v>
      </c>
    </row>
    <row r="100" spans="1:4" x14ac:dyDescent="0.25">
      <c r="A100" s="9" t="s">
        <v>1535</v>
      </c>
      <c r="B100" s="15" t="s">
        <v>201</v>
      </c>
      <c r="C100" s="9">
        <v>4</v>
      </c>
      <c r="D100" s="9" t="s">
        <v>2114</v>
      </c>
    </row>
    <row r="101" spans="1:4" x14ac:dyDescent="0.25">
      <c r="A101" s="9" t="s">
        <v>1537</v>
      </c>
      <c r="B101" s="15" t="s">
        <v>205</v>
      </c>
      <c r="C101" s="9">
        <v>2</v>
      </c>
      <c r="D101" s="9" t="s">
        <v>2114</v>
      </c>
    </row>
    <row r="102" spans="1:4" x14ac:dyDescent="0.25">
      <c r="A102" s="9" t="s">
        <v>1538</v>
      </c>
      <c r="B102" s="15" t="s">
        <v>209</v>
      </c>
      <c r="C102" s="9">
        <v>2</v>
      </c>
      <c r="D102" s="9" t="s">
        <v>2114</v>
      </c>
    </row>
    <row r="103" spans="1:4" x14ac:dyDescent="0.25">
      <c r="A103" s="9" t="s">
        <v>1539</v>
      </c>
      <c r="B103" s="15" t="s">
        <v>209</v>
      </c>
      <c r="C103" s="9">
        <v>2</v>
      </c>
      <c r="D103" s="9" t="s">
        <v>2114</v>
      </c>
    </row>
    <row r="104" spans="1:4" x14ac:dyDescent="0.25">
      <c r="A104" s="9" t="s">
        <v>1540</v>
      </c>
      <c r="B104" s="15" t="s">
        <v>213</v>
      </c>
      <c r="C104" s="9">
        <v>1</v>
      </c>
      <c r="D104" s="9" t="s">
        <v>2113</v>
      </c>
    </row>
    <row r="105" spans="1:4" x14ac:dyDescent="0.25">
      <c r="A105" s="9" t="s">
        <v>1541</v>
      </c>
      <c r="B105" s="15" t="s">
        <v>217</v>
      </c>
      <c r="C105" s="9">
        <v>1</v>
      </c>
      <c r="D105" s="9" t="s">
        <v>2113</v>
      </c>
    </row>
    <row r="106" spans="1:4" x14ac:dyDescent="0.25">
      <c r="A106" s="9" t="s">
        <v>1542</v>
      </c>
      <c r="B106" s="15" t="s">
        <v>1143</v>
      </c>
      <c r="C106" s="9">
        <v>1</v>
      </c>
      <c r="D106" s="9" t="s">
        <v>2113</v>
      </c>
    </row>
    <row r="107" spans="1:4" x14ac:dyDescent="0.25">
      <c r="A107" s="9" t="s">
        <v>1543</v>
      </c>
      <c r="B107" s="15" t="s">
        <v>1146</v>
      </c>
      <c r="C107" s="9">
        <v>1</v>
      </c>
      <c r="D107" s="9" t="s">
        <v>2113</v>
      </c>
    </row>
    <row r="108" spans="1:4" x14ac:dyDescent="0.25">
      <c r="A108" s="9" t="s">
        <v>1544</v>
      </c>
      <c r="B108" s="15" t="s">
        <v>221</v>
      </c>
      <c r="C108" s="9">
        <v>1</v>
      </c>
      <c r="D108" s="9" t="s">
        <v>2113</v>
      </c>
    </row>
    <row r="109" spans="1:4" x14ac:dyDescent="0.25">
      <c r="A109" s="9" t="s">
        <v>1545</v>
      </c>
      <c r="B109" s="15" t="s">
        <v>1149</v>
      </c>
      <c r="C109" s="9">
        <v>1</v>
      </c>
      <c r="D109" s="9" t="s">
        <v>2113</v>
      </c>
    </row>
    <row r="110" spans="1:4" x14ac:dyDescent="0.25">
      <c r="A110" s="9" t="s">
        <v>1546</v>
      </c>
      <c r="B110" s="15" t="s">
        <v>225</v>
      </c>
      <c r="C110" s="9">
        <v>1</v>
      </c>
      <c r="D110" s="9" t="s">
        <v>2113</v>
      </c>
    </row>
    <row r="111" spans="1:4" x14ac:dyDescent="0.25">
      <c r="A111" s="9" t="s">
        <v>1547</v>
      </c>
      <c r="B111" s="15" t="s">
        <v>1152</v>
      </c>
      <c r="C111" s="9">
        <v>1</v>
      </c>
      <c r="D111" s="9" t="s">
        <v>2113</v>
      </c>
    </row>
    <row r="112" spans="1:4" x14ac:dyDescent="0.25">
      <c r="A112" s="9" t="s">
        <v>1548</v>
      </c>
      <c r="B112" s="15" t="s">
        <v>1155</v>
      </c>
      <c r="C112" s="9">
        <v>1</v>
      </c>
      <c r="D112" s="9" t="s">
        <v>2113</v>
      </c>
    </row>
    <row r="113" spans="1:4" x14ac:dyDescent="0.25">
      <c r="A113" s="9" t="s">
        <v>1549</v>
      </c>
      <c r="B113" s="15" t="s">
        <v>229</v>
      </c>
      <c r="C113" s="9">
        <v>1</v>
      </c>
      <c r="D113" s="9" t="s">
        <v>2113</v>
      </c>
    </row>
    <row r="114" spans="1:4" x14ac:dyDescent="0.25">
      <c r="A114" s="9" t="s">
        <v>1550</v>
      </c>
      <c r="B114" s="15" t="s">
        <v>229</v>
      </c>
      <c r="C114" s="9">
        <v>1</v>
      </c>
      <c r="D114" s="9" t="s">
        <v>2113</v>
      </c>
    </row>
    <row r="115" spans="1:4" x14ac:dyDescent="0.25">
      <c r="A115" s="9" t="s">
        <v>1551</v>
      </c>
      <c r="B115" s="15" t="s">
        <v>1158</v>
      </c>
      <c r="C115" s="9">
        <v>1</v>
      </c>
      <c r="D115" s="9" t="s">
        <v>2113</v>
      </c>
    </row>
    <row r="116" spans="1:4" x14ac:dyDescent="0.25">
      <c r="A116" s="9" t="s">
        <v>1552</v>
      </c>
      <c r="B116" s="15" t="s">
        <v>233</v>
      </c>
      <c r="C116" s="9">
        <v>2</v>
      </c>
      <c r="D116" s="9" t="s">
        <v>2114</v>
      </c>
    </row>
    <row r="117" spans="1:4" x14ac:dyDescent="0.25">
      <c r="A117" s="9" t="s">
        <v>1553</v>
      </c>
      <c r="B117" s="15" t="s">
        <v>237</v>
      </c>
      <c r="C117" s="9">
        <v>2</v>
      </c>
      <c r="D117" s="9" t="s">
        <v>2114</v>
      </c>
    </row>
    <row r="118" spans="1:4" x14ac:dyDescent="0.25">
      <c r="A118" s="9" t="s">
        <v>1554</v>
      </c>
      <c r="B118" s="15" t="s">
        <v>847</v>
      </c>
      <c r="C118" s="9">
        <v>1</v>
      </c>
      <c r="D118" s="9" t="s">
        <v>2113</v>
      </c>
    </row>
    <row r="119" spans="1:4" x14ac:dyDescent="0.25">
      <c r="A119" s="9" t="s">
        <v>1555</v>
      </c>
      <c r="B119" s="15" t="s">
        <v>851</v>
      </c>
      <c r="C119" s="9">
        <v>2</v>
      </c>
      <c r="D119" s="9" t="s">
        <v>2114</v>
      </c>
    </row>
    <row r="120" spans="1:4" x14ac:dyDescent="0.25">
      <c r="A120" s="9" t="s">
        <v>1556</v>
      </c>
      <c r="B120" s="15" t="s">
        <v>241</v>
      </c>
      <c r="C120" s="9">
        <v>2</v>
      </c>
      <c r="D120" s="9" t="s">
        <v>2114</v>
      </c>
    </row>
    <row r="121" spans="1:4" x14ac:dyDescent="0.25">
      <c r="A121" s="9" t="s">
        <v>1557</v>
      </c>
      <c r="B121" s="15" t="s">
        <v>245</v>
      </c>
      <c r="C121" s="9">
        <v>1</v>
      </c>
      <c r="D121" s="9" t="s">
        <v>2113</v>
      </c>
    </row>
    <row r="122" spans="1:4" x14ac:dyDescent="0.25">
      <c r="A122" s="9" t="s">
        <v>1558</v>
      </c>
      <c r="B122" s="15" t="s">
        <v>245</v>
      </c>
      <c r="C122" s="9">
        <v>2</v>
      </c>
      <c r="D122" s="9" t="s">
        <v>2114</v>
      </c>
    </row>
    <row r="123" spans="1:4" x14ac:dyDescent="0.25">
      <c r="A123" s="9" t="s">
        <v>1560</v>
      </c>
      <c r="B123" s="15" t="s">
        <v>1161</v>
      </c>
      <c r="C123" s="9">
        <v>1</v>
      </c>
      <c r="D123" s="9" t="s">
        <v>2113</v>
      </c>
    </row>
    <row r="124" spans="1:4" x14ac:dyDescent="0.25">
      <c r="A124" s="9" t="s">
        <v>1559</v>
      </c>
      <c r="B124" s="15" t="s">
        <v>1161</v>
      </c>
      <c r="C124" s="9">
        <v>2</v>
      </c>
      <c r="D124" s="9" t="s">
        <v>2114</v>
      </c>
    </row>
    <row r="125" spans="1:4" x14ac:dyDescent="0.25">
      <c r="A125" s="9" t="s">
        <v>1561</v>
      </c>
      <c r="B125" s="15" t="s">
        <v>1165</v>
      </c>
      <c r="C125" s="9">
        <v>1</v>
      </c>
      <c r="D125" s="9" t="s">
        <v>2113</v>
      </c>
    </row>
    <row r="126" spans="1:4" x14ac:dyDescent="0.25">
      <c r="A126" s="9" t="s">
        <v>1562</v>
      </c>
      <c r="B126" s="15" t="s">
        <v>249</v>
      </c>
      <c r="C126" s="9">
        <v>1</v>
      </c>
      <c r="D126" s="9" t="s">
        <v>2113</v>
      </c>
    </row>
    <row r="127" spans="1:4" x14ac:dyDescent="0.25">
      <c r="A127" s="9" t="s">
        <v>1563</v>
      </c>
      <c r="B127" s="15" t="s">
        <v>1169</v>
      </c>
      <c r="C127" s="9">
        <v>2</v>
      </c>
      <c r="D127" s="9" t="s">
        <v>2114</v>
      </c>
    </row>
    <row r="128" spans="1:4" x14ac:dyDescent="0.25">
      <c r="A128" s="9" t="s">
        <v>1564</v>
      </c>
      <c r="B128" s="15" t="s">
        <v>1172</v>
      </c>
      <c r="C128" s="9">
        <v>1</v>
      </c>
      <c r="D128" s="9" t="s">
        <v>2113</v>
      </c>
    </row>
    <row r="129" spans="1:4" x14ac:dyDescent="0.25">
      <c r="A129" s="9" t="s">
        <v>1565</v>
      </c>
      <c r="B129" s="15" t="s">
        <v>855</v>
      </c>
      <c r="C129" s="9">
        <v>1</v>
      </c>
      <c r="D129" s="9" t="s">
        <v>2113</v>
      </c>
    </row>
    <row r="130" spans="1:4" x14ac:dyDescent="0.25">
      <c r="A130" s="9" t="s">
        <v>1566</v>
      </c>
      <c r="B130" s="15" t="s">
        <v>253</v>
      </c>
      <c r="C130" s="9">
        <v>1</v>
      </c>
      <c r="D130" s="9" t="s">
        <v>2113</v>
      </c>
    </row>
    <row r="131" spans="1:4" x14ac:dyDescent="0.25">
      <c r="A131" s="9" t="s">
        <v>1567</v>
      </c>
      <c r="B131" s="15" t="s">
        <v>257</v>
      </c>
      <c r="C131" s="9">
        <v>2</v>
      </c>
      <c r="D131" s="9" t="s">
        <v>2114</v>
      </c>
    </row>
    <row r="132" spans="1:4" x14ac:dyDescent="0.25">
      <c r="A132" s="9" t="s">
        <v>1568</v>
      </c>
      <c r="B132" s="15" t="s">
        <v>859</v>
      </c>
      <c r="C132" s="9">
        <v>2</v>
      </c>
      <c r="D132" s="9" t="s">
        <v>2114</v>
      </c>
    </row>
    <row r="133" spans="1:4" x14ac:dyDescent="0.25">
      <c r="A133" s="9" t="s">
        <v>1569</v>
      </c>
      <c r="B133" s="15" t="s">
        <v>863</v>
      </c>
      <c r="C133" s="9">
        <v>1</v>
      </c>
      <c r="D133" s="9" t="s">
        <v>2113</v>
      </c>
    </row>
    <row r="134" spans="1:4" x14ac:dyDescent="0.25">
      <c r="A134" s="9" t="s">
        <v>1571</v>
      </c>
      <c r="B134" s="15" t="s">
        <v>866</v>
      </c>
      <c r="C134" s="9">
        <v>3</v>
      </c>
      <c r="D134" s="9" t="s">
        <v>2114</v>
      </c>
    </row>
    <row r="135" spans="1:4" x14ac:dyDescent="0.25">
      <c r="A135" s="9" t="s">
        <v>1570</v>
      </c>
      <c r="B135" s="15" t="s">
        <v>866</v>
      </c>
      <c r="C135" s="9">
        <v>4</v>
      </c>
      <c r="D135" s="9" t="s">
        <v>2114</v>
      </c>
    </row>
    <row r="136" spans="1:4" x14ac:dyDescent="0.25">
      <c r="A136" s="9" t="s">
        <v>1572</v>
      </c>
      <c r="B136" s="15" t="s">
        <v>1175</v>
      </c>
      <c r="C136" s="9">
        <v>1</v>
      </c>
      <c r="D136" s="9" t="s">
        <v>2113</v>
      </c>
    </row>
    <row r="137" spans="1:4" x14ac:dyDescent="0.25">
      <c r="A137" s="9" t="s">
        <v>1575</v>
      </c>
      <c r="B137" s="15" t="s">
        <v>1179</v>
      </c>
      <c r="C137" s="9">
        <v>1</v>
      </c>
      <c r="D137" s="9" t="s">
        <v>2113</v>
      </c>
    </row>
    <row r="138" spans="1:4" x14ac:dyDescent="0.25">
      <c r="A138" s="9" t="s">
        <v>1573</v>
      </c>
      <c r="B138" s="15" t="s">
        <v>1179</v>
      </c>
      <c r="C138" s="9">
        <v>1</v>
      </c>
      <c r="D138" s="9" t="s">
        <v>2113</v>
      </c>
    </row>
    <row r="139" spans="1:4" x14ac:dyDescent="0.25">
      <c r="A139" s="9" t="s">
        <v>1576</v>
      </c>
      <c r="B139" s="15" t="s">
        <v>261</v>
      </c>
      <c r="C139" s="9">
        <v>3</v>
      </c>
      <c r="D139" s="9" t="s">
        <v>2114</v>
      </c>
    </row>
    <row r="140" spans="1:4" x14ac:dyDescent="0.25">
      <c r="A140" s="9" t="s">
        <v>1577</v>
      </c>
      <c r="B140" s="15" t="s">
        <v>870</v>
      </c>
      <c r="C140" s="9">
        <v>2</v>
      </c>
      <c r="D140" s="9" t="s">
        <v>2114</v>
      </c>
    </row>
    <row r="141" spans="1:4" x14ac:dyDescent="0.25">
      <c r="A141" s="9" t="s">
        <v>1578</v>
      </c>
      <c r="B141" s="15" t="s">
        <v>265</v>
      </c>
      <c r="C141" s="9">
        <v>1</v>
      </c>
      <c r="D141" s="9" t="s">
        <v>2113</v>
      </c>
    </row>
    <row r="142" spans="1:4" x14ac:dyDescent="0.25">
      <c r="A142" s="9" t="s">
        <v>1579</v>
      </c>
      <c r="B142" s="15" t="s">
        <v>1182</v>
      </c>
      <c r="C142" s="9">
        <v>1</v>
      </c>
      <c r="D142" s="9" t="s">
        <v>2113</v>
      </c>
    </row>
    <row r="143" spans="1:4" x14ac:dyDescent="0.25">
      <c r="A143" s="9" t="s">
        <v>1581</v>
      </c>
      <c r="B143" s="15" t="s">
        <v>1422</v>
      </c>
      <c r="C143" s="9">
        <v>1</v>
      </c>
      <c r="D143" s="9" t="s">
        <v>2113</v>
      </c>
    </row>
    <row r="144" spans="1:4" x14ac:dyDescent="0.25">
      <c r="A144" s="9" t="s">
        <v>1580</v>
      </c>
      <c r="B144" s="15" t="s">
        <v>1422</v>
      </c>
      <c r="C144" s="9">
        <v>1</v>
      </c>
      <c r="D144" s="9" t="s">
        <v>2113</v>
      </c>
    </row>
    <row r="145" spans="1:4" x14ac:dyDescent="0.25">
      <c r="A145" s="9" t="s">
        <v>1584</v>
      </c>
      <c r="B145" s="15" t="s">
        <v>269</v>
      </c>
      <c r="C145" s="9">
        <v>2</v>
      </c>
      <c r="D145" s="9" t="s">
        <v>2114</v>
      </c>
    </row>
    <row r="146" spans="1:4" x14ac:dyDescent="0.25">
      <c r="A146" s="9" t="s">
        <v>1582</v>
      </c>
      <c r="B146" s="15" t="s">
        <v>269</v>
      </c>
      <c r="C146" s="9">
        <v>2</v>
      </c>
      <c r="D146" s="9" t="s">
        <v>2114</v>
      </c>
    </row>
    <row r="147" spans="1:4" x14ac:dyDescent="0.25">
      <c r="A147" s="9" t="s">
        <v>1585</v>
      </c>
      <c r="B147" s="15" t="s">
        <v>273</v>
      </c>
      <c r="C147" s="9">
        <v>1</v>
      </c>
      <c r="D147" s="9" t="s">
        <v>2113</v>
      </c>
    </row>
    <row r="148" spans="1:4" x14ac:dyDescent="0.25">
      <c r="A148" s="9" t="s">
        <v>1586</v>
      </c>
      <c r="B148" s="15" t="s">
        <v>873</v>
      </c>
      <c r="C148" s="9">
        <v>1</v>
      </c>
      <c r="D148" s="9" t="s">
        <v>2113</v>
      </c>
    </row>
    <row r="149" spans="1:4" x14ac:dyDescent="0.25">
      <c r="A149" s="9" t="s">
        <v>1587</v>
      </c>
      <c r="B149" s="15" t="s">
        <v>876</v>
      </c>
      <c r="C149" s="9">
        <v>1</v>
      </c>
      <c r="D149" s="9" t="s">
        <v>2113</v>
      </c>
    </row>
    <row r="150" spans="1:4" x14ac:dyDescent="0.25">
      <c r="A150" s="9" t="s">
        <v>1588</v>
      </c>
      <c r="B150" s="15" t="s">
        <v>277</v>
      </c>
      <c r="C150" s="9">
        <v>2</v>
      </c>
      <c r="D150" s="9" t="s">
        <v>2114</v>
      </c>
    </row>
    <row r="151" spans="1:4" x14ac:dyDescent="0.25">
      <c r="A151" s="9" t="s">
        <v>1589</v>
      </c>
      <c r="B151" s="15" t="s">
        <v>277</v>
      </c>
      <c r="C151" s="9">
        <v>4</v>
      </c>
      <c r="D151" s="9" t="s">
        <v>2114</v>
      </c>
    </row>
    <row r="152" spans="1:4" x14ac:dyDescent="0.25">
      <c r="A152" s="9" t="s">
        <v>1590</v>
      </c>
      <c r="B152" s="15" t="s">
        <v>281</v>
      </c>
      <c r="C152" s="9">
        <v>1</v>
      </c>
      <c r="D152" s="9" t="s">
        <v>2113</v>
      </c>
    </row>
    <row r="153" spans="1:4" x14ac:dyDescent="0.25">
      <c r="A153" s="9" t="s">
        <v>1591</v>
      </c>
      <c r="B153" s="15" t="s">
        <v>1188</v>
      </c>
      <c r="C153" s="9">
        <v>1</v>
      </c>
      <c r="D153" s="9" t="s">
        <v>2113</v>
      </c>
    </row>
    <row r="154" spans="1:4" x14ac:dyDescent="0.25">
      <c r="A154" s="9" t="s">
        <v>1592</v>
      </c>
      <c r="B154" s="15" t="s">
        <v>285</v>
      </c>
      <c r="C154" s="9">
        <v>1</v>
      </c>
      <c r="D154" s="9" t="s">
        <v>2113</v>
      </c>
    </row>
    <row r="155" spans="1:4" x14ac:dyDescent="0.25">
      <c r="A155" s="9" t="s">
        <v>1593</v>
      </c>
      <c r="B155" s="15" t="s">
        <v>1191</v>
      </c>
      <c r="C155" s="9">
        <v>1</v>
      </c>
      <c r="D155" s="9" t="s">
        <v>2113</v>
      </c>
    </row>
    <row r="156" spans="1:4" x14ac:dyDescent="0.25">
      <c r="A156" s="9" t="s">
        <v>1594</v>
      </c>
      <c r="B156" s="15" t="s">
        <v>1194</v>
      </c>
      <c r="C156" s="9">
        <v>1</v>
      </c>
      <c r="D156" s="9" t="s">
        <v>2113</v>
      </c>
    </row>
    <row r="157" spans="1:4" x14ac:dyDescent="0.25">
      <c r="A157" s="9" t="s">
        <v>1595</v>
      </c>
      <c r="B157" s="15" t="s">
        <v>1197</v>
      </c>
      <c r="C157" s="9">
        <v>1</v>
      </c>
      <c r="D157" s="9" t="s">
        <v>2113</v>
      </c>
    </row>
    <row r="158" spans="1:4" x14ac:dyDescent="0.25">
      <c r="A158" s="9" t="s">
        <v>1596</v>
      </c>
      <c r="B158" s="15" t="s">
        <v>1200</v>
      </c>
      <c r="C158" s="9">
        <v>1</v>
      </c>
      <c r="D158" s="9" t="s">
        <v>2113</v>
      </c>
    </row>
    <row r="159" spans="1:4" x14ac:dyDescent="0.25">
      <c r="A159" s="9" t="s">
        <v>1598</v>
      </c>
      <c r="B159" s="15" t="s">
        <v>1203</v>
      </c>
      <c r="C159" s="9">
        <v>2</v>
      </c>
      <c r="D159" s="9" t="s">
        <v>2114</v>
      </c>
    </row>
    <row r="160" spans="1:4" x14ac:dyDescent="0.25">
      <c r="A160" s="9" t="s">
        <v>1597</v>
      </c>
      <c r="B160" s="15" t="s">
        <v>1203</v>
      </c>
      <c r="C160" s="9">
        <v>2</v>
      </c>
      <c r="D160" s="9" t="s">
        <v>2114</v>
      </c>
    </row>
    <row r="161" spans="1:4" x14ac:dyDescent="0.25">
      <c r="A161" s="9" t="s">
        <v>1599</v>
      </c>
      <c r="B161" s="15" t="s">
        <v>1206</v>
      </c>
      <c r="C161" s="9">
        <v>1</v>
      </c>
      <c r="D161" s="9" t="s">
        <v>2113</v>
      </c>
    </row>
    <row r="162" spans="1:4" x14ac:dyDescent="0.25">
      <c r="A162" s="9" t="s">
        <v>1600</v>
      </c>
      <c r="B162" s="15" t="s">
        <v>1209</v>
      </c>
      <c r="C162" s="9">
        <v>1</v>
      </c>
      <c r="D162" s="9" t="s">
        <v>2113</v>
      </c>
    </row>
    <row r="163" spans="1:4" x14ac:dyDescent="0.25">
      <c r="A163" s="9" t="s">
        <v>1601</v>
      </c>
      <c r="B163" s="15" t="s">
        <v>1213</v>
      </c>
      <c r="C163" s="9">
        <v>1</v>
      </c>
      <c r="D163" s="9" t="s">
        <v>2113</v>
      </c>
    </row>
    <row r="164" spans="1:4" x14ac:dyDescent="0.25">
      <c r="A164" s="9" t="s">
        <v>1602</v>
      </c>
      <c r="B164" s="15" t="s">
        <v>1213</v>
      </c>
      <c r="C164" s="9">
        <v>2</v>
      </c>
      <c r="D164" s="9" t="s">
        <v>2114</v>
      </c>
    </row>
    <row r="165" spans="1:4" x14ac:dyDescent="0.25">
      <c r="A165" s="9" t="s">
        <v>1603</v>
      </c>
      <c r="B165" s="15" t="s">
        <v>289</v>
      </c>
      <c r="C165" s="9">
        <v>1</v>
      </c>
      <c r="D165" s="9" t="s">
        <v>2113</v>
      </c>
    </row>
    <row r="166" spans="1:4" x14ac:dyDescent="0.25">
      <c r="A166" s="9" t="s">
        <v>1604</v>
      </c>
      <c r="B166" s="15" t="s">
        <v>883</v>
      </c>
      <c r="C166" s="9">
        <v>1</v>
      </c>
      <c r="D166" s="9" t="s">
        <v>2113</v>
      </c>
    </row>
    <row r="167" spans="1:4" x14ac:dyDescent="0.25">
      <c r="A167" s="9" t="s">
        <v>1605</v>
      </c>
      <c r="B167" s="15" t="s">
        <v>292</v>
      </c>
      <c r="C167" s="9">
        <v>1</v>
      </c>
      <c r="D167" s="9" t="s">
        <v>2113</v>
      </c>
    </row>
    <row r="168" spans="1:4" x14ac:dyDescent="0.25">
      <c r="A168" s="9" t="s">
        <v>1607</v>
      </c>
      <c r="B168" s="15" t="s">
        <v>296</v>
      </c>
      <c r="C168" s="9">
        <v>1</v>
      </c>
      <c r="D168" s="9" t="s">
        <v>2113</v>
      </c>
    </row>
    <row r="169" spans="1:4" x14ac:dyDescent="0.25">
      <c r="A169" s="9" t="s">
        <v>1606</v>
      </c>
      <c r="B169" s="15" t="s">
        <v>296</v>
      </c>
      <c r="C169" s="9">
        <v>2</v>
      </c>
      <c r="D169" s="9" t="s">
        <v>2114</v>
      </c>
    </row>
    <row r="170" spans="1:4" x14ac:dyDescent="0.25">
      <c r="A170" s="9" t="s">
        <v>1608</v>
      </c>
      <c r="B170" s="15" t="s">
        <v>887</v>
      </c>
      <c r="C170" s="9">
        <v>2</v>
      </c>
      <c r="D170" s="9" t="s">
        <v>2114</v>
      </c>
    </row>
    <row r="171" spans="1:4" x14ac:dyDescent="0.25">
      <c r="A171" s="9" t="s">
        <v>1609</v>
      </c>
      <c r="B171" s="15" t="s">
        <v>300</v>
      </c>
      <c r="C171" s="9">
        <v>1</v>
      </c>
      <c r="D171" s="9" t="s">
        <v>2113</v>
      </c>
    </row>
    <row r="172" spans="1:4" x14ac:dyDescent="0.25">
      <c r="A172" s="9" t="s">
        <v>1610</v>
      </c>
      <c r="B172" s="15" t="s">
        <v>1217</v>
      </c>
      <c r="C172" s="9">
        <v>2</v>
      </c>
      <c r="D172" s="9" t="s">
        <v>2114</v>
      </c>
    </row>
    <row r="173" spans="1:4" x14ac:dyDescent="0.25">
      <c r="A173" s="9" t="s">
        <v>1611</v>
      </c>
      <c r="B173" s="15" t="s">
        <v>304</v>
      </c>
      <c r="C173" s="9">
        <v>1</v>
      </c>
      <c r="D173" s="9" t="s">
        <v>2113</v>
      </c>
    </row>
    <row r="174" spans="1:4" x14ac:dyDescent="0.25">
      <c r="A174" s="9" t="s">
        <v>1612</v>
      </c>
      <c r="B174" s="15" t="s">
        <v>308</v>
      </c>
      <c r="C174" s="9">
        <v>1</v>
      </c>
      <c r="D174" s="9" t="s">
        <v>2113</v>
      </c>
    </row>
    <row r="175" spans="1:4" x14ac:dyDescent="0.25">
      <c r="A175" s="9" t="s">
        <v>1614</v>
      </c>
      <c r="B175" s="15" t="s">
        <v>1221</v>
      </c>
      <c r="C175" s="9">
        <v>1</v>
      </c>
      <c r="D175" s="9" t="s">
        <v>2113</v>
      </c>
    </row>
    <row r="176" spans="1:4" x14ac:dyDescent="0.25">
      <c r="A176" s="9" t="s">
        <v>1615</v>
      </c>
      <c r="B176" s="15" t="s">
        <v>1221</v>
      </c>
      <c r="C176" s="9">
        <v>1</v>
      </c>
      <c r="D176" s="9" t="s">
        <v>2113</v>
      </c>
    </row>
    <row r="177" spans="1:4" x14ac:dyDescent="0.25">
      <c r="A177" s="9" t="s">
        <v>1616</v>
      </c>
      <c r="B177" s="15" t="s">
        <v>312</v>
      </c>
      <c r="C177" s="9">
        <v>1</v>
      </c>
      <c r="D177" s="9" t="s">
        <v>2113</v>
      </c>
    </row>
    <row r="178" spans="1:4" x14ac:dyDescent="0.25">
      <c r="A178" s="9" t="s">
        <v>1617</v>
      </c>
      <c r="B178" s="15" t="s">
        <v>316</v>
      </c>
      <c r="C178" s="9">
        <v>2</v>
      </c>
      <c r="D178" s="9" t="s">
        <v>2114</v>
      </c>
    </row>
    <row r="179" spans="1:4" x14ac:dyDescent="0.25">
      <c r="A179" s="9" t="s">
        <v>1618</v>
      </c>
      <c r="B179" s="15" t="s">
        <v>891</v>
      </c>
      <c r="C179" s="9">
        <v>2</v>
      </c>
      <c r="D179" s="9" t="s">
        <v>2114</v>
      </c>
    </row>
    <row r="180" spans="1:4" x14ac:dyDescent="0.25">
      <c r="A180" s="9" t="s">
        <v>1619</v>
      </c>
      <c r="B180" s="15" t="s">
        <v>320</v>
      </c>
      <c r="C180" s="9">
        <v>1</v>
      </c>
      <c r="D180" s="9" t="s">
        <v>2113</v>
      </c>
    </row>
    <row r="181" spans="1:4" x14ac:dyDescent="0.25">
      <c r="A181" s="9" t="s">
        <v>1620</v>
      </c>
      <c r="B181" s="15" t="s">
        <v>324</v>
      </c>
      <c r="C181" s="9">
        <v>1</v>
      </c>
      <c r="D181" s="9" t="s">
        <v>2113</v>
      </c>
    </row>
    <row r="182" spans="1:4" x14ac:dyDescent="0.25">
      <c r="A182" s="9" t="s">
        <v>1621</v>
      </c>
      <c r="B182" s="15" t="s">
        <v>328</v>
      </c>
      <c r="C182" s="9">
        <v>2</v>
      </c>
      <c r="D182" s="9" t="s">
        <v>2114</v>
      </c>
    </row>
    <row r="183" spans="1:4" x14ac:dyDescent="0.25">
      <c r="A183" s="9" t="s">
        <v>1622</v>
      </c>
      <c r="B183" s="15" t="s">
        <v>336</v>
      </c>
      <c r="C183" s="9">
        <v>2</v>
      </c>
      <c r="D183" s="9" t="s">
        <v>2114</v>
      </c>
    </row>
    <row r="184" spans="1:4" x14ac:dyDescent="0.25">
      <c r="A184" s="9" t="s">
        <v>1623</v>
      </c>
      <c r="B184" s="15" t="s">
        <v>340</v>
      </c>
      <c r="C184" s="9">
        <v>1</v>
      </c>
      <c r="D184" s="9" t="s">
        <v>2113</v>
      </c>
    </row>
    <row r="185" spans="1:4" x14ac:dyDescent="0.25">
      <c r="A185" s="9" t="s">
        <v>1624</v>
      </c>
      <c r="B185" s="15" t="s">
        <v>895</v>
      </c>
      <c r="C185" s="9">
        <v>1</v>
      </c>
      <c r="D185" s="9" t="s">
        <v>2113</v>
      </c>
    </row>
    <row r="186" spans="1:4" x14ac:dyDescent="0.25">
      <c r="A186" s="9" t="s">
        <v>1625</v>
      </c>
      <c r="B186" s="15" t="s">
        <v>1224</v>
      </c>
      <c r="C186" s="9">
        <v>1</v>
      </c>
      <c r="D186" s="9" t="s">
        <v>2113</v>
      </c>
    </row>
    <row r="187" spans="1:4" x14ac:dyDescent="0.25">
      <c r="A187" s="9" t="s">
        <v>1626</v>
      </c>
      <c r="B187" s="15" t="s">
        <v>344</v>
      </c>
      <c r="C187" s="9">
        <v>1</v>
      </c>
      <c r="D187" s="9" t="s">
        <v>2113</v>
      </c>
    </row>
    <row r="188" spans="1:4" x14ac:dyDescent="0.25">
      <c r="A188" s="9" t="s">
        <v>1627</v>
      </c>
      <c r="B188" s="15" t="s">
        <v>344</v>
      </c>
      <c r="C188" s="9">
        <v>1</v>
      </c>
      <c r="D188" s="9" t="s">
        <v>2113</v>
      </c>
    </row>
    <row r="189" spans="1:4" x14ac:dyDescent="0.25">
      <c r="A189" s="9" t="s">
        <v>1628</v>
      </c>
      <c r="B189" s="15" t="s">
        <v>1227</v>
      </c>
      <c r="C189" s="9">
        <v>1</v>
      </c>
      <c r="D189" s="9" t="s">
        <v>2113</v>
      </c>
    </row>
    <row r="190" spans="1:4" x14ac:dyDescent="0.25">
      <c r="A190" s="9" t="s">
        <v>1629</v>
      </c>
      <c r="B190" s="15" t="s">
        <v>347</v>
      </c>
      <c r="C190" s="9">
        <v>1</v>
      </c>
      <c r="D190" s="9" t="s">
        <v>2113</v>
      </c>
    </row>
    <row r="191" spans="1:4" x14ac:dyDescent="0.25">
      <c r="A191" s="9" t="s">
        <v>1630</v>
      </c>
      <c r="B191" s="15" t="s">
        <v>351</v>
      </c>
      <c r="C191" s="9">
        <v>1</v>
      </c>
      <c r="D191" s="9" t="s">
        <v>2113</v>
      </c>
    </row>
    <row r="192" spans="1:4" x14ac:dyDescent="0.25">
      <c r="A192" s="9" t="s">
        <v>1631</v>
      </c>
      <c r="B192" s="15" t="s">
        <v>355</v>
      </c>
      <c r="C192" s="9">
        <v>3</v>
      </c>
      <c r="D192" s="9" t="s">
        <v>2114</v>
      </c>
    </row>
    <row r="193" spans="1:4" x14ac:dyDescent="0.25">
      <c r="A193" s="9" t="s">
        <v>1632</v>
      </c>
      <c r="B193" s="15" t="s">
        <v>899</v>
      </c>
      <c r="C193" s="9">
        <v>1</v>
      </c>
      <c r="D193" s="9" t="s">
        <v>2113</v>
      </c>
    </row>
    <row r="194" spans="1:4" x14ac:dyDescent="0.25">
      <c r="A194" s="9" t="s">
        <v>1633</v>
      </c>
      <c r="B194" s="15" t="s">
        <v>903</v>
      </c>
      <c r="C194" s="9">
        <v>1</v>
      </c>
      <c r="D194" s="9" t="s">
        <v>2113</v>
      </c>
    </row>
    <row r="195" spans="1:4" x14ac:dyDescent="0.25">
      <c r="A195" s="9" t="s">
        <v>1635</v>
      </c>
      <c r="B195" s="15" t="s">
        <v>907</v>
      </c>
      <c r="C195" s="9">
        <v>2</v>
      </c>
      <c r="D195" s="9" t="s">
        <v>2114</v>
      </c>
    </row>
    <row r="196" spans="1:4" x14ac:dyDescent="0.25">
      <c r="A196" s="9" t="s">
        <v>1634</v>
      </c>
      <c r="B196" s="15" t="s">
        <v>907</v>
      </c>
      <c r="C196" s="9">
        <v>2</v>
      </c>
      <c r="D196" s="9" t="s">
        <v>2114</v>
      </c>
    </row>
    <row r="197" spans="1:4" x14ac:dyDescent="0.25">
      <c r="A197" s="9" t="s">
        <v>1637</v>
      </c>
      <c r="B197" s="15" t="s">
        <v>911</v>
      </c>
      <c r="C197" s="9">
        <v>2</v>
      </c>
      <c r="D197" s="9" t="s">
        <v>2114</v>
      </c>
    </row>
    <row r="198" spans="1:4" x14ac:dyDescent="0.25">
      <c r="A198" s="9" t="s">
        <v>1636</v>
      </c>
      <c r="B198" s="15" t="s">
        <v>911</v>
      </c>
      <c r="C198" s="9">
        <v>2</v>
      </c>
      <c r="D198" s="9" t="s">
        <v>2114</v>
      </c>
    </row>
    <row r="199" spans="1:4" x14ac:dyDescent="0.25">
      <c r="A199" s="9" t="s">
        <v>1638</v>
      </c>
      <c r="B199" s="15" t="s">
        <v>358</v>
      </c>
      <c r="C199" s="9">
        <v>2</v>
      </c>
      <c r="D199" s="9" t="s">
        <v>2114</v>
      </c>
    </row>
    <row r="200" spans="1:4" x14ac:dyDescent="0.25">
      <c r="A200" s="9" t="s">
        <v>1640</v>
      </c>
      <c r="B200" s="15" t="s">
        <v>362</v>
      </c>
      <c r="C200" s="9">
        <v>1</v>
      </c>
      <c r="D200" s="9" t="s">
        <v>2113</v>
      </c>
    </row>
    <row r="201" spans="1:4" x14ac:dyDescent="0.25">
      <c r="A201" s="9" t="s">
        <v>1641</v>
      </c>
      <c r="B201" s="15" t="s">
        <v>366</v>
      </c>
      <c r="C201" s="9">
        <v>1</v>
      </c>
      <c r="D201" s="9" t="s">
        <v>2113</v>
      </c>
    </row>
    <row r="202" spans="1:4" x14ac:dyDescent="0.25">
      <c r="A202" s="9" t="s">
        <v>1642</v>
      </c>
      <c r="B202" s="15" t="s">
        <v>370</v>
      </c>
      <c r="C202" s="9">
        <v>1</v>
      </c>
      <c r="D202" s="9" t="s">
        <v>2113</v>
      </c>
    </row>
    <row r="203" spans="1:4" x14ac:dyDescent="0.25">
      <c r="A203" s="9" t="s">
        <v>1643</v>
      </c>
      <c r="B203" s="15" t="s">
        <v>374</v>
      </c>
      <c r="C203" s="9">
        <v>1</v>
      </c>
      <c r="D203" s="9" t="s">
        <v>2113</v>
      </c>
    </row>
    <row r="204" spans="1:4" x14ac:dyDescent="0.25">
      <c r="A204" s="9" t="s">
        <v>1644</v>
      </c>
      <c r="B204" s="15" t="s">
        <v>1230</v>
      </c>
      <c r="C204" s="9">
        <v>2</v>
      </c>
      <c r="D204" s="9" t="s">
        <v>2114</v>
      </c>
    </row>
    <row r="205" spans="1:4" x14ac:dyDescent="0.25">
      <c r="A205" s="9" t="s">
        <v>1645</v>
      </c>
      <c r="B205" s="15" t="s">
        <v>377</v>
      </c>
      <c r="C205" s="9">
        <v>3</v>
      </c>
      <c r="D205" s="9" t="s">
        <v>2114</v>
      </c>
    </row>
    <row r="206" spans="1:4" x14ac:dyDescent="0.25">
      <c r="A206" s="9" t="s">
        <v>1646</v>
      </c>
      <c r="B206" s="15" t="s">
        <v>1234</v>
      </c>
      <c r="C206" s="9">
        <v>1</v>
      </c>
      <c r="D206" s="9" t="s">
        <v>2113</v>
      </c>
    </row>
    <row r="207" spans="1:4" x14ac:dyDescent="0.25">
      <c r="A207" s="9" t="s">
        <v>1647</v>
      </c>
      <c r="B207" s="15" t="s">
        <v>1238</v>
      </c>
      <c r="C207" s="9">
        <v>1</v>
      </c>
      <c r="D207" s="9" t="s">
        <v>2113</v>
      </c>
    </row>
    <row r="208" spans="1:4" x14ac:dyDescent="0.25">
      <c r="A208" s="9" t="s">
        <v>1648</v>
      </c>
      <c r="B208" s="15" t="s">
        <v>1242</v>
      </c>
      <c r="C208" s="9">
        <v>1</v>
      </c>
      <c r="D208" s="9" t="s">
        <v>2113</v>
      </c>
    </row>
    <row r="209" spans="1:4" x14ac:dyDescent="0.25">
      <c r="A209" s="9" t="s">
        <v>1649</v>
      </c>
      <c r="B209" s="15" t="s">
        <v>1246</v>
      </c>
      <c r="C209" s="9">
        <v>1</v>
      </c>
      <c r="D209" s="9" t="s">
        <v>2113</v>
      </c>
    </row>
    <row r="210" spans="1:4" x14ac:dyDescent="0.25">
      <c r="A210" s="9" t="s">
        <v>1650</v>
      </c>
      <c r="B210" s="15" t="s">
        <v>915</v>
      </c>
      <c r="C210" s="9">
        <v>1</v>
      </c>
      <c r="D210" s="9" t="s">
        <v>2113</v>
      </c>
    </row>
    <row r="211" spans="1:4" x14ac:dyDescent="0.25">
      <c r="A211" s="9" t="s">
        <v>1651</v>
      </c>
      <c r="B211" s="15" t="s">
        <v>381</v>
      </c>
      <c r="C211" s="9">
        <v>2</v>
      </c>
      <c r="D211" s="9" t="s">
        <v>2114</v>
      </c>
    </row>
    <row r="212" spans="1:4" x14ac:dyDescent="0.25">
      <c r="A212" s="9" t="s">
        <v>1652</v>
      </c>
      <c r="B212" s="15" t="s">
        <v>385</v>
      </c>
      <c r="C212" s="9">
        <v>1</v>
      </c>
      <c r="D212" s="9" t="s">
        <v>2113</v>
      </c>
    </row>
    <row r="213" spans="1:4" x14ac:dyDescent="0.25">
      <c r="A213" s="9" t="s">
        <v>1653</v>
      </c>
      <c r="B213" s="15" t="s">
        <v>1250</v>
      </c>
      <c r="C213" s="9">
        <v>1</v>
      </c>
      <c r="D213" s="9" t="s">
        <v>2113</v>
      </c>
    </row>
    <row r="214" spans="1:4" x14ac:dyDescent="0.25">
      <c r="A214" s="9" t="s">
        <v>1654</v>
      </c>
      <c r="B214" s="15" t="s">
        <v>389</v>
      </c>
      <c r="C214" s="9">
        <v>1</v>
      </c>
      <c r="D214" s="9" t="s">
        <v>2113</v>
      </c>
    </row>
    <row r="215" spans="1:4" x14ac:dyDescent="0.25">
      <c r="A215" s="9" t="s">
        <v>1655</v>
      </c>
      <c r="B215" s="15" t="s">
        <v>393</v>
      </c>
      <c r="C215" s="9">
        <v>1</v>
      </c>
      <c r="D215" s="9" t="s">
        <v>2113</v>
      </c>
    </row>
    <row r="216" spans="1:4" x14ac:dyDescent="0.25">
      <c r="A216" s="9" t="s">
        <v>1656</v>
      </c>
      <c r="B216" s="15" t="s">
        <v>393</v>
      </c>
      <c r="C216" s="9">
        <v>2</v>
      </c>
      <c r="D216" s="9" t="s">
        <v>2114</v>
      </c>
    </row>
    <row r="217" spans="1:4" x14ac:dyDescent="0.25">
      <c r="A217" s="9" t="s">
        <v>1657</v>
      </c>
      <c r="B217" s="15" t="s">
        <v>918</v>
      </c>
      <c r="C217" s="9">
        <v>2</v>
      </c>
      <c r="D217" s="9" t="s">
        <v>2114</v>
      </c>
    </row>
    <row r="218" spans="1:4" x14ac:dyDescent="0.25">
      <c r="A218" s="9" t="s">
        <v>1658</v>
      </c>
      <c r="B218" s="15" t="s">
        <v>1253</v>
      </c>
      <c r="C218" s="9">
        <v>2</v>
      </c>
      <c r="D218" s="9" t="s">
        <v>2114</v>
      </c>
    </row>
    <row r="219" spans="1:4" x14ac:dyDescent="0.25">
      <c r="A219" s="9" t="s">
        <v>1659</v>
      </c>
      <c r="B219" s="15" t="s">
        <v>396</v>
      </c>
      <c r="C219" s="9">
        <v>1</v>
      </c>
      <c r="D219" s="9" t="s">
        <v>2113</v>
      </c>
    </row>
    <row r="220" spans="1:4" x14ac:dyDescent="0.25">
      <c r="A220" s="9" t="s">
        <v>1660</v>
      </c>
      <c r="B220" s="15" t="s">
        <v>400</v>
      </c>
      <c r="C220" s="9">
        <v>1</v>
      </c>
      <c r="D220" s="9" t="s">
        <v>2113</v>
      </c>
    </row>
    <row r="221" spans="1:4" x14ac:dyDescent="0.25">
      <c r="A221" s="9" t="s">
        <v>1661</v>
      </c>
      <c r="B221" s="15" t="s">
        <v>922</v>
      </c>
      <c r="C221" s="9">
        <v>1</v>
      </c>
      <c r="D221" s="9" t="s">
        <v>2113</v>
      </c>
    </row>
    <row r="222" spans="1:4" x14ac:dyDescent="0.25">
      <c r="A222" s="9" t="s">
        <v>1662</v>
      </c>
      <c r="B222" s="15" t="s">
        <v>404</v>
      </c>
      <c r="C222" s="9">
        <v>2</v>
      </c>
      <c r="D222" s="9" t="s">
        <v>2114</v>
      </c>
    </row>
    <row r="223" spans="1:4" x14ac:dyDescent="0.25">
      <c r="A223" s="9" t="s">
        <v>1663</v>
      </c>
      <c r="B223" s="15" t="s">
        <v>926</v>
      </c>
      <c r="C223" s="9">
        <v>2</v>
      </c>
      <c r="D223" s="9" t="s">
        <v>2114</v>
      </c>
    </row>
    <row r="224" spans="1:4" x14ac:dyDescent="0.25">
      <c r="A224" s="9" t="s">
        <v>1664</v>
      </c>
      <c r="B224" s="15" t="s">
        <v>408</v>
      </c>
      <c r="C224" s="9">
        <v>2</v>
      </c>
      <c r="D224" s="9" t="s">
        <v>2114</v>
      </c>
    </row>
    <row r="225" spans="1:4" x14ac:dyDescent="0.25">
      <c r="A225" s="9" t="s">
        <v>1665</v>
      </c>
      <c r="B225" s="15" t="s">
        <v>412</v>
      </c>
      <c r="C225" s="9">
        <v>1</v>
      </c>
      <c r="D225" s="9" t="s">
        <v>2113</v>
      </c>
    </row>
    <row r="226" spans="1:4" x14ac:dyDescent="0.25">
      <c r="A226" s="9" t="s">
        <v>1666</v>
      </c>
      <c r="B226" s="15" t="s">
        <v>1256</v>
      </c>
      <c r="C226" s="9">
        <v>1</v>
      </c>
      <c r="D226" s="9" t="s">
        <v>2113</v>
      </c>
    </row>
    <row r="227" spans="1:4" x14ac:dyDescent="0.25">
      <c r="A227" s="9" t="s">
        <v>1667</v>
      </c>
      <c r="B227" s="15" t="s">
        <v>416</v>
      </c>
      <c r="C227" s="9">
        <v>1</v>
      </c>
      <c r="D227" s="9" t="s">
        <v>2113</v>
      </c>
    </row>
    <row r="228" spans="1:4" x14ac:dyDescent="0.25">
      <c r="A228" s="9" t="s">
        <v>1668</v>
      </c>
      <c r="B228" s="15" t="s">
        <v>420</v>
      </c>
      <c r="C228" s="9">
        <v>1</v>
      </c>
      <c r="D228" s="9" t="s">
        <v>2113</v>
      </c>
    </row>
    <row r="229" spans="1:4" x14ac:dyDescent="0.25">
      <c r="A229" s="9" t="s">
        <v>1669</v>
      </c>
      <c r="B229" s="15" t="s">
        <v>424</v>
      </c>
      <c r="C229" s="9">
        <v>1</v>
      </c>
      <c r="D229" s="9" t="s">
        <v>2113</v>
      </c>
    </row>
    <row r="230" spans="1:4" x14ac:dyDescent="0.25">
      <c r="A230" s="9" t="s">
        <v>1670</v>
      </c>
      <c r="B230" s="15" t="s">
        <v>428</v>
      </c>
      <c r="C230" s="9">
        <v>2</v>
      </c>
      <c r="D230" s="9" t="s">
        <v>2114</v>
      </c>
    </row>
    <row r="231" spans="1:4" x14ac:dyDescent="0.25">
      <c r="A231" s="9" t="s">
        <v>1671</v>
      </c>
      <c r="B231" s="15" t="s">
        <v>930</v>
      </c>
      <c r="C231" s="9">
        <v>2</v>
      </c>
      <c r="D231" s="9" t="s">
        <v>2114</v>
      </c>
    </row>
    <row r="232" spans="1:4" x14ac:dyDescent="0.25">
      <c r="A232" s="9" t="s">
        <v>1672</v>
      </c>
      <c r="B232" s="15" t="s">
        <v>930</v>
      </c>
      <c r="C232" s="9">
        <v>2</v>
      </c>
      <c r="D232" s="9" t="s">
        <v>2114</v>
      </c>
    </row>
    <row r="233" spans="1:4" x14ac:dyDescent="0.25">
      <c r="A233" s="9" t="s">
        <v>1674</v>
      </c>
      <c r="B233" s="15" t="s">
        <v>432</v>
      </c>
      <c r="C233" s="9">
        <v>1</v>
      </c>
      <c r="D233" s="9" t="s">
        <v>2113</v>
      </c>
    </row>
    <row r="234" spans="1:4" x14ac:dyDescent="0.25">
      <c r="A234" s="9" t="s">
        <v>1673</v>
      </c>
      <c r="B234" s="15" t="s">
        <v>432</v>
      </c>
      <c r="C234" s="9">
        <v>1</v>
      </c>
      <c r="D234" s="9" t="s">
        <v>2113</v>
      </c>
    </row>
    <row r="235" spans="1:4" x14ac:dyDescent="0.25">
      <c r="A235" s="9" t="s">
        <v>1675</v>
      </c>
      <c r="B235" s="15" t="s">
        <v>1259</v>
      </c>
      <c r="C235" s="9">
        <v>3</v>
      </c>
      <c r="D235" s="9" t="s">
        <v>2114</v>
      </c>
    </row>
    <row r="236" spans="1:4" x14ac:dyDescent="0.25">
      <c r="A236" s="9" t="s">
        <v>1676</v>
      </c>
      <c r="B236" s="15" t="s">
        <v>436</v>
      </c>
      <c r="C236" s="9">
        <v>1</v>
      </c>
      <c r="D236" s="9" t="s">
        <v>2113</v>
      </c>
    </row>
    <row r="237" spans="1:4" x14ac:dyDescent="0.25">
      <c r="A237" s="9" t="s">
        <v>1677</v>
      </c>
      <c r="B237" s="15" t="s">
        <v>439</v>
      </c>
      <c r="C237" s="9">
        <v>1</v>
      </c>
      <c r="D237" s="9" t="s">
        <v>2113</v>
      </c>
    </row>
    <row r="238" spans="1:4" x14ac:dyDescent="0.25">
      <c r="A238" s="9" t="s">
        <v>1678</v>
      </c>
      <c r="B238" s="15" t="s">
        <v>1430</v>
      </c>
      <c r="C238" s="9">
        <v>3</v>
      </c>
      <c r="D238" s="9" t="s">
        <v>2114</v>
      </c>
    </row>
    <row r="239" spans="1:4" x14ac:dyDescent="0.25">
      <c r="A239" s="9" t="s">
        <v>1679</v>
      </c>
      <c r="B239" s="15" t="s">
        <v>443</v>
      </c>
      <c r="C239" s="9">
        <v>3</v>
      </c>
      <c r="D239" s="9" t="s">
        <v>2114</v>
      </c>
    </row>
    <row r="240" spans="1:4" x14ac:dyDescent="0.25">
      <c r="A240" s="9" t="s">
        <v>1680</v>
      </c>
      <c r="B240" s="15" t="s">
        <v>446</v>
      </c>
      <c r="C240" s="9">
        <v>1</v>
      </c>
      <c r="D240" s="9" t="s">
        <v>2113</v>
      </c>
    </row>
    <row r="241" spans="1:4" x14ac:dyDescent="0.25">
      <c r="A241" s="9" t="s">
        <v>1681</v>
      </c>
      <c r="B241" s="15" t="s">
        <v>936</v>
      </c>
      <c r="C241" s="9">
        <v>1</v>
      </c>
      <c r="D241" s="9" t="s">
        <v>2113</v>
      </c>
    </row>
    <row r="242" spans="1:4" x14ac:dyDescent="0.25">
      <c r="A242" s="9" t="s">
        <v>1682</v>
      </c>
      <c r="B242" s="15" t="s">
        <v>940</v>
      </c>
      <c r="C242" s="9">
        <v>1</v>
      </c>
      <c r="D242" s="9" t="s">
        <v>2113</v>
      </c>
    </row>
    <row r="243" spans="1:4" x14ac:dyDescent="0.25">
      <c r="A243" s="9" t="s">
        <v>1683</v>
      </c>
      <c r="B243" s="15" t="s">
        <v>944</v>
      </c>
      <c r="C243" s="9">
        <v>1</v>
      </c>
      <c r="D243" s="9" t="s">
        <v>2113</v>
      </c>
    </row>
    <row r="244" spans="1:4" x14ac:dyDescent="0.25">
      <c r="A244" s="9" t="s">
        <v>1684</v>
      </c>
      <c r="B244" s="15" t="s">
        <v>948</v>
      </c>
      <c r="C244" s="9">
        <v>2</v>
      </c>
      <c r="D244" s="9" t="s">
        <v>2114</v>
      </c>
    </row>
    <row r="245" spans="1:4" x14ac:dyDescent="0.25">
      <c r="A245" s="9" t="s">
        <v>1685</v>
      </c>
      <c r="B245" s="15" t="s">
        <v>449</v>
      </c>
      <c r="C245" s="9">
        <v>2</v>
      </c>
      <c r="D245" s="9" t="s">
        <v>2114</v>
      </c>
    </row>
    <row r="246" spans="1:4" x14ac:dyDescent="0.25">
      <c r="A246" s="9" t="s">
        <v>1686</v>
      </c>
      <c r="B246" s="15" t="s">
        <v>1263</v>
      </c>
      <c r="C246" s="9">
        <v>1</v>
      </c>
      <c r="D246" s="9" t="s">
        <v>2113</v>
      </c>
    </row>
    <row r="247" spans="1:4" x14ac:dyDescent="0.25">
      <c r="A247" s="9" t="s">
        <v>1687</v>
      </c>
      <c r="B247" s="15" t="s">
        <v>1266</v>
      </c>
      <c r="C247" s="9">
        <v>1</v>
      </c>
      <c r="D247" s="9" t="s">
        <v>2113</v>
      </c>
    </row>
    <row r="248" spans="1:4" x14ac:dyDescent="0.25">
      <c r="A248" s="9" t="s">
        <v>1688</v>
      </c>
      <c r="B248" s="15" t="s">
        <v>952</v>
      </c>
      <c r="C248" s="9">
        <v>1</v>
      </c>
      <c r="D248" s="9" t="s">
        <v>2113</v>
      </c>
    </row>
    <row r="249" spans="1:4" x14ac:dyDescent="0.25">
      <c r="A249" s="9" t="s">
        <v>1689</v>
      </c>
      <c r="B249" s="15" t="s">
        <v>452</v>
      </c>
      <c r="C249" s="9">
        <v>2</v>
      </c>
      <c r="D249" s="9" t="s">
        <v>2114</v>
      </c>
    </row>
    <row r="250" spans="1:4" x14ac:dyDescent="0.25">
      <c r="A250" s="9" t="s">
        <v>1690</v>
      </c>
      <c r="B250" s="15" t="s">
        <v>1269</v>
      </c>
      <c r="C250" s="9">
        <v>1</v>
      </c>
      <c r="D250" s="9" t="s">
        <v>2113</v>
      </c>
    </row>
    <row r="251" spans="1:4" x14ac:dyDescent="0.25">
      <c r="A251" s="9" t="s">
        <v>1691</v>
      </c>
      <c r="B251" s="15" t="s">
        <v>955</v>
      </c>
      <c r="C251" s="9">
        <v>2</v>
      </c>
      <c r="D251" s="9" t="s">
        <v>2114</v>
      </c>
    </row>
    <row r="252" spans="1:4" x14ac:dyDescent="0.25">
      <c r="A252" s="9" t="s">
        <v>1692</v>
      </c>
      <c r="B252" s="15" t="s">
        <v>455</v>
      </c>
      <c r="C252" s="9">
        <v>2</v>
      </c>
      <c r="D252" s="9" t="s">
        <v>2114</v>
      </c>
    </row>
    <row r="253" spans="1:4" x14ac:dyDescent="0.25">
      <c r="A253" s="9" t="s">
        <v>1693</v>
      </c>
      <c r="B253" s="15" t="s">
        <v>459</v>
      </c>
      <c r="C253" s="9">
        <v>1</v>
      </c>
      <c r="D253" s="9" t="s">
        <v>2113</v>
      </c>
    </row>
    <row r="254" spans="1:4" x14ac:dyDescent="0.25">
      <c r="A254" s="9" t="s">
        <v>1694</v>
      </c>
      <c r="B254" s="15" t="s">
        <v>459</v>
      </c>
      <c r="C254" s="9">
        <v>1</v>
      </c>
      <c r="D254" s="9" t="s">
        <v>2113</v>
      </c>
    </row>
    <row r="255" spans="1:4" x14ac:dyDescent="0.25">
      <c r="A255" s="9" t="s">
        <v>1695</v>
      </c>
      <c r="B255" s="15" t="s">
        <v>462</v>
      </c>
      <c r="C255" s="9">
        <v>1</v>
      </c>
      <c r="D255" s="9" t="s">
        <v>2113</v>
      </c>
    </row>
    <row r="256" spans="1:4" x14ac:dyDescent="0.25">
      <c r="A256" s="9" t="s">
        <v>1696</v>
      </c>
      <c r="B256" s="15" t="s">
        <v>465</v>
      </c>
      <c r="C256" s="9">
        <v>2</v>
      </c>
      <c r="D256" s="9" t="s">
        <v>2114</v>
      </c>
    </row>
    <row r="257" spans="1:4" x14ac:dyDescent="0.25">
      <c r="A257" s="9" t="s">
        <v>1697</v>
      </c>
      <c r="B257" s="15" t="s">
        <v>468</v>
      </c>
      <c r="C257" s="9">
        <v>1</v>
      </c>
      <c r="D257" s="9" t="s">
        <v>2113</v>
      </c>
    </row>
    <row r="258" spans="1:4" x14ac:dyDescent="0.25">
      <c r="A258" s="9" t="s">
        <v>1699</v>
      </c>
      <c r="B258" s="15" t="s">
        <v>1273</v>
      </c>
      <c r="C258" s="9">
        <v>1</v>
      </c>
      <c r="D258" s="9" t="s">
        <v>2113</v>
      </c>
    </row>
    <row r="259" spans="1:4" x14ac:dyDescent="0.25">
      <c r="A259" s="9" t="s">
        <v>1700</v>
      </c>
      <c r="B259" s="15" t="s">
        <v>472</v>
      </c>
      <c r="C259" s="9">
        <v>2</v>
      </c>
      <c r="D259" s="9" t="s">
        <v>2114</v>
      </c>
    </row>
    <row r="260" spans="1:4" x14ac:dyDescent="0.25">
      <c r="A260" s="9" t="s">
        <v>1701</v>
      </c>
      <c r="B260" s="15" t="s">
        <v>472</v>
      </c>
      <c r="C260" s="9">
        <v>2</v>
      </c>
      <c r="D260" s="9" t="s">
        <v>2114</v>
      </c>
    </row>
    <row r="261" spans="1:4" x14ac:dyDescent="0.25">
      <c r="A261" s="9" t="s">
        <v>1702</v>
      </c>
      <c r="B261" s="15" t="s">
        <v>1277</v>
      </c>
      <c r="C261" s="9">
        <v>4</v>
      </c>
      <c r="D261" s="9" t="s">
        <v>2114</v>
      </c>
    </row>
    <row r="262" spans="1:4" x14ac:dyDescent="0.25">
      <c r="A262" s="9" t="s">
        <v>1703</v>
      </c>
      <c r="B262" s="15" t="s">
        <v>1277</v>
      </c>
      <c r="C262" s="9">
        <v>4</v>
      </c>
      <c r="D262" s="9" t="s">
        <v>2114</v>
      </c>
    </row>
    <row r="263" spans="1:4" x14ac:dyDescent="0.25">
      <c r="A263" s="9" t="s">
        <v>1704</v>
      </c>
      <c r="B263" s="15" t="s">
        <v>476</v>
      </c>
      <c r="C263" s="9">
        <v>2</v>
      </c>
      <c r="D263" s="9" t="s">
        <v>2114</v>
      </c>
    </row>
    <row r="264" spans="1:4" x14ac:dyDescent="0.25">
      <c r="A264" s="9" t="s">
        <v>1705</v>
      </c>
      <c r="B264" s="15" t="s">
        <v>481</v>
      </c>
      <c r="C264" s="9">
        <v>2</v>
      </c>
      <c r="D264" s="9" t="s">
        <v>2114</v>
      </c>
    </row>
    <row r="265" spans="1:4" x14ac:dyDescent="0.25">
      <c r="A265" s="9" t="s">
        <v>1707</v>
      </c>
      <c r="B265" s="15" t="s">
        <v>1281</v>
      </c>
      <c r="C265" s="9">
        <v>2</v>
      </c>
      <c r="D265" s="9" t="s">
        <v>2114</v>
      </c>
    </row>
    <row r="266" spans="1:4" x14ac:dyDescent="0.25">
      <c r="A266" s="9" t="s">
        <v>1706</v>
      </c>
      <c r="B266" s="15" t="s">
        <v>1281</v>
      </c>
      <c r="C266" s="9">
        <v>2</v>
      </c>
      <c r="D266" s="9" t="s">
        <v>2114</v>
      </c>
    </row>
    <row r="267" spans="1:4" x14ac:dyDescent="0.25">
      <c r="A267" s="9" t="s">
        <v>1708</v>
      </c>
      <c r="B267" s="15" t="s">
        <v>484</v>
      </c>
      <c r="C267" s="9">
        <v>1</v>
      </c>
      <c r="D267" s="9" t="s">
        <v>2113</v>
      </c>
    </row>
    <row r="268" spans="1:4" x14ac:dyDescent="0.25">
      <c r="A268" s="9" t="s">
        <v>1709</v>
      </c>
      <c r="B268" s="15" t="s">
        <v>1284</v>
      </c>
      <c r="C268" s="9">
        <v>1</v>
      </c>
      <c r="D268" s="9" t="s">
        <v>2113</v>
      </c>
    </row>
    <row r="269" spans="1:4" x14ac:dyDescent="0.25">
      <c r="A269" s="9" t="s">
        <v>1710</v>
      </c>
      <c r="B269" s="15" t="s">
        <v>1287</v>
      </c>
      <c r="C269" s="9">
        <v>1</v>
      </c>
      <c r="D269" s="9" t="s">
        <v>2113</v>
      </c>
    </row>
    <row r="270" spans="1:4" x14ac:dyDescent="0.25">
      <c r="A270" s="9" t="s">
        <v>1711</v>
      </c>
      <c r="B270" s="15" t="s">
        <v>488</v>
      </c>
      <c r="C270" s="9">
        <v>1</v>
      </c>
      <c r="D270" s="9" t="s">
        <v>2113</v>
      </c>
    </row>
    <row r="271" spans="1:4" x14ac:dyDescent="0.25">
      <c r="A271" s="9" t="s">
        <v>1712</v>
      </c>
      <c r="B271" s="15" t="s">
        <v>492</v>
      </c>
      <c r="C271" s="9">
        <v>1</v>
      </c>
      <c r="D271" s="9" t="s">
        <v>2113</v>
      </c>
    </row>
    <row r="272" spans="1:4" x14ac:dyDescent="0.25">
      <c r="A272" s="9" t="s">
        <v>1714</v>
      </c>
      <c r="B272" s="15" t="s">
        <v>959</v>
      </c>
      <c r="C272" s="9">
        <v>1</v>
      </c>
      <c r="D272" s="9" t="s">
        <v>2113</v>
      </c>
    </row>
    <row r="273" spans="1:4" x14ac:dyDescent="0.25">
      <c r="A273" s="9" t="s">
        <v>1715</v>
      </c>
      <c r="B273" s="15" t="s">
        <v>495</v>
      </c>
      <c r="C273" s="9">
        <v>1</v>
      </c>
      <c r="D273" s="9" t="s">
        <v>2113</v>
      </c>
    </row>
    <row r="274" spans="1:4" x14ac:dyDescent="0.25">
      <c r="A274" s="9" t="s">
        <v>1716</v>
      </c>
      <c r="B274" s="15" t="s">
        <v>495</v>
      </c>
      <c r="C274" s="9">
        <v>3</v>
      </c>
      <c r="D274" s="9" t="s">
        <v>2114</v>
      </c>
    </row>
    <row r="275" spans="1:4" x14ac:dyDescent="0.25">
      <c r="A275" s="9" t="s">
        <v>1718</v>
      </c>
      <c r="B275" s="15" t="s">
        <v>962</v>
      </c>
      <c r="C275" s="9">
        <v>1</v>
      </c>
      <c r="D275" s="9" t="s">
        <v>2113</v>
      </c>
    </row>
    <row r="276" spans="1:4" x14ac:dyDescent="0.25">
      <c r="A276" s="9" t="s">
        <v>1717</v>
      </c>
      <c r="B276" s="15" t="s">
        <v>962</v>
      </c>
      <c r="C276" s="9">
        <v>2</v>
      </c>
      <c r="D276" s="9" t="s">
        <v>2114</v>
      </c>
    </row>
    <row r="277" spans="1:4" x14ac:dyDescent="0.25">
      <c r="A277" s="9" t="s">
        <v>1719</v>
      </c>
      <c r="B277" s="15" t="s">
        <v>499</v>
      </c>
      <c r="C277" s="9">
        <v>1</v>
      </c>
      <c r="D277" s="9" t="s">
        <v>2113</v>
      </c>
    </row>
    <row r="278" spans="1:4" x14ac:dyDescent="0.25">
      <c r="A278" s="9" t="s">
        <v>1721</v>
      </c>
      <c r="B278" s="15" t="s">
        <v>966</v>
      </c>
      <c r="C278" s="9">
        <v>1</v>
      </c>
      <c r="D278" s="9" t="s">
        <v>2113</v>
      </c>
    </row>
    <row r="279" spans="1:4" x14ac:dyDescent="0.25">
      <c r="A279" s="9" t="s">
        <v>1720</v>
      </c>
      <c r="B279" s="15" t="s">
        <v>966</v>
      </c>
      <c r="C279" s="9">
        <v>1</v>
      </c>
      <c r="D279" s="9" t="s">
        <v>2113</v>
      </c>
    </row>
    <row r="280" spans="1:4" x14ac:dyDescent="0.25">
      <c r="A280" s="9" t="s">
        <v>1722</v>
      </c>
      <c r="B280" s="15" t="s">
        <v>1295</v>
      </c>
      <c r="C280" s="9">
        <v>3</v>
      </c>
      <c r="D280" s="9" t="s">
        <v>2114</v>
      </c>
    </row>
    <row r="281" spans="1:4" x14ac:dyDescent="0.25">
      <c r="A281" s="9" t="s">
        <v>1723</v>
      </c>
      <c r="B281" s="15" t="s">
        <v>1295</v>
      </c>
      <c r="C281" s="9">
        <v>4</v>
      </c>
      <c r="D281" s="9" t="s">
        <v>2114</v>
      </c>
    </row>
    <row r="282" spans="1:4" x14ac:dyDescent="0.25">
      <c r="A282" s="9" t="s">
        <v>1724</v>
      </c>
      <c r="B282" s="15" t="s">
        <v>1421</v>
      </c>
      <c r="C282" s="9">
        <v>1</v>
      </c>
      <c r="D282" s="9" t="s">
        <v>2113</v>
      </c>
    </row>
    <row r="283" spans="1:4" x14ac:dyDescent="0.25">
      <c r="A283" s="9" t="s">
        <v>1725</v>
      </c>
      <c r="B283" s="15" t="s">
        <v>503</v>
      </c>
      <c r="C283" s="9">
        <v>2</v>
      </c>
      <c r="D283" s="9" t="s">
        <v>2114</v>
      </c>
    </row>
    <row r="284" spans="1:4" x14ac:dyDescent="0.25">
      <c r="A284" s="9" t="s">
        <v>1726</v>
      </c>
      <c r="B284" s="15" t="s">
        <v>507</v>
      </c>
      <c r="C284" s="9">
        <v>2</v>
      </c>
      <c r="D284" s="9" t="s">
        <v>2114</v>
      </c>
    </row>
    <row r="285" spans="1:4" x14ac:dyDescent="0.25">
      <c r="A285" s="9" t="s">
        <v>1727</v>
      </c>
      <c r="B285" s="15" t="s">
        <v>1299</v>
      </c>
      <c r="C285" s="9">
        <v>1</v>
      </c>
      <c r="D285" s="9" t="s">
        <v>2113</v>
      </c>
    </row>
    <row r="286" spans="1:4" x14ac:dyDescent="0.25">
      <c r="A286" s="9" t="s">
        <v>1728</v>
      </c>
      <c r="B286" s="15" t="s">
        <v>511</v>
      </c>
      <c r="C286" s="9">
        <v>1</v>
      </c>
      <c r="D286" s="9" t="s">
        <v>2113</v>
      </c>
    </row>
    <row r="287" spans="1:4" x14ac:dyDescent="0.25">
      <c r="A287" s="9" t="s">
        <v>1729</v>
      </c>
      <c r="B287" s="15" t="s">
        <v>515</v>
      </c>
      <c r="C287" s="9">
        <v>1</v>
      </c>
      <c r="D287" s="9" t="s">
        <v>2113</v>
      </c>
    </row>
    <row r="288" spans="1:4" x14ac:dyDescent="0.25">
      <c r="A288" s="9" t="s">
        <v>1730</v>
      </c>
      <c r="B288" s="15" t="s">
        <v>519</v>
      </c>
      <c r="C288" s="9">
        <v>1</v>
      </c>
      <c r="D288" s="9" t="s">
        <v>2113</v>
      </c>
    </row>
    <row r="289" spans="1:4" x14ac:dyDescent="0.25">
      <c r="A289" s="9" t="s">
        <v>1731</v>
      </c>
      <c r="B289" s="15" t="s">
        <v>523</v>
      </c>
      <c r="C289" s="9">
        <v>2</v>
      </c>
      <c r="D289" s="9" t="s">
        <v>2114</v>
      </c>
    </row>
    <row r="290" spans="1:4" x14ac:dyDescent="0.25">
      <c r="A290" s="9" t="s">
        <v>1732</v>
      </c>
      <c r="B290" s="15" t="s">
        <v>970</v>
      </c>
      <c r="C290" s="9">
        <v>2</v>
      </c>
      <c r="D290" s="9" t="s">
        <v>2114</v>
      </c>
    </row>
    <row r="291" spans="1:4" x14ac:dyDescent="0.25">
      <c r="A291" s="9" t="s">
        <v>1733</v>
      </c>
      <c r="B291" s="15" t="s">
        <v>1303</v>
      </c>
      <c r="C291" s="9">
        <v>2</v>
      </c>
      <c r="D291" s="9" t="s">
        <v>2114</v>
      </c>
    </row>
    <row r="292" spans="1:4" x14ac:dyDescent="0.25">
      <c r="A292" s="9" t="s">
        <v>1734</v>
      </c>
      <c r="B292" s="15" t="s">
        <v>527</v>
      </c>
      <c r="C292" s="9">
        <v>1</v>
      </c>
      <c r="D292" s="9" t="s">
        <v>2113</v>
      </c>
    </row>
    <row r="293" spans="1:4" x14ac:dyDescent="0.25">
      <c r="A293" s="9" t="s">
        <v>1736</v>
      </c>
      <c r="B293" s="15" t="s">
        <v>530</v>
      </c>
      <c r="C293" s="9">
        <v>3</v>
      </c>
      <c r="D293" s="9" t="s">
        <v>2114</v>
      </c>
    </row>
    <row r="294" spans="1:4" x14ac:dyDescent="0.25">
      <c r="A294" s="9" t="s">
        <v>1735</v>
      </c>
      <c r="B294" s="15" t="s">
        <v>530</v>
      </c>
      <c r="C294" s="9">
        <v>4</v>
      </c>
      <c r="D294" s="9" t="s">
        <v>2114</v>
      </c>
    </row>
    <row r="295" spans="1:4" x14ac:dyDescent="0.25">
      <c r="A295" s="9" t="s">
        <v>1737</v>
      </c>
      <c r="B295" s="15" t="s">
        <v>974</v>
      </c>
      <c r="C295" s="9">
        <v>1</v>
      </c>
      <c r="D295" s="9" t="s">
        <v>2113</v>
      </c>
    </row>
    <row r="296" spans="1:4" x14ac:dyDescent="0.25">
      <c r="A296" s="9" t="s">
        <v>1738</v>
      </c>
      <c r="B296" s="15" t="s">
        <v>533</v>
      </c>
      <c r="C296" s="9">
        <v>1</v>
      </c>
      <c r="D296" s="9" t="s">
        <v>2113</v>
      </c>
    </row>
    <row r="297" spans="1:4" x14ac:dyDescent="0.25">
      <c r="A297" s="9" t="s">
        <v>1739</v>
      </c>
      <c r="B297" s="15" t="s">
        <v>978</v>
      </c>
      <c r="C297" s="9">
        <v>1</v>
      </c>
      <c r="D297" s="9" t="s">
        <v>2113</v>
      </c>
    </row>
    <row r="298" spans="1:4" x14ac:dyDescent="0.25">
      <c r="A298" s="9" t="s">
        <v>1740</v>
      </c>
      <c r="B298" s="15" t="s">
        <v>978</v>
      </c>
      <c r="C298" s="9">
        <v>2</v>
      </c>
      <c r="D298" s="9" t="s">
        <v>2114</v>
      </c>
    </row>
    <row r="299" spans="1:4" x14ac:dyDescent="0.25">
      <c r="A299" s="9" t="s">
        <v>1741</v>
      </c>
      <c r="B299" s="15" t="s">
        <v>537</v>
      </c>
      <c r="C299" s="9">
        <v>1</v>
      </c>
      <c r="D299" s="9" t="s">
        <v>2113</v>
      </c>
    </row>
    <row r="300" spans="1:4" x14ac:dyDescent="0.25">
      <c r="A300" s="9" t="s">
        <v>1742</v>
      </c>
      <c r="B300" s="15" t="s">
        <v>1306</v>
      </c>
      <c r="C300" s="9">
        <v>1</v>
      </c>
      <c r="D300" s="9" t="s">
        <v>2113</v>
      </c>
    </row>
    <row r="301" spans="1:4" x14ac:dyDescent="0.25">
      <c r="A301" s="9" t="s">
        <v>1743</v>
      </c>
      <c r="B301" s="15" t="s">
        <v>1310</v>
      </c>
      <c r="C301" s="9">
        <v>1</v>
      </c>
      <c r="D301" s="9" t="s">
        <v>2113</v>
      </c>
    </row>
    <row r="302" spans="1:4" x14ac:dyDescent="0.25">
      <c r="A302" s="9" t="s">
        <v>1745</v>
      </c>
      <c r="B302" s="15" t="s">
        <v>1313</v>
      </c>
      <c r="C302" s="9">
        <v>1</v>
      </c>
      <c r="D302" s="9" t="s">
        <v>2113</v>
      </c>
    </row>
    <row r="303" spans="1:4" x14ac:dyDescent="0.25">
      <c r="A303" s="9" t="s">
        <v>1744</v>
      </c>
      <c r="B303" s="15" t="s">
        <v>1313</v>
      </c>
      <c r="C303" s="9">
        <v>2</v>
      </c>
      <c r="D303" s="9" t="s">
        <v>2114</v>
      </c>
    </row>
    <row r="304" spans="1:4" x14ac:dyDescent="0.25">
      <c r="A304" s="9" t="s">
        <v>1746</v>
      </c>
      <c r="B304" s="15" t="s">
        <v>540</v>
      </c>
      <c r="C304" s="9">
        <v>2</v>
      </c>
      <c r="D304" s="9" t="s">
        <v>2114</v>
      </c>
    </row>
    <row r="305" spans="1:4" x14ac:dyDescent="0.25">
      <c r="A305" s="9" t="s">
        <v>1747</v>
      </c>
      <c r="B305" s="15" t="s">
        <v>1316</v>
      </c>
      <c r="C305" s="9">
        <v>1</v>
      </c>
      <c r="D305" s="9" t="s">
        <v>2113</v>
      </c>
    </row>
    <row r="306" spans="1:4" x14ac:dyDescent="0.25">
      <c r="A306" s="9" t="s">
        <v>1748</v>
      </c>
      <c r="B306" s="15" t="s">
        <v>1316</v>
      </c>
      <c r="C306" s="9">
        <v>1</v>
      </c>
      <c r="D306" s="9" t="s">
        <v>2113</v>
      </c>
    </row>
    <row r="307" spans="1:4" x14ac:dyDescent="0.25">
      <c r="A307" s="9" t="s">
        <v>1750</v>
      </c>
      <c r="B307" s="15" t="s">
        <v>981</v>
      </c>
      <c r="C307" s="9">
        <v>1</v>
      </c>
      <c r="D307" s="9" t="s">
        <v>2113</v>
      </c>
    </row>
    <row r="308" spans="1:4" x14ac:dyDescent="0.25">
      <c r="A308" s="9" t="s">
        <v>1749</v>
      </c>
      <c r="B308" s="15" t="s">
        <v>981</v>
      </c>
      <c r="C308" s="9">
        <v>2</v>
      </c>
      <c r="D308" s="9" t="s">
        <v>2114</v>
      </c>
    </row>
    <row r="309" spans="1:4" x14ac:dyDescent="0.25">
      <c r="A309" s="9" t="s">
        <v>1751</v>
      </c>
      <c r="B309" s="15" t="s">
        <v>985</v>
      </c>
      <c r="C309" s="9">
        <v>1</v>
      </c>
      <c r="D309" s="9" t="s">
        <v>2113</v>
      </c>
    </row>
    <row r="310" spans="1:4" x14ac:dyDescent="0.25">
      <c r="A310" s="9" t="s">
        <v>1752</v>
      </c>
      <c r="B310" s="15" t="s">
        <v>543</v>
      </c>
      <c r="C310" s="9">
        <v>1</v>
      </c>
      <c r="D310" s="9" t="s">
        <v>2113</v>
      </c>
    </row>
    <row r="311" spans="1:4" x14ac:dyDescent="0.25">
      <c r="A311" s="9" t="s">
        <v>1753</v>
      </c>
      <c r="B311" s="15" t="s">
        <v>989</v>
      </c>
      <c r="C311" s="9">
        <v>2</v>
      </c>
      <c r="D311" s="9" t="s">
        <v>2114</v>
      </c>
    </row>
    <row r="312" spans="1:4" x14ac:dyDescent="0.25">
      <c r="A312" s="9" t="s">
        <v>1754</v>
      </c>
      <c r="B312" s="15" t="s">
        <v>1320</v>
      </c>
      <c r="C312" s="9">
        <v>1</v>
      </c>
      <c r="D312" s="9" t="s">
        <v>2113</v>
      </c>
    </row>
    <row r="313" spans="1:4" x14ac:dyDescent="0.25">
      <c r="A313" s="9" t="s">
        <v>1755</v>
      </c>
      <c r="B313" s="15" t="s">
        <v>992</v>
      </c>
      <c r="C313" s="9">
        <v>2</v>
      </c>
      <c r="D313" s="9" t="s">
        <v>2114</v>
      </c>
    </row>
    <row r="314" spans="1:4" x14ac:dyDescent="0.25">
      <c r="A314" s="9" t="s">
        <v>1756</v>
      </c>
      <c r="B314" s="15" t="s">
        <v>1323</v>
      </c>
      <c r="C314" s="9">
        <v>2</v>
      </c>
      <c r="D314" s="9" t="s">
        <v>2114</v>
      </c>
    </row>
    <row r="315" spans="1:4" x14ac:dyDescent="0.25">
      <c r="A315" s="9" t="s">
        <v>1757</v>
      </c>
      <c r="B315" s="15" t="s">
        <v>547</v>
      </c>
      <c r="C315" s="9">
        <v>1</v>
      </c>
      <c r="D315" s="9" t="s">
        <v>2113</v>
      </c>
    </row>
    <row r="316" spans="1:4" x14ac:dyDescent="0.25">
      <c r="A316" s="9" t="s">
        <v>1758</v>
      </c>
      <c r="B316" s="15" t="s">
        <v>551</v>
      </c>
      <c r="C316" s="9">
        <v>1</v>
      </c>
      <c r="D316" s="9" t="s">
        <v>2113</v>
      </c>
    </row>
    <row r="317" spans="1:4" x14ac:dyDescent="0.25">
      <c r="A317" s="9" t="s">
        <v>1759</v>
      </c>
      <c r="B317" s="15" t="s">
        <v>996</v>
      </c>
      <c r="C317" s="9">
        <v>1</v>
      </c>
      <c r="D317" s="9" t="s">
        <v>2113</v>
      </c>
    </row>
    <row r="318" spans="1:4" x14ac:dyDescent="0.25">
      <c r="A318" s="9" t="s">
        <v>1760</v>
      </c>
      <c r="B318" s="15" t="s">
        <v>555</v>
      </c>
      <c r="C318" s="9">
        <v>2</v>
      </c>
      <c r="D318" s="9" t="s">
        <v>2114</v>
      </c>
    </row>
    <row r="319" spans="1:4" x14ac:dyDescent="0.25">
      <c r="A319" s="9" t="s">
        <v>1761</v>
      </c>
      <c r="B319" s="15" t="s">
        <v>1426</v>
      </c>
      <c r="C319" s="9">
        <v>1</v>
      </c>
      <c r="D319" s="9" t="s">
        <v>2113</v>
      </c>
    </row>
    <row r="320" spans="1:4" x14ac:dyDescent="0.25">
      <c r="A320" s="9" t="s">
        <v>1762</v>
      </c>
      <c r="B320" s="15" t="s">
        <v>559</v>
      </c>
      <c r="C320" s="9">
        <v>2</v>
      </c>
      <c r="D320" s="9" t="s">
        <v>2114</v>
      </c>
    </row>
    <row r="321" spans="1:4" x14ac:dyDescent="0.25">
      <c r="A321" s="9" t="s">
        <v>1763</v>
      </c>
      <c r="B321" s="15" t="s">
        <v>563</v>
      </c>
      <c r="C321" s="9">
        <v>2</v>
      </c>
      <c r="D321" s="9" t="s">
        <v>2114</v>
      </c>
    </row>
    <row r="322" spans="1:4" x14ac:dyDescent="0.25">
      <c r="A322" s="9" t="s">
        <v>1764</v>
      </c>
      <c r="B322" s="15" t="s">
        <v>567</v>
      </c>
      <c r="C322" s="9">
        <v>1</v>
      </c>
      <c r="D322" s="9" t="s">
        <v>2113</v>
      </c>
    </row>
    <row r="323" spans="1:4" x14ac:dyDescent="0.25">
      <c r="A323" s="9" t="s">
        <v>1765</v>
      </c>
      <c r="B323" s="15" t="s">
        <v>571</v>
      </c>
      <c r="C323" s="9">
        <v>1</v>
      </c>
      <c r="D323" s="9" t="s">
        <v>2113</v>
      </c>
    </row>
    <row r="324" spans="1:4" x14ac:dyDescent="0.25">
      <c r="A324" s="9" t="s">
        <v>1766</v>
      </c>
      <c r="B324" s="15" t="s">
        <v>575</v>
      </c>
      <c r="C324" s="9">
        <v>2</v>
      </c>
      <c r="D324" s="9" t="s">
        <v>2114</v>
      </c>
    </row>
    <row r="325" spans="1:4" x14ac:dyDescent="0.25">
      <c r="A325" s="9" t="s">
        <v>1767</v>
      </c>
      <c r="B325" s="15" t="s">
        <v>579</v>
      </c>
      <c r="C325" s="9">
        <v>1</v>
      </c>
      <c r="D325" s="9" t="s">
        <v>2113</v>
      </c>
    </row>
    <row r="326" spans="1:4" x14ac:dyDescent="0.25">
      <c r="A326" s="9" t="s">
        <v>1768</v>
      </c>
      <c r="B326" s="15" t="s">
        <v>582</v>
      </c>
      <c r="C326" s="9">
        <v>1</v>
      </c>
      <c r="D326" s="9" t="s">
        <v>2113</v>
      </c>
    </row>
    <row r="327" spans="1:4" x14ac:dyDescent="0.25">
      <c r="A327" s="9" t="s">
        <v>1769</v>
      </c>
      <c r="B327" s="15" t="s">
        <v>1327</v>
      </c>
      <c r="C327" s="9">
        <v>1</v>
      </c>
      <c r="D327" s="9" t="s">
        <v>2113</v>
      </c>
    </row>
    <row r="328" spans="1:4" x14ac:dyDescent="0.25">
      <c r="A328" s="9" t="s">
        <v>1770</v>
      </c>
      <c r="B328" s="15" t="s">
        <v>586</v>
      </c>
      <c r="C328" s="9">
        <v>1</v>
      </c>
      <c r="D328" s="9" t="s">
        <v>2113</v>
      </c>
    </row>
    <row r="329" spans="1:4" x14ac:dyDescent="0.25">
      <c r="A329" s="9" t="s">
        <v>1772</v>
      </c>
      <c r="B329" s="15" t="s">
        <v>586</v>
      </c>
      <c r="C329" s="9">
        <v>1</v>
      </c>
      <c r="D329" s="9" t="s">
        <v>2113</v>
      </c>
    </row>
    <row r="330" spans="1:4" x14ac:dyDescent="0.25">
      <c r="A330" s="9" t="s">
        <v>1773</v>
      </c>
      <c r="B330" s="15" t="s">
        <v>590</v>
      </c>
      <c r="C330" s="9">
        <v>2</v>
      </c>
      <c r="D330" s="9" t="s">
        <v>2114</v>
      </c>
    </row>
    <row r="331" spans="1:4" x14ac:dyDescent="0.25">
      <c r="A331" s="9" t="s">
        <v>1774</v>
      </c>
      <c r="B331" s="15" t="s">
        <v>1330</v>
      </c>
      <c r="C331" s="9">
        <v>1</v>
      </c>
      <c r="D331" s="9" t="s">
        <v>2113</v>
      </c>
    </row>
    <row r="332" spans="1:4" x14ac:dyDescent="0.25">
      <c r="A332" s="9" t="s">
        <v>1775</v>
      </c>
      <c r="B332" s="15" t="s">
        <v>594</v>
      </c>
      <c r="C332" s="9">
        <v>1</v>
      </c>
      <c r="D332" s="9" t="s">
        <v>2113</v>
      </c>
    </row>
    <row r="333" spans="1:4" x14ac:dyDescent="0.25">
      <c r="A333" s="9" t="s">
        <v>1778</v>
      </c>
      <c r="B333" s="15" t="s">
        <v>598</v>
      </c>
      <c r="C333" s="9">
        <v>1</v>
      </c>
      <c r="D333" s="9" t="s">
        <v>2113</v>
      </c>
    </row>
    <row r="334" spans="1:4" x14ac:dyDescent="0.25">
      <c r="A334" s="9" t="s">
        <v>1777</v>
      </c>
      <c r="B334" s="15" t="s">
        <v>598</v>
      </c>
      <c r="C334" s="9">
        <v>2</v>
      </c>
      <c r="D334" s="9" t="s">
        <v>2114</v>
      </c>
    </row>
    <row r="335" spans="1:4" x14ac:dyDescent="0.25">
      <c r="A335" s="9" t="s">
        <v>1779</v>
      </c>
      <c r="B335" s="15" t="s">
        <v>602</v>
      </c>
      <c r="C335" s="9">
        <v>1</v>
      </c>
      <c r="D335" s="9" t="s">
        <v>2113</v>
      </c>
    </row>
    <row r="336" spans="1:4" x14ac:dyDescent="0.25">
      <c r="A336" s="9" t="s">
        <v>1780</v>
      </c>
      <c r="B336" s="15" t="s">
        <v>602</v>
      </c>
      <c r="C336" s="9">
        <v>3</v>
      </c>
      <c r="D336" s="9" t="s">
        <v>2114</v>
      </c>
    </row>
    <row r="337" spans="1:4" x14ac:dyDescent="0.25">
      <c r="A337" s="9" t="s">
        <v>1781</v>
      </c>
      <c r="B337" s="15" t="s">
        <v>606</v>
      </c>
      <c r="C337" s="9">
        <v>2</v>
      </c>
      <c r="D337" s="9" t="s">
        <v>2114</v>
      </c>
    </row>
    <row r="338" spans="1:4" x14ac:dyDescent="0.25">
      <c r="A338" s="9" t="s">
        <v>1782</v>
      </c>
      <c r="B338" s="15" t="s">
        <v>1000</v>
      </c>
      <c r="C338" s="9">
        <v>1</v>
      </c>
      <c r="D338" s="9" t="s">
        <v>2113</v>
      </c>
    </row>
    <row r="339" spans="1:4" x14ac:dyDescent="0.25">
      <c r="A339" s="9" t="s">
        <v>1784</v>
      </c>
      <c r="B339" s="15" t="s">
        <v>610</v>
      </c>
      <c r="C339" s="9">
        <v>2</v>
      </c>
      <c r="D339" s="9" t="s">
        <v>2114</v>
      </c>
    </row>
    <row r="340" spans="1:4" x14ac:dyDescent="0.25">
      <c r="A340" s="9" t="s">
        <v>1783</v>
      </c>
      <c r="B340" s="15" t="s">
        <v>610</v>
      </c>
      <c r="C340" s="9">
        <v>3</v>
      </c>
      <c r="D340" s="9" t="s">
        <v>2114</v>
      </c>
    </row>
    <row r="341" spans="1:4" x14ac:dyDescent="0.25">
      <c r="A341" s="9" t="s">
        <v>1785</v>
      </c>
      <c r="B341" s="15" t="s">
        <v>614</v>
      </c>
      <c r="C341" s="9">
        <v>2</v>
      </c>
      <c r="D341" s="9" t="s">
        <v>2114</v>
      </c>
    </row>
    <row r="342" spans="1:4" x14ac:dyDescent="0.25">
      <c r="A342" s="9" t="s">
        <v>1786</v>
      </c>
      <c r="B342" s="15" t="s">
        <v>618</v>
      </c>
      <c r="C342" s="9">
        <v>1</v>
      </c>
      <c r="D342" s="9" t="s">
        <v>2113</v>
      </c>
    </row>
    <row r="343" spans="1:4" x14ac:dyDescent="0.25">
      <c r="A343" s="9" t="s">
        <v>1787</v>
      </c>
      <c r="B343" s="15" t="s">
        <v>1004</v>
      </c>
      <c r="C343" s="9">
        <v>1</v>
      </c>
      <c r="D343" s="9" t="s">
        <v>2113</v>
      </c>
    </row>
    <row r="344" spans="1:4" x14ac:dyDescent="0.25">
      <c r="A344" s="9" t="s">
        <v>1788</v>
      </c>
      <c r="B344" s="15" t="s">
        <v>622</v>
      </c>
      <c r="C344" s="9">
        <v>1</v>
      </c>
      <c r="D344" s="9" t="s">
        <v>2113</v>
      </c>
    </row>
    <row r="345" spans="1:4" x14ac:dyDescent="0.25">
      <c r="A345" s="9" t="s">
        <v>1789</v>
      </c>
      <c r="B345" s="15" t="s">
        <v>1334</v>
      </c>
      <c r="C345" s="9">
        <v>1</v>
      </c>
      <c r="D345" s="9" t="s">
        <v>2113</v>
      </c>
    </row>
    <row r="346" spans="1:4" x14ac:dyDescent="0.25">
      <c r="A346" s="9" t="s">
        <v>1790</v>
      </c>
      <c r="B346" s="15" t="s">
        <v>626</v>
      </c>
      <c r="C346" s="9">
        <v>1</v>
      </c>
      <c r="D346" s="9" t="s">
        <v>2113</v>
      </c>
    </row>
    <row r="347" spans="1:4" x14ac:dyDescent="0.25">
      <c r="A347" s="9" t="s">
        <v>1792</v>
      </c>
      <c r="B347" s="15" t="s">
        <v>1337</v>
      </c>
      <c r="C347" s="9">
        <v>1</v>
      </c>
      <c r="D347" s="9" t="s">
        <v>2113</v>
      </c>
    </row>
    <row r="348" spans="1:4" x14ac:dyDescent="0.25">
      <c r="A348" s="9" t="s">
        <v>1791</v>
      </c>
      <c r="B348" s="15" t="s">
        <v>1337</v>
      </c>
      <c r="C348" s="9">
        <v>2</v>
      </c>
      <c r="D348" s="9" t="s">
        <v>2114</v>
      </c>
    </row>
    <row r="349" spans="1:4" x14ac:dyDescent="0.25">
      <c r="A349" s="9" t="s">
        <v>1794</v>
      </c>
      <c r="B349" s="15" t="s">
        <v>1008</v>
      </c>
      <c r="C349" s="9">
        <v>1</v>
      </c>
      <c r="D349" s="9" t="s">
        <v>2113</v>
      </c>
    </row>
    <row r="350" spans="1:4" x14ac:dyDescent="0.25">
      <c r="A350" s="9" t="s">
        <v>1793</v>
      </c>
      <c r="B350" s="15" t="s">
        <v>1008</v>
      </c>
      <c r="C350" s="9">
        <v>1</v>
      </c>
      <c r="D350" s="9" t="s">
        <v>2113</v>
      </c>
    </row>
    <row r="351" spans="1:4" x14ac:dyDescent="0.25">
      <c r="A351" s="9" t="s">
        <v>1795</v>
      </c>
      <c r="B351" s="15" t="s">
        <v>630</v>
      </c>
      <c r="C351" s="9">
        <v>3</v>
      </c>
      <c r="D351" s="9" t="s">
        <v>2114</v>
      </c>
    </row>
    <row r="352" spans="1:4" x14ac:dyDescent="0.25">
      <c r="A352" s="9" t="s">
        <v>1796</v>
      </c>
      <c r="B352" s="15" t="s">
        <v>1012</v>
      </c>
      <c r="C352" s="9">
        <v>1</v>
      </c>
      <c r="D352" s="9" t="s">
        <v>2113</v>
      </c>
    </row>
    <row r="353" spans="1:4" x14ac:dyDescent="0.25">
      <c r="A353" s="9" t="s">
        <v>1797</v>
      </c>
      <c r="B353" s="15" t="s">
        <v>634</v>
      </c>
      <c r="C353" s="9">
        <v>2</v>
      </c>
      <c r="D353" s="9" t="s">
        <v>2114</v>
      </c>
    </row>
    <row r="354" spans="1:4" x14ac:dyDescent="0.25">
      <c r="A354" s="9" t="s">
        <v>1798</v>
      </c>
      <c r="B354" s="15" t="s">
        <v>638</v>
      </c>
      <c r="C354" s="9">
        <v>2</v>
      </c>
      <c r="D354" s="9" t="s">
        <v>2114</v>
      </c>
    </row>
    <row r="355" spans="1:4" x14ac:dyDescent="0.25">
      <c r="A355" s="9" t="s">
        <v>1799</v>
      </c>
      <c r="B355" s="15" t="s">
        <v>642</v>
      </c>
      <c r="C355" s="9">
        <v>1</v>
      </c>
      <c r="D355" s="9" t="s">
        <v>2113</v>
      </c>
    </row>
    <row r="356" spans="1:4" x14ac:dyDescent="0.25">
      <c r="A356" s="9" t="s">
        <v>1800</v>
      </c>
      <c r="B356" s="15" t="s">
        <v>646</v>
      </c>
      <c r="C356" s="9">
        <v>1</v>
      </c>
      <c r="D356" s="9" t="s">
        <v>2113</v>
      </c>
    </row>
    <row r="357" spans="1:4" x14ac:dyDescent="0.25">
      <c r="A357" s="9" t="s">
        <v>1801</v>
      </c>
      <c r="B357" s="15" t="s">
        <v>650</v>
      </c>
      <c r="C357" s="9">
        <v>1</v>
      </c>
      <c r="D357" s="9" t="s">
        <v>2113</v>
      </c>
    </row>
    <row r="358" spans="1:4" x14ac:dyDescent="0.25">
      <c r="A358" s="9" t="s">
        <v>1802</v>
      </c>
      <c r="B358" s="15" t="s">
        <v>654</v>
      </c>
      <c r="C358" s="9">
        <v>1</v>
      </c>
      <c r="D358" s="9" t="s">
        <v>2113</v>
      </c>
    </row>
    <row r="359" spans="1:4" x14ac:dyDescent="0.25">
      <c r="A359" s="9" t="s">
        <v>1803</v>
      </c>
      <c r="B359" s="15" t="s">
        <v>658</v>
      </c>
      <c r="C359" s="9">
        <v>2</v>
      </c>
      <c r="D359" s="9" t="s">
        <v>2114</v>
      </c>
    </row>
    <row r="360" spans="1:4" x14ac:dyDescent="0.25">
      <c r="A360" s="9" t="s">
        <v>1804</v>
      </c>
      <c r="B360" s="15" t="s">
        <v>662</v>
      </c>
      <c r="C360" s="9">
        <v>2</v>
      </c>
      <c r="D360" s="9" t="s">
        <v>2114</v>
      </c>
    </row>
    <row r="361" spans="1:4" x14ac:dyDescent="0.25">
      <c r="A361" s="9" t="s">
        <v>1805</v>
      </c>
      <c r="B361" s="15" t="s">
        <v>666</v>
      </c>
      <c r="C361" s="9">
        <v>1</v>
      </c>
      <c r="D361" s="9" t="s">
        <v>2113</v>
      </c>
    </row>
    <row r="362" spans="1:4" x14ac:dyDescent="0.25">
      <c r="A362" s="9" t="s">
        <v>1806</v>
      </c>
      <c r="B362" s="15" t="s">
        <v>1016</v>
      </c>
      <c r="C362" s="9">
        <v>1</v>
      </c>
      <c r="D362" s="9" t="s">
        <v>2113</v>
      </c>
    </row>
    <row r="363" spans="1:4" x14ac:dyDescent="0.25">
      <c r="A363" s="9" t="s">
        <v>1807</v>
      </c>
      <c r="B363" s="15" t="s">
        <v>670</v>
      </c>
      <c r="C363" s="9">
        <v>2</v>
      </c>
      <c r="D363" s="9" t="s">
        <v>2114</v>
      </c>
    </row>
    <row r="364" spans="1:4" x14ac:dyDescent="0.25">
      <c r="A364" s="9" t="s">
        <v>1808</v>
      </c>
      <c r="B364" s="15" t="s">
        <v>1019</v>
      </c>
      <c r="C364" s="9">
        <v>1</v>
      </c>
      <c r="D364" s="9" t="s">
        <v>2113</v>
      </c>
    </row>
    <row r="365" spans="1:4" x14ac:dyDescent="0.25">
      <c r="A365" s="9" t="s">
        <v>1810</v>
      </c>
      <c r="B365" s="15" t="s">
        <v>674</v>
      </c>
      <c r="C365" s="9">
        <v>1</v>
      </c>
      <c r="D365" s="9" t="s">
        <v>2113</v>
      </c>
    </row>
    <row r="366" spans="1:4" x14ac:dyDescent="0.25">
      <c r="A366" s="9" t="s">
        <v>1809</v>
      </c>
      <c r="B366" s="15" t="s">
        <v>674</v>
      </c>
      <c r="C366" s="9">
        <v>2</v>
      </c>
      <c r="D366" s="9" t="s">
        <v>2114</v>
      </c>
    </row>
    <row r="367" spans="1:4" x14ac:dyDescent="0.25">
      <c r="A367" s="9" t="s">
        <v>1811</v>
      </c>
      <c r="B367" s="15" t="s">
        <v>678</v>
      </c>
      <c r="C367" s="9">
        <v>1</v>
      </c>
      <c r="D367" s="9" t="s">
        <v>2113</v>
      </c>
    </row>
    <row r="368" spans="1:4" x14ac:dyDescent="0.25">
      <c r="A368" s="9" t="s">
        <v>1813</v>
      </c>
      <c r="B368" s="15" t="s">
        <v>1022</v>
      </c>
      <c r="C368" s="9">
        <v>2</v>
      </c>
      <c r="D368" s="9" t="s">
        <v>2114</v>
      </c>
    </row>
    <row r="369" spans="1:4" x14ac:dyDescent="0.25">
      <c r="A369" s="9" t="s">
        <v>1812</v>
      </c>
      <c r="B369" s="15" t="s">
        <v>1022</v>
      </c>
      <c r="C369" s="9">
        <v>2</v>
      </c>
      <c r="D369" s="9" t="s">
        <v>2114</v>
      </c>
    </row>
    <row r="370" spans="1:4" x14ac:dyDescent="0.25">
      <c r="A370" s="9" t="s">
        <v>1814</v>
      </c>
      <c r="B370" s="15" t="s">
        <v>681</v>
      </c>
      <c r="C370" s="9">
        <v>2</v>
      </c>
      <c r="D370" s="9" t="s">
        <v>2114</v>
      </c>
    </row>
    <row r="371" spans="1:4" x14ac:dyDescent="0.25">
      <c r="A371" s="9" t="s">
        <v>1815</v>
      </c>
      <c r="B371" s="15" t="s">
        <v>1341</v>
      </c>
      <c r="C371" s="9">
        <v>1</v>
      </c>
      <c r="D371" s="9" t="s">
        <v>2113</v>
      </c>
    </row>
    <row r="372" spans="1:4" x14ac:dyDescent="0.25">
      <c r="A372" s="9" t="s">
        <v>1816</v>
      </c>
      <c r="B372" s="15" t="s">
        <v>1341</v>
      </c>
      <c r="C372" s="9">
        <v>1</v>
      </c>
      <c r="D372" s="9" t="s">
        <v>2113</v>
      </c>
    </row>
    <row r="373" spans="1:4" x14ac:dyDescent="0.25">
      <c r="A373" s="9" t="s">
        <v>1817</v>
      </c>
      <c r="B373" s="15" t="s">
        <v>1026</v>
      </c>
      <c r="C373" s="9">
        <v>1</v>
      </c>
      <c r="D373" s="9" t="s">
        <v>2113</v>
      </c>
    </row>
    <row r="374" spans="1:4" x14ac:dyDescent="0.25">
      <c r="A374" s="9" t="s">
        <v>1818</v>
      </c>
      <c r="B374" s="15" t="s">
        <v>1029</v>
      </c>
      <c r="C374" s="9">
        <v>2</v>
      </c>
      <c r="D374" s="9" t="s">
        <v>2114</v>
      </c>
    </row>
    <row r="375" spans="1:4" x14ac:dyDescent="0.25">
      <c r="A375" s="9" t="s">
        <v>1819</v>
      </c>
      <c r="B375" s="15" t="s">
        <v>685</v>
      </c>
      <c r="C375" s="9">
        <v>2</v>
      </c>
      <c r="D375" s="9" t="s">
        <v>2114</v>
      </c>
    </row>
    <row r="376" spans="1:4" x14ac:dyDescent="0.25">
      <c r="A376" s="9" t="s">
        <v>1820</v>
      </c>
      <c r="B376" s="15" t="s">
        <v>1344</v>
      </c>
      <c r="C376" s="9">
        <v>1</v>
      </c>
      <c r="D376" s="9" t="s">
        <v>2113</v>
      </c>
    </row>
    <row r="377" spans="1:4" x14ac:dyDescent="0.25">
      <c r="A377" s="9" t="s">
        <v>1821</v>
      </c>
      <c r="B377" s="15" t="s">
        <v>1033</v>
      </c>
      <c r="C377" s="9">
        <v>3</v>
      </c>
      <c r="D377" s="9" t="s">
        <v>2114</v>
      </c>
    </row>
    <row r="378" spans="1:4" x14ac:dyDescent="0.25">
      <c r="A378" s="9" t="s">
        <v>1822</v>
      </c>
      <c r="B378" s="15" t="s">
        <v>1347</v>
      </c>
      <c r="C378" s="9">
        <v>2</v>
      </c>
      <c r="D378" s="9" t="s">
        <v>2114</v>
      </c>
    </row>
    <row r="379" spans="1:4" x14ac:dyDescent="0.25">
      <c r="A379" s="9" t="s">
        <v>1823</v>
      </c>
      <c r="B379" s="15" t="s">
        <v>1351</v>
      </c>
      <c r="C379" s="9">
        <v>1</v>
      </c>
      <c r="D379" s="9" t="s">
        <v>2113</v>
      </c>
    </row>
    <row r="380" spans="1:4" x14ac:dyDescent="0.25">
      <c r="A380" s="9" t="s">
        <v>1824</v>
      </c>
      <c r="B380" s="15" t="s">
        <v>1351</v>
      </c>
      <c r="C380" s="9">
        <v>1</v>
      </c>
      <c r="D380" s="9" t="s">
        <v>2113</v>
      </c>
    </row>
    <row r="381" spans="1:4" x14ac:dyDescent="0.25">
      <c r="A381" s="9" t="s">
        <v>1825</v>
      </c>
      <c r="B381" s="15" t="s">
        <v>689</v>
      </c>
      <c r="C381" s="9">
        <v>1</v>
      </c>
      <c r="D381" s="9" t="s">
        <v>2113</v>
      </c>
    </row>
    <row r="382" spans="1:4" x14ac:dyDescent="0.25">
      <c r="A382" s="9" t="s">
        <v>1826</v>
      </c>
      <c r="B382" s="15" t="s">
        <v>1354</v>
      </c>
      <c r="C382" s="9">
        <v>1</v>
      </c>
      <c r="D382" s="9" t="s">
        <v>2113</v>
      </c>
    </row>
    <row r="383" spans="1:4" x14ac:dyDescent="0.25">
      <c r="A383" s="9" t="s">
        <v>1827</v>
      </c>
      <c r="B383" s="15" t="s">
        <v>693</v>
      </c>
      <c r="C383" s="9">
        <v>1</v>
      </c>
      <c r="D383" s="9" t="s">
        <v>2113</v>
      </c>
    </row>
    <row r="384" spans="1:4" x14ac:dyDescent="0.25">
      <c r="A384" s="9" t="s">
        <v>1828</v>
      </c>
      <c r="B384" s="15" t="s">
        <v>693</v>
      </c>
      <c r="C384" s="9">
        <v>1</v>
      </c>
      <c r="D384" s="9" t="s">
        <v>2113</v>
      </c>
    </row>
    <row r="385" spans="1:4" x14ac:dyDescent="0.25">
      <c r="A385" s="9" t="s">
        <v>1829</v>
      </c>
      <c r="B385" s="15" t="s">
        <v>1358</v>
      </c>
      <c r="C385" s="9">
        <v>1</v>
      </c>
      <c r="D385" s="9" t="s">
        <v>2113</v>
      </c>
    </row>
    <row r="386" spans="1:4" x14ac:dyDescent="0.25">
      <c r="A386" s="9" t="s">
        <v>1830</v>
      </c>
      <c r="B386" s="15" t="s">
        <v>1037</v>
      </c>
      <c r="C386" s="9">
        <v>1</v>
      </c>
      <c r="D386" s="9" t="s">
        <v>2113</v>
      </c>
    </row>
    <row r="387" spans="1:4" x14ac:dyDescent="0.25">
      <c r="A387" s="9" t="s">
        <v>1831</v>
      </c>
      <c r="B387" s="15" t="s">
        <v>697</v>
      </c>
      <c r="C387" s="9">
        <v>1</v>
      </c>
      <c r="D387" s="9" t="s">
        <v>2113</v>
      </c>
    </row>
    <row r="388" spans="1:4" x14ac:dyDescent="0.25">
      <c r="A388" s="9" t="s">
        <v>1832</v>
      </c>
      <c r="B388" s="15" t="s">
        <v>1040</v>
      </c>
      <c r="C388" s="9">
        <v>2</v>
      </c>
      <c r="D388" s="9" t="s">
        <v>2114</v>
      </c>
    </row>
    <row r="389" spans="1:4" x14ac:dyDescent="0.25">
      <c r="A389" s="9" t="s">
        <v>1833</v>
      </c>
      <c r="B389" s="15" t="s">
        <v>1361</v>
      </c>
      <c r="C389" s="9">
        <v>2</v>
      </c>
      <c r="D389" s="9" t="s">
        <v>2114</v>
      </c>
    </row>
    <row r="390" spans="1:4" x14ac:dyDescent="0.25">
      <c r="A390" s="9" t="s">
        <v>1834</v>
      </c>
      <c r="B390" s="15" t="s">
        <v>1364</v>
      </c>
      <c r="C390" s="9">
        <v>1</v>
      </c>
      <c r="D390" s="9" t="s">
        <v>2113</v>
      </c>
    </row>
    <row r="391" spans="1:4" x14ac:dyDescent="0.25">
      <c r="A391" s="9" t="s">
        <v>1835</v>
      </c>
      <c r="B391" s="15" t="s">
        <v>1367</v>
      </c>
      <c r="C391" s="9">
        <v>1</v>
      </c>
      <c r="D391" s="9" t="s">
        <v>2113</v>
      </c>
    </row>
    <row r="392" spans="1:4" x14ac:dyDescent="0.25">
      <c r="A392" s="9" t="s">
        <v>1836</v>
      </c>
      <c r="B392" s="15" t="s">
        <v>1370</v>
      </c>
      <c r="C392" s="9">
        <v>1</v>
      </c>
      <c r="D392" s="9" t="s">
        <v>2113</v>
      </c>
    </row>
    <row r="393" spans="1:4" x14ac:dyDescent="0.25">
      <c r="A393" s="9" t="s">
        <v>1837</v>
      </c>
      <c r="B393" s="15" t="s">
        <v>1373</v>
      </c>
      <c r="C393" s="9">
        <v>1</v>
      </c>
      <c r="D393" s="9" t="s">
        <v>2113</v>
      </c>
    </row>
    <row r="394" spans="1:4" x14ac:dyDescent="0.25">
      <c r="A394" s="9" t="s">
        <v>1838</v>
      </c>
      <c r="B394" s="15" t="s">
        <v>1373</v>
      </c>
      <c r="C394" s="9">
        <v>3</v>
      </c>
      <c r="D394" s="9" t="s">
        <v>2114</v>
      </c>
    </row>
    <row r="395" spans="1:4" x14ac:dyDescent="0.25">
      <c r="A395" s="9" t="s">
        <v>1840</v>
      </c>
      <c r="B395" s="15" t="s">
        <v>1376</v>
      </c>
      <c r="C395" s="9">
        <v>2</v>
      </c>
      <c r="D395" s="9" t="s">
        <v>2114</v>
      </c>
    </row>
    <row r="396" spans="1:4" x14ac:dyDescent="0.25">
      <c r="A396" s="9" t="s">
        <v>1841</v>
      </c>
      <c r="B396" s="15" t="s">
        <v>701</v>
      </c>
      <c r="C396" s="9">
        <v>1</v>
      </c>
      <c r="D396" s="9" t="s">
        <v>2113</v>
      </c>
    </row>
    <row r="397" spans="1:4" x14ac:dyDescent="0.25">
      <c r="A397" s="9" t="s">
        <v>1842</v>
      </c>
      <c r="B397" s="15" t="s">
        <v>705</v>
      </c>
      <c r="C397" s="9">
        <v>1</v>
      </c>
      <c r="D397" s="9" t="s">
        <v>2113</v>
      </c>
    </row>
    <row r="398" spans="1:4" x14ac:dyDescent="0.25">
      <c r="A398" s="9" t="s">
        <v>1843</v>
      </c>
      <c r="B398" s="15" t="s">
        <v>1044</v>
      </c>
      <c r="C398" s="9">
        <v>1</v>
      </c>
      <c r="D398" s="9" t="s">
        <v>2113</v>
      </c>
    </row>
    <row r="399" spans="1:4" x14ac:dyDescent="0.25">
      <c r="A399" s="9" t="s">
        <v>1844</v>
      </c>
      <c r="B399" s="15" t="s">
        <v>1044</v>
      </c>
      <c r="C399" s="9">
        <v>1</v>
      </c>
      <c r="D399" s="9" t="s">
        <v>2113</v>
      </c>
    </row>
    <row r="400" spans="1:4" x14ac:dyDescent="0.25">
      <c r="A400" s="9" t="s">
        <v>1845</v>
      </c>
      <c r="B400" s="15" t="s">
        <v>1379</v>
      </c>
      <c r="C400" s="9">
        <v>2</v>
      </c>
      <c r="D400" s="9" t="s">
        <v>2114</v>
      </c>
    </row>
    <row r="401" spans="1:4" x14ac:dyDescent="0.25">
      <c r="A401" s="9" t="s">
        <v>1847</v>
      </c>
      <c r="B401" s="15" t="s">
        <v>1048</v>
      </c>
      <c r="C401" s="9">
        <v>1</v>
      </c>
      <c r="D401" s="9" t="s">
        <v>2113</v>
      </c>
    </row>
    <row r="402" spans="1:4" x14ac:dyDescent="0.25">
      <c r="A402" s="9" t="s">
        <v>1846</v>
      </c>
      <c r="B402" s="15" t="s">
        <v>1048</v>
      </c>
      <c r="C402" s="9">
        <v>1</v>
      </c>
      <c r="D402" s="9" t="s">
        <v>2113</v>
      </c>
    </row>
    <row r="403" spans="1:4" x14ac:dyDescent="0.25">
      <c r="A403" s="9" t="s">
        <v>1848</v>
      </c>
      <c r="B403" s="15" t="s">
        <v>1052</v>
      </c>
      <c r="C403" s="9">
        <v>1</v>
      </c>
      <c r="D403" s="9" t="s">
        <v>2113</v>
      </c>
    </row>
    <row r="404" spans="1:4" x14ac:dyDescent="0.25">
      <c r="A404" s="9" t="s">
        <v>1850</v>
      </c>
      <c r="B404" s="15" t="s">
        <v>709</v>
      </c>
      <c r="C404" s="9">
        <v>1</v>
      </c>
      <c r="D404" s="9" t="s">
        <v>2113</v>
      </c>
    </row>
    <row r="405" spans="1:4" x14ac:dyDescent="0.25">
      <c r="A405" s="9" t="s">
        <v>1849</v>
      </c>
      <c r="B405" s="15" t="s">
        <v>709</v>
      </c>
      <c r="C405" s="9">
        <v>1</v>
      </c>
      <c r="D405" s="9" t="s">
        <v>2113</v>
      </c>
    </row>
    <row r="406" spans="1:4" x14ac:dyDescent="0.25">
      <c r="A406" s="9" t="s">
        <v>1851</v>
      </c>
      <c r="B406" s="15" t="s">
        <v>1383</v>
      </c>
      <c r="C406" s="9">
        <v>1</v>
      </c>
      <c r="D406" s="9" t="s">
        <v>2113</v>
      </c>
    </row>
    <row r="407" spans="1:4" x14ac:dyDescent="0.25">
      <c r="A407" s="9" t="s">
        <v>1853</v>
      </c>
      <c r="B407" s="15" t="s">
        <v>712</v>
      </c>
      <c r="C407" s="9">
        <v>1</v>
      </c>
      <c r="D407" s="9" t="s">
        <v>2113</v>
      </c>
    </row>
    <row r="408" spans="1:4" x14ac:dyDescent="0.25">
      <c r="A408" s="9" t="s">
        <v>1852</v>
      </c>
      <c r="B408" s="15" t="s">
        <v>712</v>
      </c>
      <c r="C408" s="9">
        <v>1</v>
      </c>
      <c r="D408" s="9" t="s">
        <v>2113</v>
      </c>
    </row>
    <row r="409" spans="1:4" x14ac:dyDescent="0.25">
      <c r="A409" s="9" t="s">
        <v>1854</v>
      </c>
      <c r="B409" s="15" t="s">
        <v>716</v>
      </c>
      <c r="C409" s="9">
        <v>1</v>
      </c>
      <c r="D409" s="9" t="s">
        <v>2113</v>
      </c>
    </row>
    <row r="410" spans="1:4" x14ac:dyDescent="0.25">
      <c r="A410" s="9" t="s">
        <v>1855</v>
      </c>
      <c r="B410" s="15" t="s">
        <v>1056</v>
      </c>
      <c r="C410" s="9">
        <v>1</v>
      </c>
      <c r="D410" s="9" t="s">
        <v>2113</v>
      </c>
    </row>
    <row r="411" spans="1:4" x14ac:dyDescent="0.25">
      <c r="A411" s="9" t="s">
        <v>1856</v>
      </c>
      <c r="B411" s="15" t="s">
        <v>1056</v>
      </c>
      <c r="C411" s="9">
        <v>1</v>
      </c>
      <c r="D411" s="9" t="s">
        <v>2113</v>
      </c>
    </row>
    <row r="412" spans="1:4" x14ac:dyDescent="0.25">
      <c r="A412" s="9" t="s">
        <v>1858</v>
      </c>
      <c r="B412" s="15" t="s">
        <v>1060</v>
      </c>
      <c r="C412" s="9">
        <v>2</v>
      </c>
      <c r="D412" s="9" t="s">
        <v>2114</v>
      </c>
    </row>
    <row r="413" spans="1:4" x14ac:dyDescent="0.25">
      <c r="A413" s="9" t="s">
        <v>1857</v>
      </c>
      <c r="B413" s="15" t="s">
        <v>1060</v>
      </c>
      <c r="C413" s="9">
        <v>2</v>
      </c>
      <c r="D413" s="9" t="s">
        <v>2114</v>
      </c>
    </row>
    <row r="414" spans="1:4" x14ac:dyDescent="0.25">
      <c r="A414" s="9" t="s">
        <v>1859</v>
      </c>
      <c r="B414" s="15" t="s">
        <v>720</v>
      </c>
      <c r="C414" s="9">
        <v>2</v>
      </c>
      <c r="D414" s="9" t="s">
        <v>2114</v>
      </c>
    </row>
    <row r="415" spans="1:4" x14ac:dyDescent="0.25">
      <c r="A415" s="9" t="s">
        <v>1860</v>
      </c>
      <c r="B415" s="15" t="s">
        <v>720</v>
      </c>
      <c r="C415" s="9">
        <v>2</v>
      </c>
      <c r="D415" s="9" t="s">
        <v>2114</v>
      </c>
    </row>
    <row r="416" spans="1:4" x14ac:dyDescent="0.25">
      <c r="A416" s="9" t="s">
        <v>1862</v>
      </c>
      <c r="B416" s="15" t="s">
        <v>1064</v>
      </c>
      <c r="C416" s="9">
        <v>2</v>
      </c>
      <c r="D416" s="9" t="s">
        <v>2114</v>
      </c>
    </row>
    <row r="417" spans="1:4" x14ac:dyDescent="0.25">
      <c r="A417" s="9" t="s">
        <v>1861</v>
      </c>
      <c r="B417" s="15" t="s">
        <v>1064</v>
      </c>
      <c r="C417" s="9">
        <v>2</v>
      </c>
      <c r="D417" s="9" t="s">
        <v>2114</v>
      </c>
    </row>
    <row r="418" spans="1:4" x14ac:dyDescent="0.25">
      <c r="A418" s="9" t="s">
        <v>1863</v>
      </c>
      <c r="B418" s="15" t="s">
        <v>724</v>
      </c>
      <c r="C418" s="9">
        <v>2</v>
      </c>
      <c r="D418" s="9" t="s">
        <v>2114</v>
      </c>
    </row>
    <row r="419" spans="1:4" x14ac:dyDescent="0.25">
      <c r="A419" s="9" t="s">
        <v>1864</v>
      </c>
      <c r="B419" s="15" t="s">
        <v>728</v>
      </c>
      <c r="C419" s="9">
        <v>2</v>
      </c>
      <c r="D419" s="9" t="s">
        <v>2114</v>
      </c>
    </row>
    <row r="420" spans="1:4" x14ac:dyDescent="0.25">
      <c r="A420" s="9" t="s">
        <v>1865</v>
      </c>
      <c r="B420" s="15" t="s">
        <v>1386</v>
      </c>
      <c r="C420" s="9">
        <v>1</v>
      </c>
      <c r="D420" s="9" t="s">
        <v>2113</v>
      </c>
    </row>
    <row r="421" spans="1:4" x14ac:dyDescent="0.25">
      <c r="A421" s="9" t="s">
        <v>1866</v>
      </c>
      <c r="B421" s="15" t="s">
        <v>732</v>
      </c>
      <c r="C421" s="9">
        <v>1</v>
      </c>
      <c r="D421" s="9" t="s">
        <v>2113</v>
      </c>
    </row>
    <row r="422" spans="1:4" x14ac:dyDescent="0.25">
      <c r="A422" s="9" t="s">
        <v>1867</v>
      </c>
      <c r="B422" s="15" t="s">
        <v>736</v>
      </c>
      <c r="C422" s="9">
        <v>2</v>
      </c>
      <c r="D422" s="9" t="s">
        <v>2114</v>
      </c>
    </row>
    <row r="423" spans="1:4" x14ac:dyDescent="0.25">
      <c r="A423" s="9" t="s">
        <v>1868</v>
      </c>
      <c r="B423" s="15" t="s">
        <v>1068</v>
      </c>
      <c r="C423" s="9">
        <v>1</v>
      </c>
      <c r="D423" s="9" t="s">
        <v>2113</v>
      </c>
    </row>
    <row r="424" spans="1:4" x14ac:dyDescent="0.25">
      <c r="A424" s="9" t="s">
        <v>1869</v>
      </c>
      <c r="B424" s="15" t="s">
        <v>740</v>
      </c>
      <c r="C424" s="9">
        <v>1</v>
      </c>
      <c r="D424" s="9" t="s">
        <v>2113</v>
      </c>
    </row>
    <row r="425" spans="1:4" x14ac:dyDescent="0.25">
      <c r="A425" s="9" t="s">
        <v>1870</v>
      </c>
      <c r="B425" s="15" t="s">
        <v>1071</v>
      </c>
      <c r="C425" s="9">
        <v>1</v>
      </c>
      <c r="D425" s="9" t="s">
        <v>2113</v>
      </c>
    </row>
    <row r="426" spans="1:4" x14ac:dyDescent="0.25">
      <c r="A426" s="9" t="s">
        <v>1871</v>
      </c>
      <c r="B426" s="15" t="s">
        <v>1075</v>
      </c>
      <c r="C426" s="9">
        <v>1</v>
      </c>
      <c r="D426" s="9" t="s">
        <v>2113</v>
      </c>
    </row>
    <row r="427" spans="1:4" x14ac:dyDescent="0.25">
      <c r="A427" s="9" t="s">
        <v>1872</v>
      </c>
      <c r="B427" s="15" t="s">
        <v>1079</v>
      </c>
      <c r="C427" s="9">
        <v>1</v>
      </c>
      <c r="D427" s="9" t="s">
        <v>2113</v>
      </c>
    </row>
    <row r="428" spans="1:4" x14ac:dyDescent="0.25">
      <c r="A428" s="9" t="s">
        <v>1873</v>
      </c>
      <c r="B428" s="15" t="s">
        <v>743</v>
      </c>
      <c r="C428" s="9">
        <v>1</v>
      </c>
      <c r="D428" s="9" t="s">
        <v>2113</v>
      </c>
    </row>
    <row r="429" spans="1:4" x14ac:dyDescent="0.25">
      <c r="A429" s="9" t="s">
        <v>1874</v>
      </c>
      <c r="B429" s="15" t="s">
        <v>743</v>
      </c>
      <c r="C429" s="9">
        <v>1</v>
      </c>
      <c r="D429" s="9" t="s">
        <v>2113</v>
      </c>
    </row>
    <row r="430" spans="1:4" x14ac:dyDescent="0.25">
      <c r="A430" s="9" t="s">
        <v>1875</v>
      </c>
      <c r="B430" s="15" t="s">
        <v>1389</v>
      </c>
      <c r="C430" s="9">
        <v>1</v>
      </c>
      <c r="D430" s="9" t="s">
        <v>2113</v>
      </c>
    </row>
    <row r="431" spans="1:4" x14ac:dyDescent="0.25">
      <c r="A431" s="9" t="s">
        <v>1876</v>
      </c>
      <c r="B431" s="15" t="s">
        <v>1392</v>
      </c>
      <c r="C431" s="9">
        <v>2</v>
      </c>
      <c r="D431" s="9" t="s">
        <v>2114</v>
      </c>
    </row>
    <row r="432" spans="1:4" x14ac:dyDescent="0.25">
      <c r="A432" s="9" t="s">
        <v>1877</v>
      </c>
      <c r="B432" s="15" t="s">
        <v>1395</v>
      </c>
      <c r="C432" s="9">
        <v>2</v>
      </c>
      <c r="D432" s="9" t="s">
        <v>2114</v>
      </c>
    </row>
    <row r="433" spans="1:4" x14ac:dyDescent="0.25">
      <c r="A433" s="9" t="s">
        <v>1878</v>
      </c>
      <c r="B433" s="15" t="s">
        <v>1083</v>
      </c>
      <c r="C433" s="9">
        <v>1</v>
      </c>
      <c r="D433" s="9" t="s">
        <v>2113</v>
      </c>
    </row>
    <row r="434" spans="1:4" x14ac:dyDescent="0.25">
      <c r="A434" s="9" t="s">
        <v>1881</v>
      </c>
      <c r="B434" s="15" t="s">
        <v>747</v>
      </c>
      <c r="C434" s="9">
        <v>1</v>
      </c>
      <c r="D434" s="9" t="s">
        <v>2113</v>
      </c>
    </row>
    <row r="435" spans="1:4" x14ac:dyDescent="0.25">
      <c r="A435" s="9" t="s">
        <v>1879</v>
      </c>
      <c r="B435" s="15" t="s">
        <v>747</v>
      </c>
      <c r="C435" s="9">
        <v>1</v>
      </c>
      <c r="D435" s="9" t="s">
        <v>2113</v>
      </c>
    </row>
    <row r="436" spans="1:4" x14ac:dyDescent="0.25">
      <c r="A436" s="9" t="s">
        <v>1882</v>
      </c>
      <c r="B436" s="15" t="s">
        <v>750</v>
      </c>
      <c r="C436" s="9">
        <v>1</v>
      </c>
      <c r="D436" s="9" t="s">
        <v>2113</v>
      </c>
    </row>
    <row r="437" spans="1:4" x14ac:dyDescent="0.25">
      <c r="A437" s="9" t="s">
        <v>1883</v>
      </c>
      <c r="B437" s="15" t="s">
        <v>753</v>
      </c>
      <c r="C437" s="9">
        <v>2</v>
      </c>
      <c r="D437" s="9" t="s">
        <v>2114</v>
      </c>
    </row>
    <row r="438" spans="1:4" x14ac:dyDescent="0.25">
      <c r="A438" s="9" t="s">
        <v>1884</v>
      </c>
      <c r="B438" s="15" t="s">
        <v>1087</v>
      </c>
      <c r="C438" s="9">
        <v>2</v>
      </c>
      <c r="D438" s="9" t="s">
        <v>2114</v>
      </c>
    </row>
    <row r="439" spans="1:4" x14ac:dyDescent="0.25">
      <c r="A439" s="9" t="s">
        <v>1885</v>
      </c>
      <c r="B439" s="15" t="s">
        <v>1398</v>
      </c>
      <c r="C439" s="9">
        <v>1</v>
      </c>
      <c r="D439" s="9" t="s">
        <v>2113</v>
      </c>
    </row>
    <row r="440" spans="1:4" x14ac:dyDescent="0.25">
      <c r="A440" s="9" t="s">
        <v>1887</v>
      </c>
      <c r="B440" s="15" t="s">
        <v>757</v>
      </c>
      <c r="C440" s="9">
        <v>2</v>
      </c>
      <c r="D440" s="9" t="s">
        <v>2114</v>
      </c>
    </row>
    <row r="441" spans="1:4" x14ac:dyDescent="0.25">
      <c r="A441" s="9" t="s">
        <v>1886</v>
      </c>
      <c r="B441" s="15" t="s">
        <v>757</v>
      </c>
      <c r="C441" s="9">
        <v>2</v>
      </c>
      <c r="D441" s="9" t="s">
        <v>2114</v>
      </c>
    </row>
    <row r="442" spans="1:4" x14ac:dyDescent="0.25">
      <c r="A442" s="9" t="s">
        <v>1890</v>
      </c>
      <c r="B442" s="15" t="s">
        <v>761</v>
      </c>
      <c r="C442" s="9">
        <v>2</v>
      </c>
      <c r="D442" s="9" t="s">
        <v>2114</v>
      </c>
    </row>
    <row r="443" spans="1:4" x14ac:dyDescent="0.25">
      <c r="A443" s="9" t="s">
        <v>1888</v>
      </c>
      <c r="B443" s="15" t="s">
        <v>761</v>
      </c>
      <c r="C443" s="9">
        <v>2</v>
      </c>
      <c r="D443" s="9" t="s">
        <v>2114</v>
      </c>
    </row>
    <row r="444" spans="1:4" x14ac:dyDescent="0.25">
      <c r="A444" s="9" t="s">
        <v>1891</v>
      </c>
      <c r="B444" s="15" t="s">
        <v>1401</v>
      </c>
      <c r="C444" s="9">
        <v>1</v>
      </c>
      <c r="D444" s="9" t="s">
        <v>2113</v>
      </c>
    </row>
    <row r="445" spans="1:4" x14ac:dyDescent="0.25">
      <c r="A445" s="9" t="s">
        <v>1892</v>
      </c>
      <c r="B445" s="15" t="s">
        <v>1404</v>
      </c>
      <c r="C445" s="9">
        <v>3</v>
      </c>
      <c r="D445" s="9" t="s">
        <v>2114</v>
      </c>
    </row>
    <row r="446" spans="1:4" x14ac:dyDescent="0.25">
      <c r="A446" s="9" t="s">
        <v>1894</v>
      </c>
      <c r="B446" s="15" t="s">
        <v>764</v>
      </c>
      <c r="C446" s="9">
        <v>1</v>
      </c>
      <c r="D446" s="9" t="s">
        <v>2113</v>
      </c>
    </row>
    <row r="447" spans="1:4" x14ac:dyDescent="0.25">
      <c r="A447" s="9" t="s">
        <v>1893</v>
      </c>
      <c r="B447" s="15" t="s">
        <v>764</v>
      </c>
      <c r="C447" s="9">
        <v>1</v>
      </c>
      <c r="D447" s="9" t="s">
        <v>2113</v>
      </c>
    </row>
    <row r="448" spans="1:4" x14ac:dyDescent="0.25">
      <c r="A448" s="9" t="s">
        <v>1895</v>
      </c>
      <c r="B448" s="15" t="s">
        <v>768</v>
      </c>
      <c r="C448" s="9">
        <v>1</v>
      </c>
      <c r="D448" s="9" t="s">
        <v>2113</v>
      </c>
    </row>
    <row r="449" spans="1:4" x14ac:dyDescent="0.25">
      <c r="A449" s="9" t="s">
        <v>1896</v>
      </c>
      <c r="B449" s="15" t="s">
        <v>1407</v>
      </c>
      <c r="C449" s="9">
        <v>2</v>
      </c>
      <c r="D449" s="9" t="s">
        <v>2114</v>
      </c>
    </row>
    <row r="450" spans="1:4" x14ac:dyDescent="0.25">
      <c r="A450" s="9" t="s">
        <v>1897</v>
      </c>
      <c r="B450" s="15" t="s">
        <v>771</v>
      </c>
      <c r="C450" s="9">
        <v>1</v>
      </c>
      <c r="D450" s="9" t="s">
        <v>2113</v>
      </c>
    </row>
    <row r="451" spans="1:4" x14ac:dyDescent="0.25">
      <c r="A451" s="9" t="s">
        <v>1898</v>
      </c>
      <c r="B451" s="15" t="s">
        <v>1410</v>
      </c>
      <c r="C451" s="9">
        <v>1</v>
      </c>
      <c r="D451" s="9" t="s">
        <v>2113</v>
      </c>
    </row>
    <row r="452" spans="1:4" x14ac:dyDescent="0.25">
      <c r="A452" s="9" t="s">
        <v>1899</v>
      </c>
      <c r="B452" s="15" t="s">
        <v>1091</v>
      </c>
      <c r="C452" s="9">
        <v>2</v>
      </c>
      <c r="D452" s="9" t="s">
        <v>2114</v>
      </c>
    </row>
    <row r="453" spans="1:4" x14ac:dyDescent="0.25">
      <c r="A453" s="9" t="s">
        <v>1900</v>
      </c>
      <c r="B453" s="15" t="s">
        <v>774</v>
      </c>
      <c r="C453" s="9">
        <v>1</v>
      </c>
      <c r="D453" s="9" t="s">
        <v>2113</v>
      </c>
    </row>
    <row r="454" spans="1:4" x14ac:dyDescent="0.25">
      <c r="A454" s="9" t="s">
        <v>1902</v>
      </c>
      <c r="B454" s="15" t="s">
        <v>778</v>
      </c>
      <c r="C454" s="9">
        <v>1</v>
      </c>
      <c r="D454" s="9" t="s">
        <v>2113</v>
      </c>
    </row>
    <row r="455" spans="1:4" x14ac:dyDescent="0.25">
      <c r="A455" s="9" t="s">
        <v>1901</v>
      </c>
      <c r="B455" s="15" t="s">
        <v>778</v>
      </c>
      <c r="C455" s="9">
        <v>2</v>
      </c>
      <c r="D455" s="9" t="s">
        <v>2114</v>
      </c>
    </row>
    <row r="456" spans="1:4" x14ac:dyDescent="0.25">
      <c r="A456" s="9" t="s">
        <v>1903</v>
      </c>
      <c r="B456" s="15" t="s">
        <v>1413</v>
      </c>
      <c r="C456" s="9">
        <v>1</v>
      </c>
      <c r="D456" s="9" t="s">
        <v>2113</v>
      </c>
    </row>
    <row r="457" spans="1:4" x14ac:dyDescent="0.25">
      <c r="A457" s="9" t="s">
        <v>1904</v>
      </c>
      <c r="B457" s="15" t="s">
        <v>1417</v>
      </c>
      <c r="C457" s="9">
        <v>1</v>
      </c>
      <c r="D457" s="9" t="s">
        <v>2113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workbookViewId="0">
      <pane ySplit="3" topLeftCell="A4" activePane="bottomLeft" state="frozen"/>
      <selection pane="bottomLeft" activeCell="A4" sqref="A4:XFD4"/>
    </sheetView>
  </sheetViews>
  <sheetFormatPr defaultColWidth="9.140625" defaultRowHeight="15" x14ac:dyDescent="0.25"/>
  <cols>
    <col min="1" max="1" width="27.85546875" style="9" customWidth="1"/>
    <col min="2" max="2" width="23.85546875" style="9" customWidth="1"/>
    <col min="3" max="3" width="34.28515625" style="9" bestFit="1" customWidth="1"/>
    <col min="4" max="4" width="23.7109375" style="9" bestFit="1" customWidth="1"/>
    <col min="5" max="16384" width="9.140625" style="9"/>
  </cols>
  <sheetData>
    <row r="1" spans="1:19" x14ac:dyDescent="0.25">
      <c r="A1" s="28" t="s">
        <v>9074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3" spans="1:19" x14ac:dyDescent="0.25">
      <c r="A3" s="2" t="s">
        <v>8018</v>
      </c>
      <c r="B3" s="2" t="s">
        <v>8016</v>
      </c>
      <c r="C3" s="2" t="s">
        <v>2119</v>
      </c>
      <c r="D3" s="2" t="s">
        <v>2115</v>
      </c>
    </row>
    <row r="4" spans="1:19" x14ac:dyDescent="0.25">
      <c r="A4" s="1" t="s">
        <v>1441</v>
      </c>
      <c r="B4" s="15" t="s">
        <v>781</v>
      </c>
      <c r="C4" s="9">
        <v>53.33</v>
      </c>
      <c r="D4" s="9" t="s">
        <v>2116</v>
      </c>
      <c r="I4" s="3"/>
    </row>
    <row r="5" spans="1:19" x14ac:dyDescent="0.25">
      <c r="A5" s="1" t="s">
        <v>1444</v>
      </c>
      <c r="B5" s="15" t="s">
        <v>9</v>
      </c>
      <c r="C5" s="9">
        <v>0</v>
      </c>
      <c r="D5" s="9" t="s">
        <v>2117</v>
      </c>
      <c r="I5" s="3"/>
    </row>
    <row r="6" spans="1:19" x14ac:dyDescent="0.25">
      <c r="A6" s="1" t="s">
        <v>1445</v>
      </c>
      <c r="B6" s="15" t="s">
        <v>785</v>
      </c>
      <c r="C6" s="9">
        <v>0</v>
      </c>
      <c r="D6" s="9" t="s">
        <v>2117</v>
      </c>
      <c r="I6" s="3"/>
    </row>
    <row r="7" spans="1:19" x14ac:dyDescent="0.25">
      <c r="A7" s="1" t="s">
        <v>1454</v>
      </c>
      <c r="B7" s="15" t="s">
        <v>29</v>
      </c>
      <c r="C7" s="9">
        <v>93.02</v>
      </c>
      <c r="D7" s="9" t="s">
        <v>2116</v>
      </c>
      <c r="I7" s="3"/>
    </row>
    <row r="8" spans="1:19" x14ac:dyDescent="0.25">
      <c r="A8" s="1" t="s">
        <v>1461</v>
      </c>
      <c r="B8" s="15" t="s">
        <v>800</v>
      </c>
      <c r="C8" s="9">
        <v>78.260000000000005</v>
      </c>
      <c r="D8" s="9" t="s">
        <v>2116</v>
      </c>
      <c r="I8" s="3"/>
    </row>
    <row r="9" spans="1:19" x14ac:dyDescent="0.25">
      <c r="A9" s="1" t="s">
        <v>1464</v>
      </c>
      <c r="B9" s="15" t="s">
        <v>804</v>
      </c>
      <c r="C9" s="9">
        <v>25.81</v>
      </c>
      <c r="D9" s="9" t="s">
        <v>2116</v>
      </c>
      <c r="I9" s="3"/>
    </row>
    <row r="10" spans="1:19" x14ac:dyDescent="0.25">
      <c r="A10" s="1" t="s">
        <v>1466</v>
      </c>
      <c r="B10" s="15" t="s">
        <v>1101</v>
      </c>
      <c r="C10" s="9">
        <v>0</v>
      </c>
      <c r="D10" s="9" t="s">
        <v>2117</v>
      </c>
      <c r="I10" s="3"/>
    </row>
    <row r="11" spans="1:19" x14ac:dyDescent="0.25">
      <c r="A11" s="1" t="s">
        <v>1468</v>
      </c>
      <c r="B11" s="15" t="s">
        <v>50</v>
      </c>
      <c r="C11" s="9">
        <v>0</v>
      </c>
      <c r="D11" s="9" t="s">
        <v>2117</v>
      </c>
      <c r="I11" s="3"/>
    </row>
    <row r="12" spans="1:19" x14ac:dyDescent="0.25">
      <c r="A12" s="1" t="s">
        <v>1471</v>
      </c>
      <c r="B12" s="15" t="s">
        <v>808</v>
      </c>
      <c r="C12" s="9">
        <v>34.94</v>
      </c>
      <c r="D12" s="9" t="s">
        <v>2116</v>
      </c>
      <c r="I12" s="3"/>
    </row>
    <row r="13" spans="1:19" x14ac:dyDescent="0.25">
      <c r="A13" s="1" t="s">
        <v>1474</v>
      </c>
      <c r="B13" s="15" t="s">
        <v>58</v>
      </c>
      <c r="C13" s="9">
        <v>97.17</v>
      </c>
      <c r="D13" s="9" t="s">
        <v>2116</v>
      </c>
      <c r="I13" s="3"/>
    </row>
    <row r="14" spans="1:19" x14ac:dyDescent="0.25">
      <c r="A14" s="1" t="s">
        <v>1479</v>
      </c>
      <c r="B14" s="15" t="s">
        <v>818</v>
      </c>
      <c r="C14" s="9">
        <v>60.93</v>
      </c>
      <c r="D14" s="9" t="s">
        <v>2116</v>
      </c>
      <c r="I14" s="3"/>
    </row>
    <row r="15" spans="1:19" x14ac:dyDescent="0.25">
      <c r="A15" s="1" t="s">
        <v>1485</v>
      </c>
      <c r="B15" s="15" t="s">
        <v>1115</v>
      </c>
      <c r="C15" s="9">
        <v>47.41</v>
      </c>
      <c r="D15" s="9" t="s">
        <v>2116</v>
      </c>
      <c r="I15" s="3"/>
    </row>
    <row r="16" spans="1:19" x14ac:dyDescent="0.25">
      <c r="A16" s="1" t="s">
        <v>1497</v>
      </c>
      <c r="B16" s="15" t="s">
        <v>102</v>
      </c>
      <c r="C16" s="9">
        <v>50.44</v>
      </c>
      <c r="D16" s="9" t="s">
        <v>2116</v>
      </c>
      <c r="I16" s="3"/>
    </row>
    <row r="17" spans="1:9" x14ac:dyDescent="0.25">
      <c r="A17" s="1" t="s">
        <v>1498</v>
      </c>
      <c r="B17" s="15" t="s">
        <v>1121</v>
      </c>
      <c r="C17" s="9">
        <v>31.86</v>
      </c>
      <c r="D17" s="9" t="s">
        <v>2116</v>
      </c>
      <c r="I17" s="3"/>
    </row>
    <row r="18" spans="1:9" x14ac:dyDescent="0.25">
      <c r="A18" s="1" t="s">
        <v>1503</v>
      </c>
      <c r="B18" s="15" t="s">
        <v>1127</v>
      </c>
      <c r="C18" s="9">
        <v>0</v>
      </c>
      <c r="D18" s="9" t="s">
        <v>2117</v>
      </c>
      <c r="I18" s="3"/>
    </row>
    <row r="19" spans="1:9" x14ac:dyDescent="0.25">
      <c r="A19" s="1" t="s">
        <v>1522</v>
      </c>
      <c r="B19" s="15" t="s">
        <v>166</v>
      </c>
      <c r="C19" s="9">
        <v>0</v>
      </c>
      <c r="D19" s="9" t="s">
        <v>2117</v>
      </c>
      <c r="I19" s="3"/>
    </row>
    <row r="20" spans="1:9" x14ac:dyDescent="0.25">
      <c r="A20" s="1" t="s">
        <v>1533</v>
      </c>
      <c r="B20" s="15" t="s">
        <v>844</v>
      </c>
      <c r="C20" s="9">
        <v>85.94</v>
      </c>
      <c r="D20" s="9" t="s">
        <v>2116</v>
      </c>
      <c r="I20" s="3"/>
    </row>
    <row r="21" spans="1:9" x14ac:dyDescent="0.25">
      <c r="A21" s="1" t="s">
        <v>1536</v>
      </c>
      <c r="B21" s="15" t="s">
        <v>201</v>
      </c>
      <c r="C21" s="9">
        <v>52.02</v>
      </c>
      <c r="D21" s="9" t="s">
        <v>2116</v>
      </c>
      <c r="I21" s="3"/>
    </row>
    <row r="22" spans="1:9" x14ac:dyDescent="0.25">
      <c r="A22" s="1" t="s">
        <v>1539</v>
      </c>
      <c r="B22" s="15" t="s">
        <v>209</v>
      </c>
      <c r="C22" s="9">
        <v>81.819999999999993</v>
      </c>
      <c r="D22" s="9" t="s">
        <v>2116</v>
      </c>
      <c r="I22" s="3"/>
    </row>
    <row r="23" spans="1:9" x14ac:dyDescent="0.25">
      <c r="A23" s="1" t="s">
        <v>1550</v>
      </c>
      <c r="B23" s="15" t="s">
        <v>229</v>
      </c>
      <c r="C23" s="9">
        <v>0</v>
      </c>
      <c r="D23" s="9" t="s">
        <v>2117</v>
      </c>
      <c r="I23" s="3"/>
    </row>
    <row r="24" spans="1:9" x14ac:dyDescent="0.25">
      <c r="A24" s="1" t="s">
        <v>1558</v>
      </c>
      <c r="B24" s="15" t="s">
        <v>245</v>
      </c>
      <c r="C24" s="9">
        <v>0</v>
      </c>
      <c r="D24" s="9" t="s">
        <v>2117</v>
      </c>
      <c r="I24" s="3"/>
    </row>
    <row r="25" spans="1:9" x14ac:dyDescent="0.25">
      <c r="A25" s="1" t="s">
        <v>1559</v>
      </c>
      <c r="B25" s="15" t="s">
        <v>1161</v>
      </c>
      <c r="C25" s="9">
        <v>0</v>
      </c>
      <c r="D25" s="9" t="s">
        <v>2117</v>
      </c>
      <c r="I25" s="3"/>
    </row>
    <row r="26" spans="1:9" x14ac:dyDescent="0.25">
      <c r="A26" s="1" t="s">
        <v>1571</v>
      </c>
      <c r="B26" s="15" t="s">
        <v>866</v>
      </c>
      <c r="C26" s="9">
        <v>43.67</v>
      </c>
      <c r="D26" s="9" t="s">
        <v>2116</v>
      </c>
      <c r="I26" s="3"/>
    </row>
    <row r="27" spans="1:9" x14ac:dyDescent="0.25">
      <c r="A27" s="1" t="s">
        <v>1573</v>
      </c>
      <c r="B27" s="15" t="s">
        <v>1179</v>
      </c>
      <c r="C27" s="9">
        <v>100</v>
      </c>
      <c r="D27" s="9" t="s">
        <v>2118</v>
      </c>
      <c r="I27" s="3"/>
    </row>
    <row r="28" spans="1:9" x14ac:dyDescent="0.25">
      <c r="A28" s="1" t="s">
        <v>1581</v>
      </c>
      <c r="B28" s="15" t="s">
        <v>1422</v>
      </c>
      <c r="C28" s="9">
        <v>74.650000000000006</v>
      </c>
      <c r="D28" s="9" t="s">
        <v>2116</v>
      </c>
      <c r="I28" s="3"/>
    </row>
    <row r="29" spans="1:9" x14ac:dyDescent="0.25">
      <c r="A29" s="1" t="s">
        <v>1582</v>
      </c>
      <c r="B29" s="15" t="s">
        <v>269</v>
      </c>
      <c r="C29" s="9">
        <v>100</v>
      </c>
      <c r="D29" s="9" t="s">
        <v>2118</v>
      </c>
      <c r="I29" s="3"/>
    </row>
    <row r="30" spans="1:9" x14ac:dyDescent="0.25">
      <c r="A30" s="1" t="s">
        <v>1588</v>
      </c>
      <c r="B30" s="15" t="s">
        <v>277</v>
      </c>
      <c r="C30" s="9">
        <v>61.22</v>
      </c>
      <c r="D30" s="9" t="s">
        <v>2116</v>
      </c>
      <c r="I30" s="3"/>
    </row>
    <row r="31" spans="1:9" x14ac:dyDescent="0.25">
      <c r="A31" s="1" t="s">
        <v>1597</v>
      </c>
      <c r="B31" s="15" t="s">
        <v>1203</v>
      </c>
      <c r="C31" s="9">
        <v>0</v>
      </c>
      <c r="D31" s="9" t="s">
        <v>2117</v>
      </c>
      <c r="I31" s="3"/>
    </row>
    <row r="32" spans="1:9" x14ac:dyDescent="0.25">
      <c r="A32" s="1" t="s">
        <v>1601</v>
      </c>
      <c r="B32" s="15" t="s">
        <v>1213</v>
      </c>
      <c r="C32" s="9">
        <v>12.5</v>
      </c>
      <c r="D32" s="9" t="s">
        <v>2116</v>
      </c>
      <c r="I32" s="3"/>
    </row>
    <row r="33" spans="1:9" x14ac:dyDescent="0.25">
      <c r="A33" s="1" t="s">
        <v>1607</v>
      </c>
      <c r="B33" s="15" t="s">
        <v>296</v>
      </c>
      <c r="C33" s="9">
        <v>27.81</v>
      </c>
      <c r="D33" s="9" t="s">
        <v>2116</v>
      </c>
      <c r="I33" s="3"/>
    </row>
    <row r="34" spans="1:9" x14ac:dyDescent="0.25">
      <c r="A34" s="1" t="s">
        <v>1615</v>
      </c>
      <c r="B34" s="15" t="s">
        <v>1221</v>
      </c>
      <c r="C34" s="9">
        <v>39.53</v>
      </c>
      <c r="D34" s="9" t="s">
        <v>2116</v>
      </c>
      <c r="I34" s="3"/>
    </row>
    <row r="35" spans="1:9" x14ac:dyDescent="0.25">
      <c r="A35" s="1" t="s">
        <v>1627</v>
      </c>
      <c r="B35" s="15" t="s">
        <v>344</v>
      </c>
      <c r="C35" s="9">
        <v>3.11</v>
      </c>
      <c r="D35" s="9" t="s">
        <v>2116</v>
      </c>
      <c r="I35" s="3"/>
    </row>
    <row r="36" spans="1:9" x14ac:dyDescent="0.25">
      <c r="A36" s="1" t="s">
        <v>1634</v>
      </c>
      <c r="B36" s="15" t="s">
        <v>907</v>
      </c>
      <c r="C36" s="9">
        <v>14.52</v>
      </c>
      <c r="D36" s="9" t="s">
        <v>2116</v>
      </c>
      <c r="I36" s="3"/>
    </row>
    <row r="37" spans="1:9" x14ac:dyDescent="0.25">
      <c r="A37" s="1" t="s">
        <v>1636</v>
      </c>
      <c r="B37" s="15" t="s">
        <v>911</v>
      </c>
      <c r="C37" s="9">
        <v>20.149999999999999</v>
      </c>
      <c r="D37" s="9" t="s">
        <v>2116</v>
      </c>
      <c r="I37" s="3"/>
    </row>
    <row r="38" spans="1:9" x14ac:dyDescent="0.25">
      <c r="A38" s="1" t="s">
        <v>1656</v>
      </c>
      <c r="B38" s="15" t="s">
        <v>393</v>
      </c>
      <c r="C38" s="9">
        <v>0</v>
      </c>
      <c r="D38" s="9" t="s">
        <v>2117</v>
      </c>
      <c r="I38" s="3"/>
    </row>
    <row r="39" spans="1:9" x14ac:dyDescent="0.25">
      <c r="A39" s="1" t="s">
        <v>1671</v>
      </c>
      <c r="B39" s="15" t="s">
        <v>930</v>
      </c>
      <c r="C39" s="9">
        <v>74.83</v>
      </c>
      <c r="D39" s="9" t="s">
        <v>2116</v>
      </c>
      <c r="I39" s="3"/>
    </row>
    <row r="40" spans="1:9" x14ac:dyDescent="0.25">
      <c r="A40" s="1" t="s">
        <v>1673</v>
      </c>
      <c r="B40" s="15" t="s">
        <v>432</v>
      </c>
      <c r="C40" s="9">
        <v>100</v>
      </c>
      <c r="D40" s="9" t="s">
        <v>2118</v>
      </c>
      <c r="I40" s="3"/>
    </row>
    <row r="41" spans="1:9" x14ac:dyDescent="0.25">
      <c r="A41" s="1" t="s">
        <v>1693</v>
      </c>
      <c r="B41" s="15" t="s">
        <v>459</v>
      </c>
      <c r="C41" s="9">
        <v>6.67</v>
      </c>
      <c r="D41" s="9" t="s">
        <v>2116</v>
      </c>
      <c r="I41" s="3"/>
    </row>
    <row r="42" spans="1:9" x14ac:dyDescent="0.25">
      <c r="A42" s="1" t="s">
        <v>1700</v>
      </c>
      <c r="B42" s="15" t="s">
        <v>472</v>
      </c>
      <c r="C42" s="9">
        <v>10.199999999999999</v>
      </c>
      <c r="D42" s="9" t="s">
        <v>2116</v>
      </c>
      <c r="I42" s="3"/>
    </row>
    <row r="43" spans="1:9" x14ac:dyDescent="0.25">
      <c r="A43" s="1" t="s">
        <v>1702</v>
      </c>
      <c r="B43" s="15" t="s">
        <v>1277</v>
      </c>
      <c r="C43" s="9">
        <v>98.6</v>
      </c>
      <c r="D43" s="9" t="s">
        <v>2116</v>
      </c>
      <c r="I43" s="3"/>
    </row>
    <row r="44" spans="1:9" x14ac:dyDescent="0.25">
      <c r="A44" s="1" t="s">
        <v>1707</v>
      </c>
      <c r="B44" s="15" t="s">
        <v>1281</v>
      </c>
      <c r="C44" s="9">
        <v>95.58</v>
      </c>
      <c r="D44" s="9" t="s">
        <v>2116</v>
      </c>
      <c r="I44" s="3"/>
    </row>
    <row r="45" spans="1:9" x14ac:dyDescent="0.25">
      <c r="A45" s="1" t="s">
        <v>1715</v>
      </c>
      <c r="B45" s="15" t="s">
        <v>495</v>
      </c>
      <c r="C45" s="9">
        <v>41.11</v>
      </c>
      <c r="D45" s="9" t="s">
        <v>2116</v>
      </c>
      <c r="I45" s="3"/>
    </row>
    <row r="46" spans="1:9" x14ac:dyDescent="0.25">
      <c r="A46" s="1" t="s">
        <v>1717</v>
      </c>
      <c r="B46" s="15" t="s">
        <v>962</v>
      </c>
      <c r="C46" s="9">
        <v>0</v>
      </c>
      <c r="D46" s="9" t="s">
        <v>2117</v>
      </c>
      <c r="I46" s="3"/>
    </row>
    <row r="47" spans="1:9" x14ac:dyDescent="0.25">
      <c r="A47" s="1" t="s">
        <v>1720</v>
      </c>
      <c r="B47" s="15" t="s">
        <v>966</v>
      </c>
      <c r="C47" s="9">
        <v>5.89</v>
      </c>
      <c r="D47" s="9" t="s">
        <v>2116</v>
      </c>
      <c r="I47" s="3"/>
    </row>
    <row r="48" spans="1:9" x14ac:dyDescent="0.25">
      <c r="A48" s="1" t="s">
        <v>1722</v>
      </c>
      <c r="B48" s="15" t="s">
        <v>1295</v>
      </c>
      <c r="C48" s="9">
        <v>65.27</v>
      </c>
      <c r="D48" s="9" t="s">
        <v>2116</v>
      </c>
      <c r="I48" s="3"/>
    </row>
    <row r="49" spans="1:9" x14ac:dyDescent="0.25">
      <c r="A49" s="1" t="s">
        <v>1736</v>
      </c>
      <c r="B49" s="15" t="s">
        <v>530</v>
      </c>
      <c r="C49" s="9">
        <v>50.4</v>
      </c>
      <c r="D49" s="9" t="s">
        <v>2116</v>
      </c>
      <c r="I49" s="3"/>
    </row>
    <row r="50" spans="1:9" x14ac:dyDescent="0.25">
      <c r="A50" s="1" t="s">
        <v>1740</v>
      </c>
      <c r="B50" s="15" t="s">
        <v>978</v>
      </c>
      <c r="C50" s="9">
        <v>0</v>
      </c>
      <c r="D50" s="9" t="s">
        <v>2117</v>
      </c>
      <c r="I50" s="3"/>
    </row>
    <row r="51" spans="1:9" x14ac:dyDescent="0.25">
      <c r="A51" s="1" t="s">
        <v>1745</v>
      </c>
      <c r="B51" s="15" t="s">
        <v>1313</v>
      </c>
      <c r="C51" s="9">
        <v>1.04</v>
      </c>
      <c r="D51" s="9" t="s">
        <v>2116</v>
      </c>
      <c r="I51" s="3"/>
    </row>
    <row r="52" spans="1:9" x14ac:dyDescent="0.25">
      <c r="A52" s="1" t="s">
        <v>1748</v>
      </c>
      <c r="B52" s="15" t="s">
        <v>1316</v>
      </c>
      <c r="C52" s="9">
        <v>100</v>
      </c>
      <c r="D52" s="9" t="s">
        <v>2118</v>
      </c>
      <c r="I52" s="3"/>
    </row>
    <row r="53" spans="1:9" x14ac:dyDescent="0.25">
      <c r="A53" s="1" t="s">
        <v>1749</v>
      </c>
      <c r="B53" s="15" t="s">
        <v>981</v>
      </c>
      <c r="C53" s="9">
        <v>0</v>
      </c>
      <c r="D53" s="9" t="s">
        <v>2117</v>
      </c>
      <c r="I53" s="3"/>
    </row>
    <row r="54" spans="1:9" x14ac:dyDescent="0.25">
      <c r="A54" s="1" t="s">
        <v>1770</v>
      </c>
      <c r="B54" s="15" t="s">
        <v>586</v>
      </c>
      <c r="C54" s="9">
        <v>100</v>
      </c>
      <c r="D54" s="9" t="s">
        <v>2118</v>
      </c>
      <c r="I54" s="3"/>
    </row>
    <row r="55" spans="1:9" x14ac:dyDescent="0.25">
      <c r="A55" s="1" t="s">
        <v>1778</v>
      </c>
      <c r="B55" s="15" t="s">
        <v>598</v>
      </c>
      <c r="C55" s="9">
        <v>0</v>
      </c>
      <c r="D55" s="9" t="s">
        <v>2117</v>
      </c>
      <c r="I55" s="3"/>
    </row>
    <row r="56" spans="1:9" x14ac:dyDescent="0.25">
      <c r="A56" s="1" t="s">
        <v>1779</v>
      </c>
      <c r="B56" s="15" t="s">
        <v>602</v>
      </c>
      <c r="C56" s="9">
        <v>16.95</v>
      </c>
      <c r="D56" s="9" t="s">
        <v>2116</v>
      </c>
      <c r="I56" s="3"/>
    </row>
    <row r="57" spans="1:9" x14ac:dyDescent="0.25">
      <c r="A57" s="1" t="s">
        <v>1784</v>
      </c>
      <c r="B57" s="15" t="s">
        <v>610</v>
      </c>
      <c r="C57" s="9">
        <v>83.95</v>
      </c>
      <c r="D57" s="9" t="s">
        <v>2116</v>
      </c>
      <c r="I57" s="3"/>
    </row>
    <row r="58" spans="1:9" x14ac:dyDescent="0.25">
      <c r="A58" s="1" t="s">
        <v>1791</v>
      </c>
      <c r="B58" s="15" t="s">
        <v>1337</v>
      </c>
      <c r="C58" s="9">
        <v>0</v>
      </c>
      <c r="D58" s="9" t="s">
        <v>2117</v>
      </c>
      <c r="I58" s="3"/>
    </row>
    <row r="59" spans="1:9" x14ac:dyDescent="0.25">
      <c r="A59" s="1" t="s">
        <v>1794</v>
      </c>
      <c r="B59" s="15" t="s">
        <v>1008</v>
      </c>
      <c r="C59" s="9">
        <v>0</v>
      </c>
      <c r="D59" s="9" t="s">
        <v>2117</v>
      </c>
      <c r="I59" s="3"/>
    </row>
    <row r="60" spans="1:9" x14ac:dyDescent="0.25">
      <c r="A60" s="1" t="s">
        <v>1810</v>
      </c>
      <c r="B60" s="15" t="s">
        <v>674</v>
      </c>
      <c r="C60" s="9">
        <v>57.43</v>
      </c>
      <c r="D60" s="9" t="s">
        <v>2116</v>
      </c>
      <c r="I60" s="3"/>
    </row>
    <row r="61" spans="1:9" x14ac:dyDescent="0.25">
      <c r="A61" s="1" t="s">
        <v>1813</v>
      </c>
      <c r="B61" s="15" t="s">
        <v>1022</v>
      </c>
      <c r="C61" s="9">
        <v>13.4</v>
      </c>
      <c r="D61" s="9" t="s">
        <v>2116</v>
      </c>
      <c r="I61" s="3"/>
    </row>
    <row r="62" spans="1:9" x14ac:dyDescent="0.25">
      <c r="A62" s="1" t="s">
        <v>1816</v>
      </c>
      <c r="B62" s="15" t="s">
        <v>1341</v>
      </c>
      <c r="C62" s="9">
        <v>36.36</v>
      </c>
      <c r="D62" s="9" t="s">
        <v>2116</v>
      </c>
      <c r="I62" s="3"/>
    </row>
    <row r="63" spans="1:9" x14ac:dyDescent="0.25">
      <c r="A63" s="1" t="s">
        <v>1824</v>
      </c>
      <c r="B63" s="15" t="s">
        <v>1351</v>
      </c>
      <c r="C63" s="9">
        <v>95.82</v>
      </c>
      <c r="D63" s="9" t="s">
        <v>2116</v>
      </c>
      <c r="I63" s="3"/>
    </row>
    <row r="64" spans="1:9" x14ac:dyDescent="0.25">
      <c r="A64" s="1" t="s">
        <v>1827</v>
      </c>
      <c r="B64" s="15" t="s">
        <v>693</v>
      </c>
      <c r="C64" s="9">
        <v>92.59</v>
      </c>
      <c r="D64" s="9" t="s">
        <v>2116</v>
      </c>
      <c r="I64" s="3"/>
    </row>
    <row r="65" spans="1:9" x14ac:dyDescent="0.25">
      <c r="A65" s="1" t="s">
        <v>1837</v>
      </c>
      <c r="B65" s="15" t="s">
        <v>1373</v>
      </c>
      <c r="C65" s="9">
        <v>0</v>
      </c>
      <c r="D65" s="9" t="s">
        <v>2117</v>
      </c>
      <c r="I65" s="3"/>
    </row>
    <row r="66" spans="1:9" x14ac:dyDescent="0.25">
      <c r="A66" s="1" t="s">
        <v>1844</v>
      </c>
      <c r="B66" s="15" t="s">
        <v>1044</v>
      </c>
      <c r="C66" s="9">
        <v>8.93</v>
      </c>
      <c r="D66" s="9" t="s">
        <v>2116</v>
      </c>
      <c r="I66" s="3"/>
    </row>
    <row r="67" spans="1:9" x14ac:dyDescent="0.25">
      <c r="A67" s="1" t="s">
        <v>1847</v>
      </c>
      <c r="B67" s="15" t="s">
        <v>1048</v>
      </c>
      <c r="C67" s="9">
        <v>100</v>
      </c>
      <c r="D67" s="9" t="s">
        <v>2118</v>
      </c>
      <c r="I67" s="3"/>
    </row>
    <row r="68" spans="1:9" x14ac:dyDescent="0.25">
      <c r="A68" s="1" t="s">
        <v>1850</v>
      </c>
      <c r="B68" s="15" t="s">
        <v>709</v>
      </c>
      <c r="C68" s="9">
        <v>0</v>
      </c>
      <c r="D68" s="9" t="s">
        <v>2117</v>
      </c>
      <c r="I68" s="3"/>
    </row>
    <row r="69" spans="1:9" x14ac:dyDescent="0.25">
      <c r="A69" s="1" t="s">
        <v>1852</v>
      </c>
      <c r="B69" s="15" t="s">
        <v>712</v>
      </c>
      <c r="C69" s="9">
        <v>77.33</v>
      </c>
      <c r="D69" s="9" t="s">
        <v>2116</v>
      </c>
      <c r="I69" s="3"/>
    </row>
    <row r="70" spans="1:9" x14ac:dyDescent="0.25">
      <c r="A70" s="1" t="s">
        <v>1856</v>
      </c>
      <c r="B70" s="15" t="s">
        <v>1056</v>
      </c>
      <c r="C70" s="9">
        <v>100</v>
      </c>
      <c r="D70" s="9" t="s">
        <v>2118</v>
      </c>
      <c r="I70" s="3"/>
    </row>
    <row r="71" spans="1:9" x14ac:dyDescent="0.25">
      <c r="A71" s="1" t="s">
        <v>1858</v>
      </c>
      <c r="B71" s="15" t="s">
        <v>1060</v>
      </c>
      <c r="C71" s="9">
        <v>44.34</v>
      </c>
      <c r="D71" s="9" t="s">
        <v>2116</v>
      </c>
      <c r="I71" s="3"/>
    </row>
    <row r="72" spans="1:9" x14ac:dyDescent="0.25">
      <c r="A72" s="1" t="s">
        <v>1859</v>
      </c>
      <c r="B72" s="15" t="s">
        <v>720</v>
      </c>
      <c r="C72" s="9">
        <v>81.010000000000005</v>
      </c>
      <c r="D72" s="9" t="s">
        <v>2116</v>
      </c>
      <c r="I72" s="3"/>
    </row>
    <row r="73" spans="1:9" x14ac:dyDescent="0.25">
      <c r="A73" s="1" t="s">
        <v>1861</v>
      </c>
      <c r="B73" s="15" t="s">
        <v>1064</v>
      </c>
      <c r="C73" s="9">
        <v>79.489999999999995</v>
      </c>
      <c r="D73" s="9" t="s">
        <v>2116</v>
      </c>
      <c r="I73" s="3"/>
    </row>
    <row r="74" spans="1:9" x14ac:dyDescent="0.25">
      <c r="A74" s="1" t="s">
        <v>1874</v>
      </c>
      <c r="B74" s="15" t="s">
        <v>743</v>
      </c>
      <c r="C74" s="9">
        <v>44.74</v>
      </c>
      <c r="D74" s="9" t="s">
        <v>2116</v>
      </c>
      <c r="I74" s="3"/>
    </row>
    <row r="75" spans="1:9" x14ac:dyDescent="0.25">
      <c r="A75" s="1" t="s">
        <v>1879</v>
      </c>
      <c r="B75" s="15" t="s">
        <v>747</v>
      </c>
      <c r="C75" s="9">
        <v>100</v>
      </c>
      <c r="D75" s="9" t="s">
        <v>2118</v>
      </c>
      <c r="I75" s="3"/>
    </row>
    <row r="76" spans="1:9" x14ac:dyDescent="0.25">
      <c r="A76" s="1" t="s">
        <v>1886</v>
      </c>
      <c r="B76" s="15" t="s">
        <v>757</v>
      </c>
      <c r="C76" s="9">
        <v>100</v>
      </c>
      <c r="D76" s="9" t="s">
        <v>2118</v>
      </c>
      <c r="I76" s="3"/>
    </row>
    <row r="77" spans="1:9" x14ac:dyDescent="0.25">
      <c r="A77" s="1" t="s">
        <v>1888</v>
      </c>
      <c r="B77" s="15" t="s">
        <v>761</v>
      </c>
      <c r="C77" s="9">
        <v>100</v>
      </c>
      <c r="D77" s="9" t="s">
        <v>2118</v>
      </c>
      <c r="I77" s="3"/>
    </row>
    <row r="78" spans="1:9" x14ac:dyDescent="0.25">
      <c r="A78" s="1" t="s">
        <v>1893</v>
      </c>
      <c r="B78" s="15" t="s">
        <v>764</v>
      </c>
      <c r="C78" s="9">
        <v>100</v>
      </c>
      <c r="D78" s="9" t="s">
        <v>2118</v>
      </c>
      <c r="I78" s="3"/>
    </row>
    <row r="79" spans="1:9" x14ac:dyDescent="0.25">
      <c r="A79" s="1" t="s">
        <v>1901</v>
      </c>
      <c r="B79" s="15" t="s">
        <v>778</v>
      </c>
      <c r="C79" s="9">
        <v>0</v>
      </c>
      <c r="D79" s="9" t="s">
        <v>2117</v>
      </c>
      <c r="I79" s="3"/>
    </row>
  </sheetData>
  <mergeCells count="1">
    <mergeCell ref="A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2"/>
  <sheetViews>
    <sheetView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11.140625" bestFit="1" customWidth="1"/>
    <col min="2" max="2" width="22.42578125" bestFit="1" customWidth="1"/>
    <col min="3" max="3" width="19.85546875" bestFit="1" customWidth="1"/>
    <col min="4" max="5" width="36.5703125" bestFit="1" customWidth="1"/>
    <col min="6" max="6" width="38.85546875" bestFit="1" customWidth="1"/>
    <col min="7" max="7" width="28.140625" bestFit="1" customWidth="1"/>
    <col min="8" max="8" width="22.140625" bestFit="1" customWidth="1"/>
    <col min="9" max="9" width="39.42578125" bestFit="1" customWidth="1"/>
  </cols>
  <sheetData>
    <row r="1" spans="1:15" x14ac:dyDescent="0.25">
      <c r="A1" s="28" t="s">
        <v>9075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</row>
    <row r="3" spans="1:15" x14ac:dyDescent="0.25">
      <c r="A3" s="1"/>
      <c r="B3" s="1"/>
      <c r="C3" s="1"/>
      <c r="D3" s="29" t="s">
        <v>8412</v>
      </c>
      <c r="E3" s="29"/>
      <c r="F3" s="29"/>
      <c r="G3" s="29"/>
      <c r="H3" s="29"/>
      <c r="I3" s="29"/>
    </row>
    <row r="4" spans="1:15" x14ac:dyDescent="0.25">
      <c r="A4" s="2" t="s">
        <v>1439</v>
      </c>
      <c r="B4" s="2" t="s">
        <v>2125</v>
      </c>
      <c r="C4" s="2" t="s">
        <v>2126</v>
      </c>
      <c r="D4" s="2" t="s">
        <v>8429</v>
      </c>
      <c r="E4" s="2" t="s">
        <v>8430</v>
      </c>
      <c r="F4" s="2" t="s">
        <v>8431</v>
      </c>
      <c r="G4" s="2" t="s">
        <v>8413</v>
      </c>
      <c r="H4" s="2" t="s">
        <v>8414</v>
      </c>
      <c r="I4" s="2" t="s">
        <v>8415</v>
      </c>
    </row>
    <row r="5" spans="1:15" x14ac:dyDescent="0.25">
      <c r="A5" s="3" t="s">
        <v>4</v>
      </c>
      <c r="B5" s="1">
        <v>1</v>
      </c>
      <c r="C5" s="1">
        <v>102</v>
      </c>
      <c r="D5" s="9">
        <v>73.53</v>
      </c>
      <c r="E5" s="9">
        <v>27.45</v>
      </c>
      <c r="F5" s="1">
        <v>19.61</v>
      </c>
      <c r="G5" s="1">
        <v>24.51</v>
      </c>
      <c r="H5" s="1">
        <v>0</v>
      </c>
      <c r="I5" s="1">
        <v>49.02</v>
      </c>
    </row>
    <row r="6" spans="1:15" x14ac:dyDescent="0.25">
      <c r="A6" s="3" t="s">
        <v>781</v>
      </c>
      <c r="B6" s="1">
        <v>2</v>
      </c>
      <c r="C6" s="1">
        <v>91</v>
      </c>
      <c r="D6" s="9">
        <v>0</v>
      </c>
      <c r="E6" s="9">
        <v>100</v>
      </c>
      <c r="F6" s="1">
        <v>84.62</v>
      </c>
      <c r="G6" s="1">
        <v>80.22</v>
      </c>
      <c r="H6" s="1">
        <v>0</v>
      </c>
      <c r="I6" s="1">
        <v>90.11</v>
      </c>
    </row>
    <row r="7" spans="1:15" x14ac:dyDescent="0.25">
      <c r="A7" s="3" t="s">
        <v>9</v>
      </c>
      <c r="B7" s="1">
        <v>5</v>
      </c>
      <c r="C7" s="1">
        <v>612</v>
      </c>
      <c r="D7" s="9">
        <v>68.459999999999994</v>
      </c>
      <c r="E7" s="9">
        <v>62.58</v>
      </c>
      <c r="F7" s="1">
        <v>57.19</v>
      </c>
      <c r="G7" s="1">
        <v>69.930000000000007</v>
      </c>
      <c r="H7" s="1">
        <v>47.39</v>
      </c>
      <c r="I7" s="1">
        <v>78.59</v>
      </c>
    </row>
    <row r="8" spans="1:15" x14ac:dyDescent="0.25">
      <c r="A8" s="3" t="s">
        <v>785</v>
      </c>
      <c r="B8" s="1">
        <v>3</v>
      </c>
      <c r="C8" s="1">
        <v>288</v>
      </c>
      <c r="D8" s="9">
        <v>54.86</v>
      </c>
      <c r="E8" s="9">
        <v>44.1</v>
      </c>
      <c r="F8" s="1">
        <v>53.82</v>
      </c>
      <c r="G8" s="1">
        <v>60.42</v>
      </c>
      <c r="H8" s="1">
        <v>44.44</v>
      </c>
      <c r="I8" s="1">
        <v>61.81</v>
      </c>
    </row>
    <row r="9" spans="1:15" x14ac:dyDescent="0.25">
      <c r="A9" s="3" t="s">
        <v>13</v>
      </c>
      <c r="B9" s="1">
        <v>1</v>
      </c>
      <c r="C9" s="1">
        <v>29</v>
      </c>
      <c r="D9" s="9">
        <v>82.76</v>
      </c>
      <c r="E9" s="9">
        <v>100</v>
      </c>
      <c r="F9" s="1">
        <v>100</v>
      </c>
      <c r="G9" s="1">
        <v>100</v>
      </c>
      <c r="H9" s="1">
        <v>0</v>
      </c>
      <c r="I9" s="1">
        <v>100</v>
      </c>
    </row>
    <row r="10" spans="1:15" x14ac:dyDescent="0.25">
      <c r="A10" s="3" t="s">
        <v>17</v>
      </c>
      <c r="B10" s="1">
        <v>1</v>
      </c>
      <c r="C10" s="1">
        <v>90</v>
      </c>
      <c r="D10" s="9">
        <v>86.67</v>
      </c>
      <c r="E10" s="9">
        <v>60</v>
      </c>
      <c r="F10" s="1">
        <v>30</v>
      </c>
      <c r="G10" s="1">
        <v>13.33</v>
      </c>
      <c r="H10" s="1">
        <v>1.1100000000000001</v>
      </c>
      <c r="I10" s="1">
        <v>100</v>
      </c>
    </row>
    <row r="11" spans="1:15" x14ac:dyDescent="0.25">
      <c r="A11" s="3" t="s">
        <v>21</v>
      </c>
      <c r="B11" s="1">
        <v>1</v>
      </c>
      <c r="C11" s="1">
        <v>338</v>
      </c>
      <c r="D11" s="9">
        <v>0</v>
      </c>
      <c r="E11" s="9">
        <v>21.6</v>
      </c>
      <c r="F11" s="1">
        <v>1.78</v>
      </c>
      <c r="G11" s="1">
        <v>2.0699999999999998</v>
      </c>
      <c r="H11" s="1">
        <v>0</v>
      </c>
      <c r="I11" s="1">
        <v>14.79</v>
      </c>
    </row>
    <row r="12" spans="1:15" x14ac:dyDescent="0.25">
      <c r="A12" s="3" t="s">
        <v>1095</v>
      </c>
      <c r="B12" s="1">
        <v>1</v>
      </c>
      <c r="C12" s="1">
        <v>281</v>
      </c>
      <c r="D12" s="9">
        <v>18.510000000000002</v>
      </c>
      <c r="E12" s="9">
        <v>6.05</v>
      </c>
      <c r="F12" s="1">
        <v>1.42</v>
      </c>
      <c r="G12" s="1">
        <v>6.41</v>
      </c>
      <c r="H12" s="1">
        <v>0</v>
      </c>
      <c r="I12" s="1">
        <v>3.2</v>
      </c>
    </row>
    <row r="13" spans="1:15" x14ac:dyDescent="0.25">
      <c r="A13" s="3" t="s">
        <v>25</v>
      </c>
      <c r="B13" s="1">
        <v>1</v>
      </c>
      <c r="C13" s="1">
        <v>98</v>
      </c>
      <c r="D13" s="9">
        <v>100</v>
      </c>
      <c r="E13" s="9">
        <v>53.06</v>
      </c>
      <c r="F13" s="1">
        <v>60.2</v>
      </c>
      <c r="G13" s="1">
        <v>72.45</v>
      </c>
      <c r="H13" s="1">
        <v>3.06</v>
      </c>
      <c r="I13" s="1">
        <v>100</v>
      </c>
    </row>
    <row r="14" spans="1:15" x14ac:dyDescent="0.25">
      <c r="A14" s="3" t="s">
        <v>789</v>
      </c>
      <c r="B14" s="1">
        <v>2</v>
      </c>
      <c r="C14" s="1">
        <v>270</v>
      </c>
      <c r="D14" s="9">
        <v>36.67</v>
      </c>
      <c r="E14" s="9">
        <v>0</v>
      </c>
      <c r="F14" s="1">
        <v>0</v>
      </c>
      <c r="G14" s="1">
        <v>2.96</v>
      </c>
      <c r="H14" s="1">
        <v>0</v>
      </c>
      <c r="I14" s="1">
        <v>0.37</v>
      </c>
    </row>
    <row r="15" spans="1:15" x14ac:dyDescent="0.25">
      <c r="A15" s="3" t="s">
        <v>792</v>
      </c>
      <c r="B15" s="1">
        <v>1</v>
      </c>
      <c r="C15" s="1">
        <v>144</v>
      </c>
      <c r="D15" s="9">
        <v>100</v>
      </c>
      <c r="E15" s="9">
        <v>100</v>
      </c>
      <c r="F15" s="1">
        <v>13.89</v>
      </c>
      <c r="G15" s="1">
        <v>43.75</v>
      </c>
      <c r="H15" s="1">
        <v>3.47</v>
      </c>
      <c r="I15" s="1">
        <v>100</v>
      </c>
    </row>
    <row r="16" spans="1:15" x14ac:dyDescent="0.25">
      <c r="A16" s="3" t="s">
        <v>29</v>
      </c>
      <c r="B16" s="1">
        <v>3</v>
      </c>
      <c r="C16" s="1">
        <v>360</v>
      </c>
      <c r="D16" s="9">
        <v>19.440000000000001</v>
      </c>
      <c r="E16" s="9">
        <v>0</v>
      </c>
      <c r="F16" s="1">
        <v>0</v>
      </c>
      <c r="G16" s="1">
        <v>2.78</v>
      </c>
      <c r="H16" s="1">
        <v>0</v>
      </c>
      <c r="I16" s="1">
        <v>0.56000000000000005</v>
      </c>
    </row>
    <row r="17" spans="1:9" x14ac:dyDescent="0.25">
      <c r="A17" s="3" t="s">
        <v>33</v>
      </c>
      <c r="B17" s="1">
        <v>4</v>
      </c>
      <c r="C17" s="1">
        <v>505</v>
      </c>
      <c r="D17" s="9">
        <v>15.45</v>
      </c>
      <c r="E17" s="9">
        <v>15.45</v>
      </c>
      <c r="F17" s="1">
        <v>13.66</v>
      </c>
      <c r="G17" s="1">
        <v>46.14</v>
      </c>
      <c r="H17" s="1">
        <v>1.19</v>
      </c>
      <c r="I17" s="1">
        <v>10.69</v>
      </c>
    </row>
    <row r="18" spans="1:9" x14ac:dyDescent="0.25">
      <c r="A18" s="3" t="s">
        <v>796</v>
      </c>
      <c r="B18" s="1">
        <v>1</v>
      </c>
      <c r="C18" s="1">
        <v>612</v>
      </c>
      <c r="D18" s="9">
        <v>4.58</v>
      </c>
      <c r="E18" s="9">
        <v>4.9000000000000004</v>
      </c>
      <c r="F18" s="1">
        <v>4.74</v>
      </c>
      <c r="G18" s="1">
        <v>4.41</v>
      </c>
      <c r="H18" s="1">
        <v>0</v>
      </c>
      <c r="I18" s="1">
        <v>2.78</v>
      </c>
    </row>
    <row r="19" spans="1:9" x14ac:dyDescent="0.25">
      <c r="A19" s="3" t="s">
        <v>37</v>
      </c>
      <c r="B19" s="1">
        <v>1</v>
      </c>
      <c r="C19" s="1">
        <v>16</v>
      </c>
      <c r="D19" s="9">
        <v>100</v>
      </c>
      <c r="E19" s="9">
        <v>25</v>
      </c>
      <c r="F19" s="1">
        <v>100</v>
      </c>
      <c r="G19" s="1">
        <v>100</v>
      </c>
      <c r="H19" s="1">
        <v>6.25</v>
      </c>
      <c r="I19" s="1">
        <v>100</v>
      </c>
    </row>
    <row r="20" spans="1:9" x14ac:dyDescent="0.25">
      <c r="A20" s="3" t="s">
        <v>41</v>
      </c>
      <c r="B20" s="1">
        <v>1</v>
      </c>
      <c r="C20" s="1">
        <v>130</v>
      </c>
      <c r="D20" s="9">
        <v>0</v>
      </c>
      <c r="E20" s="9">
        <v>45.38</v>
      </c>
      <c r="F20" s="1">
        <v>3.08</v>
      </c>
      <c r="G20" s="1">
        <v>23.08</v>
      </c>
      <c r="H20" s="1">
        <v>0</v>
      </c>
      <c r="I20" s="1">
        <v>85.38</v>
      </c>
    </row>
    <row r="21" spans="1:9" x14ac:dyDescent="0.25">
      <c r="A21" s="3" t="s">
        <v>46</v>
      </c>
      <c r="B21" s="1">
        <v>1</v>
      </c>
      <c r="C21" s="1">
        <v>32</v>
      </c>
      <c r="D21" s="9">
        <v>0</v>
      </c>
      <c r="E21" s="9">
        <v>100</v>
      </c>
      <c r="F21" s="1">
        <v>100</v>
      </c>
      <c r="G21" s="1">
        <v>100</v>
      </c>
      <c r="H21" s="1">
        <v>25</v>
      </c>
      <c r="I21" s="1">
        <v>100</v>
      </c>
    </row>
    <row r="22" spans="1:9" x14ac:dyDescent="0.25">
      <c r="A22" s="3" t="s">
        <v>800</v>
      </c>
      <c r="B22" s="1">
        <v>5</v>
      </c>
      <c r="C22" s="1">
        <v>652</v>
      </c>
      <c r="D22" s="9">
        <v>42.18</v>
      </c>
      <c r="E22" s="9">
        <v>26.53</v>
      </c>
      <c r="F22" s="1">
        <v>19.48</v>
      </c>
      <c r="G22" s="1">
        <v>11.96</v>
      </c>
      <c r="H22" s="1">
        <v>12.12</v>
      </c>
      <c r="I22" s="1">
        <v>12.73</v>
      </c>
    </row>
    <row r="23" spans="1:9" x14ac:dyDescent="0.25">
      <c r="A23" s="3" t="s">
        <v>804</v>
      </c>
      <c r="B23" s="1">
        <v>2</v>
      </c>
      <c r="C23" s="1">
        <v>38</v>
      </c>
      <c r="D23" s="9">
        <v>100</v>
      </c>
      <c r="E23" s="9">
        <v>76.319999999999993</v>
      </c>
      <c r="F23" s="1">
        <v>100</v>
      </c>
      <c r="G23" s="1">
        <v>100</v>
      </c>
      <c r="H23" s="1">
        <v>2.63</v>
      </c>
      <c r="I23" s="1">
        <v>100</v>
      </c>
    </row>
    <row r="24" spans="1:9" x14ac:dyDescent="0.25">
      <c r="A24" s="3" t="s">
        <v>1098</v>
      </c>
      <c r="B24" s="1">
        <v>1</v>
      </c>
      <c r="C24" s="1">
        <v>25</v>
      </c>
      <c r="D24" s="9">
        <v>100</v>
      </c>
      <c r="E24" s="9">
        <v>100</v>
      </c>
      <c r="F24" s="1">
        <v>100</v>
      </c>
      <c r="G24" s="1">
        <v>100</v>
      </c>
      <c r="H24" s="1">
        <v>100</v>
      </c>
      <c r="I24" s="1">
        <v>100</v>
      </c>
    </row>
    <row r="25" spans="1:9" x14ac:dyDescent="0.25">
      <c r="A25" s="3" t="s">
        <v>1101</v>
      </c>
      <c r="B25" s="1">
        <v>2</v>
      </c>
      <c r="C25" s="1">
        <v>382</v>
      </c>
      <c r="D25" s="9">
        <v>46.86</v>
      </c>
      <c r="E25" s="9">
        <v>70.680000000000007</v>
      </c>
      <c r="F25" s="1">
        <v>16.23</v>
      </c>
      <c r="G25" s="1">
        <v>17.8</v>
      </c>
      <c r="H25" s="1">
        <v>9.42</v>
      </c>
      <c r="I25" s="1">
        <v>15.18</v>
      </c>
    </row>
    <row r="26" spans="1:9" x14ac:dyDescent="0.25">
      <c r="A26" s="3" t="s">
        <v>50</v>
      </c>
      <c r="B26" s="1">
        <v>4</v>
      </c>
      <c r="C26" s="1">
        <v>675</v>
      </c>
      <c r="D26" s="9">
        <v>32.15</v>
      </c>
      <c r="E26" s="9">
        <v>22.22</v>
      </c>
      <c r="F26" s="1">
        <v>19.7</v>
      </c>
      <c r="G26" s="1">
        <v>30.07</v>
      </c>
      <c r="H26" s="1">
        <v>30.37</v>
      </c>
      <c r="I26" s="1">
        <v>14.07</v>
      </c>
    </row>
    <row r="27" spans="1:9" x14ac:dyDescent="0.25">
      <c r="A27" s="3" t="s">
        <v>808</v>
      </c>
      <c r="B27" s="1">
        <v>2</v>
      </c>
      <c r="C27" s="1">
        <v>362</v>
      </c>
      <c r="D27" s="9">
        <v>56.35</v>
      </c>
      <c r="E27" s="9">
        <v>29.28</v>
      </c>
      <c r="F27" s="1">
        <v>8.84</v>
      </c>
      <c r="G27" s="1">
        <v>53.87</v>
      </c>
      <c r="H27" s="1">
        <v>0</v>
      </c>
      <c r="I27" s="1">
        <v>100</v>
      </c>
    </row>
    <row r="28" spans="1:9" x14ac:dyDescent="0.25">
      <c r="A28" s="3" t="s">
        <v>54</v>
      </c>
      <c r="B28" s="1">
        <v>1</v>
      </c>
      <c r="C28" s="1">
        <v>108</v>
      </c>
      <c r="D28" s="9">
        <v>46.3</v>
      </c>
      <c r="E28" s="9">
        <v>46.3</v>
      </c>
      <c r="F28" s="1">
        <v>46.3</v>
      </c>
      <c r="G28" s="1">
        <v>37.96</v>
      </c>
      <c r="H28" s="1">
        <v>0</v>
      </c>
      <c r="I28" s="1">
        <v>28.7</v>
      </c>
    </row>
    <row r="29" spans="1:9" x14ac:dyDescent="0.25">
      <c r="A29" s="3" t="s">
        <v>812</v>
      </c>
      <c r="B29" s="1">
        <v>1</v>
      </c>
      <c r="C29" s="1">
        <v>121</v>
      </c>
      <c r="D29" s="9">
        <v>54.55</v>
      </c>
      <c r="E29" s="9">
        <v>82.64</v>
      </c>
      <c r="F29" s="1">
        <v>47.11</v>
      </c>
      <c r="G29" s="1">
        <v>47.93</v>
      </c>
      <c r="H29" s="1">
        <v>0</v>
      </c>
      <c r="I29" s="1">
        <v>39.67</v>
      </c>
    </row>
    <row r="30" spans="1:9" x14ac:dyDescent="0.25">
      <c r="A30" s="3" t="s">
        <v>58</v>
      </c>
      <c r="B30" s="1">
        <v>3</v>
      </c>
      <c r="C30" s="1">
        <v>534</v>
      </c>
      <c r="D30" s="9">
        <v>5.99</v>
      </c>
      <c r="E30" s="9">
        <v>0.19</v>
      </c>
      <c r="F30" s="1">
        <v>1.87</v>
      </c>
      <c r="G30" s="1">
        <v>0</v>
      </c>
      <c r="H30" s="1">
        <v>1.5</v>
      </c>
      <c r="I30" s="1">
        <v>9.5500000000000007</v>
      </c>
    </row>
    <row r="31" spans="1:9" x14ac:dyDescent="0.25">
      <c r="A31" s="3" t="s">
        <v>1105</v>
      </c>
      <c r="B31" s="1">
        <v>1</v>
      </c>
      <c r="C31" s="1">
        <v>74</v>
      </c>
      <c r="D31" s="9">
        <v>0</v>
      </c>
      <c r="E31" s="9">
        <v>100</v>
      </c>
      <c r="F31" s="1">
        <v>14.86</v>
      </c>
      <c r="G31" s="1">
        <v>100</v>
      </c>
      <c r="H31" s="1">
        <v>1.35</v>
      </c>
      <c r="I31" s="1">
        <v>1.35</v>
      </c>
    </row>
    <row r="32" spans="1:9" x14ac:dyDescent="0.25">
      <c r="A32" s="3" t="s">
        <v>815</v>
      </c>
      <c r="B32" s="1">
        <v>2</v>
      </c>
      <c r="C32" s="1">
        <v>673</v>
      </c>
      <c r="D32" s="9">
        <v>4.3099999999999996</v>
      </c>
      <c r="E32" s="9">
        <v>0</v>
      </c>
      <c r="F32" s="1">
        <v>0</v>
      </c>
      <c r="G32" s="1">
        <v>1.34</v>
      </c>
      <c r="H32" s="1">
        <v>0</v>
      </c>
      <c r="I32" s="1">
        <v>0.3</v>
      </c>
    </row>
    <row r="33" spans="1:9" x14ac:dyDescent="0.25">
      <c r="A33" s="3" t="s">
        <v>818</v>
      </c>
      <c r="B33" s="1">
        <v>4</v>
      </c>
      <c r="C33" s="1">
        <v>444</v>
      </c>
      <c r="D33" s="9">
        <v>0</v>
      </c>
      <c r="E33" s="9">
        <v>3.6</v>
      </c>
      <c r="F33" s="1">
        <v>6.76</v>
      </c>
      <c r="G33" s="1">
        <v>4.05</v>
      </c>
      <c r="H33" s="1">
        <v>0</v>
      </c>
      <c r="I33" s="1">
        <v>5.86</v>
      </c>
    </row>
    <row r="34" spans="1:9" x14ac:dyDescent="0.25">
      <c r="A34" s="3" t="s">
        <v>62</v>
      </c>
      <c r="B34" s="1">
        <v>1</v>
      </c>
      <c r="C34" s="1">
        <v>40</v>
      </c>
      <c r="D34" s="9">
        <v>100</v>
      </c>
      <c r="E34" s="9">
        <v>55</v>
      </c>
      <c r="F34" s="1">
        <v>27.5</v>
      </c>
      <c r="G34" s="1">
        <v>42.5</v>
      </c>
      <c r="H34" s="1">
        <v>0</v>
      </c>
      <c r="I34" s="1">
        <v>100</v>
      </c>
    </row>
    <row r="35" spans="1:9" x14ac:dyDescent="0.25">
      <c r="A35" s="3" t="s">
        <v>66</v>
      </c>
      <c r="B35" s="1">
        <v>1</v>
      </c>
      <c r="C35" s="1">
        <v>435</v>
      </c>
      <c r="D35" s="9">
        <v>37.47</v>
      </c>
      <c r="E35" s="9">
        <v>30.57</v>
      </c>
      <c r="F35" s="1">
        <v>0.92</v>
      </c>
      <c r="G35" s="1">
        <v>1.84</v>
      </c>
      <c r="H35" s="1">
        <v>0</v>
      </c>
      <c r="I35" s="1">
        <v>0.23</v>
      </c>
    </row>
    <row r="36" spans="1:9" x14ac:dyDescent="0.25">
      <c r="A36" s="3" t="s">
        <v>1109</v>
      </c>
      <c r="B36" s="1">
        <v>1</v>
      </c>
      <c r="C36" s="1">
        <v>189</v>
      </c>
      <c r="D36" s="9">
        <v>18.52</v>
      </c>
      <c r="E36" s="9">
        <v>28.57</v>
      </c>
      <c r="F36" s="1">
        <v>22.75</v>
      </c>
      <c r="G36" s="1">
        <v>33.33</v>
      </c>
      <c r="H36" s="1">
        <v>11.11</v>
      </c>
      <c r="I36" s="1">
        <v>38.1</v>
      </c>
    </row>
    <row r="37" spans="1:9" x14ac:dyDescent="0.25">
      <c r="A37" s="3" t="s">
        <v>821</v>
      </c>
      <c r="B37" s="1">
        <v>3</v>
      </c>
      <c r="C37" s="1">
        <v>499</v>
      </c>
      <c r="D37" s="9">
        <v>7.01</v>
      </c>
      <c r="E37" s="9">
        <v>7.01</v>
      </c>
      <c r="F37" s="1">
        <v>7.01</v>
      </c>
      <c r="G37" s="1">
        <v>2</v>
      </c>
      <c r="H37" s="1">
        <v>0</v>
      </c>
      <c r="I37" s="1">
        <v>7.01</v>
      </c>
    </row>
    <row r="38" spans="1:9" x14ac:dyDescent="0.25">
      <c r="A38" s="3" t="s">
        <v>1112</v>
      </c>
      <c r="B38" s="1">
        <v>1</v>
      </c>
      <c r="C38" s="1">
        <v>109</v>
      </c>
      <c r="D38" s="9">
        <v>38.53</v>
      </c>
      <c r="E38" s="9">
        <v>38.53</v>
      </c>
      <c r="F38" s="1">
        <v>28.44</v>
      </c>
      <c r="G38" s="1">
        <v>23.85</v>
      </c>
      <c r="H38" s="1">
        <v>0.92</v>
      </c>
      <c r="I38" s="1">
        <v>100</v>
      </c>
    </row>
    <row r="39" spans="1:9" x14ac:dyDescent="0.25">
      <c r="A39" s="3" t="s">
        <v>1115</v>
      </c>
      <c r="B39" s="1">
        <v>3</v>
      </c>
      <c r="C39" s="1">
        <v>280</v>
      </c>
      <c r="D39" s="9">
        <v>8.57</v>
      </c>
      <c r="E39" s="9">
        <v>15.36</v>
      </c>
      <c r="F39" s="1">
        <v>13.93</v>
      </c>
      <c r="G39" s="1">
        <v>14.64</v>
      </c>
      <c r="H39" s="1">
        <v>0</v>
      </c>
      <c r="I39" s="1">
        <v>10.71</v>
      </c>
    </row>
    <row r="40" spans="1:9" x14ac:dyDescent="0.25">
      <c r="A40" s="3" t="s">
        <v>70</v>
      </c>
      <c r="B40" s="1">
        <v>1</v>
      </c>
      <c r="C40" s="1">
        <v>24</v>
      </c>
      <c r="D40" s="9">
        <v>100</v>
      </c>
      <c r="E40" s="9">
        <v>100</v>
      </c>
      <c r="F40" s="1">
        <v>91.67</v>
      </c>
      <c r="G40" s="1">
        <v>100</v>
      </c>
      <c r="H40" s="1">
        <v>4.17</v>
      </c>
      <c r="I40" s="1">
        <v>100</v>
      </c>
    </row>
    <row r="41" spans="1:9" x14ac:dyDescent="0.25">
      <c r="A41" s="3" t="s">
        <v>74</v>
      </c>
      <c r="B41" s="1">
        <v>1</v>
      </c>
      <c r="C41" s="1">
        <v>56</v>
      </c>
      <c r="D41" s="9">
        <v>100</v>
      </c>
      <c r="E41" s="9">
        <v>0</v>
      </c>
      <c r="F41" s="1">
        <v>5.36</v>
      </c>
      <c r="G41" s="1">
        <v>100</v>
      </c>
      <c r="H41" s="1">
        <v>3.57</v>
      </c>
      <c r="I41" s="1">
        <v>89.29</v>
      </c>
    </row>
    <row r="42" spans="1:9" x14ac:dyDescent="0.25">
      <c r="A42" s="3" t="s">
        <v>78</v>
      </c>
      <c r="B42" s="1">
        <v>2</v>
      </c>
      <c r="C42" s="1">
        <v>239</v>
      </c>
      <c r="D42" s="9">
        <v>9.6199999999999992</v>
      </c>
      <c r="E42" s="9">
        <v>0</v>
      </c>
      <c r="F42" s="1">
        <v>10.46</v>
      </c>
      <c r="G42" s="1">
        <v>4.18</v>
      </c>
      <c r="H42" s="1">
        <v>1.67</v>
      </c>
      <c r="I42" s="1">
        <v>14.23</v>
      </c>
    </row>
    <row r="43" spans="1:9" x14ac:dyDescent="0.25">
      <c r="A43" s="3" t="s">
        <v>82</v>
      </c>
      <c r="B43" s="1">
        <v>1</v>
      </c>
      <c r="C43" s="1">
        <v>161</v>
      </c>
      <c r="D43" s="9">
        <v>26.71</v>
      </c>
      <c r="E43" s="9">
        <v>26.71</v>
      </c>
      <c r="F43" s="1">
        <v>16.149999999999999</v>
      </c>
      <c r="G43" s="1">
        <v>6.83</v>
      </c>
      <c r="H43" s="1">
        <v>4.3499999999999996</v>
      </c>
      <c r="I43" s="1">
        <v>31.06</v>
      </c>
    </row>
    <row r="44" spans="1:9" x14ac:dyDescent="0.25">
      <c r="A44" s="3" t="s">
        <v>86</v>
      </c>
      <c r="B44" s="1">
        <v>1</v>
      </c>
      <c r="C44" s="1">
        <v>20</v>
      </c>
      <c r="D44" s="9">
        <v>100</v>
      </c>
      <c r="E44" s="9">
        <v>0</v>
      </c>
      <c r="F44" s="1">
        <v>100</v>
      </c>
      <c r="G44" s="1">
        <v>100</v>
      </c>
      <c r="H44" s="1">
        <v>10</v>
      </c>
      <c r="I44" s="1">
        <v>100</v>
      </c>
    </row>
    <row r="45" spans="1:9" x14ac:dyDescent="0.25">
      <c r="A45" s="3" t="s">
        <v>90</v>
      </c>
      <c r="B45" s="1">
        <v>1</v>
      </c>
      <c r="C45" s="1">
        <v>59</v>
      </c>
      <c r="D45" s="9">
        <v>100</v>
      </c>
      <c r="E45" s="9">
        <v>89.83</v>
      </c>
      <c r="F45" s="1">
        <v>32.200000000000003</v>
      </c>
      <c r="G45" s="1">
        <v>52.54</v>
      </c>
      <c r="H45" s="1">
        <v>0</v>
      </c>
      <c r="I45" s="1">
        <v>86.44</v>
      </c>
    </row>
    <row r="46" spans="1:9" x14ac:dyDescent="0.25">
      <c r="A46" s="3" t="s">
        <v>94</v>
      </c>
      <c r="B46" s="1">
        <v>1</v>
      </c>
      <c r="C46" s="1">
        <v>160</v>
      </c>
      <c r="D46" s="9">
        <v>40</v>
      </c>
      <c r="E46" s="9">
        <v>39.380000000000003</v>
      </c>
      <c r="F46" s="1">
        <v>27.5</v>
      </c>
      <c r="G46" s="1">
        <v>25</v>
      </c>
      <c r="H46" s="1">
        <v>1.88</v>
      </c>
      <c r="I46" s="1">
        <v>31.25</v>
      </c>
    </row>
    <row r="47" spans="1:9" x14ac:dyDescent="0.25">
      <c r="A47" s="3" t="s">
        <v>98</v>
      </c>
      <c r="B47" s="1">
        <v>2</v>
      </c>
      <c r="C47" s="1">
        <v>537</v>
      </c>
      <c r="D47" s="9">
        <v>0</v>
      </c>
      <c r="E47" s="9">
        <v>6.52</v>
      </c>
      <c r="F47" s="1">
        <v>0.37</v>
      </c>
      <c r="G47" s="1">
        <v>21.42</v>
      </c>
      <c r="H47" s="1">
        <v>1.68</v>
      </c>
      <c r="I47" s="1">
        <v>6.52</v>
      </c>
    </row>
    <row r="48" spans="1:9" x14ac:dyDescent="0.25">
      <c r="A48" s="3" t="s">
        <v>1118</v>
      </c>
      <c r="B48" s="1">
        <v>2</v>
      </c>
      <c r="C48" s="1">
        <v>832</v>
      </c>
      <c r="D48" s="9">
        <v>7.69</v>
      </c>
      <c r="E48" s="9">
        <v>6.97</v>
      </c>
      <c r="F48" s="1">
        <v>3.61</v>
      </c>
      <c r="G48" s="1">
        <v>1.8</v>
      </c>
      <c r="H48" s="1">
        <v>0</v>
      </c>
      <c r="I48" s="1">
        <v>6.01</v>
      </c>
    </row>
    <row r="49" spans="1:9" x14ac:dyDescent="0.25">
      <c r="A49" s="3" t="s">
        <v>102</v>
      </c>
      <c r="B49" s="1">
        <v>4</v>
      </c>
      <c r="C49" s="1">
        <v>295</v>
      </c>
      <c r="D49" s="9">
        <v>17.63</v>
      </c>
      <c r="E49" s="9">
        <v>20</v>
      </c>
      <c r="F49" s="1">
        <v>8.81</v>
      </c>
      <c r="G49" s="1">
        <v>72.540000000000006</v>
      </c>
      <c r="H49" s="1">
        <v>10.85</v>
      </c>
      <c r="I49" s="1">
        <v>34.92</v>
      </c>
    </row>
    <row r="50" spans="1:9" x14ac:dyDescent="0.25">
      <c r="A50" s="3" t="s">
        <v>1121</v>
      </c>
      <c r="B50" s="1">
        <v>4</v>
      </c>
      <c r="C50" s="1">
        <v>709</v>
      </c>
      <c r="D50" s="9">
        <v>4.37</v>
      </c>
      <c r="E50" s="9">
        <v>65.59</v>
      </c>
      <c r="F50" s="1">
        <v>59.52</v>
      </c>
      <c r="G50" s="1">
        <v>48.52</v>
      </c>
      <c r="H50" s="1">
        <v>44.29</v>
      </c>
      <c r="I50" s="1">
        <v>4.37</v>
      </c>
    </row>
    <row r="51" spans="1:9" x14ac:dyDescent="0.25">
      <c r="A51" s="3" t="s">
        <v>106</v>
      </c>
      <c r="B51" s="1">
        <v>2</v>
      </c>
      <c r="C51" s="1">
        <v>280</v>
      </c>
      <c r="D51" s="9">
        <v>23.93</v>
      </c>
      <c r="E51" s="9">
        <v>23.93</v>
      </c>
      <c r="F51" s="1">
        <v>2.86</v>
      </c>
      <c r="G51" s="1">
        <v>34.29</v>
      </c>
      <c r="H51" s="1">
        <v>2.14</v>
      </c>
      <c r="I51" s="1">
        <v>17.86</v>
      </c>
    </row>
    <row r="52" spans="1:9" x14ac:dyDescent="0.25">
      <c r="A52" s="3" t="s">
        <v>1124</v>
      </c>
      <c r="B52" s="1">
        <v>1</v>
      </c>
      <c r="C52" s="1">
        <v>35</v>
      </c>
      <c r="D52" s="9">
        <v>100</v>
      </c>
      <c r="E52" s="9">
        <v>100</v>
      </c>
      <c r="F52" s="1">
        <v>97.14</v>
      </c>
      <c r="G52" s="1">
        <v>100</v>
      </c>
      <c r="H52" s="1">
        <v>2.86</v>
      </c>
      <c r="I52" s="1">
        <v>100</v>
      </c>
    </row>
    <row r="53" spans="1:9" x14ac:dyDescent="0.25">
      <c r="A53" s="3" t="s">
        <v>1127</v>
      </c>
      <c r="B53" s="1">
        <v>2</v>
      </c>
      <c r="C53" s="1">
        <v>213</v>
      </c>
      <c r="D53" s="9">
        <v>42.72</v>
      </c>
      <c r="E53" s="9">
        <v>42.72</v>
      </c>
      <c r="F53" s="1">
        <v>38.03</v>
      </c>
      <c r="G53" s="1">
        <v>34.270000000000003</v>
      </c>
      <c r="H53" s="1">
        <v>20.66</v>
      </c>
      <c r="I53" s="1">
        <v>67.61</v>
      </c>
    </row>
    <row r="54" spans="1:9" x14ac:dyDescent="0.25">
      <c r="A54" s="3" t="s">
        <v>827</v>
      </c>
      <c r="B54" s="1">
        <v>1</v>
      </c>
      <c r="C54" s="1">
        <v>61</v>
      </c>
      <c r="D54" s="9">
        <v>100</v>
      </c>
      <c r="E54" s="9">
        <v>100</v>
      </c>
      <c r="F54" s="1">
        <v>45.9</v>
      </c>
      <c r="G54" s="1">
        <v>44.26</v>
      </c>
      <c r="H54" s="1">
        <v>0</v>
      </c>
      <c r="I54" s="1">
        <v>100</v>
      </c>
    </row>
    <row r="55" spans="1:9" x14ac:dyDescent="0.25">
      <c r="A55" s="3" t="s">
        <v>122</v>
      </c>
      <c r="B55" s="1">
        <v>1</v>
      </c>
      <c r="C55" s="1">
        <v>69</v>
      </c>
      <c r="D55" s="9">
        <v>0</v>
      </c>
      <c r="E55" s="9">
        <v>100</v>
      </c>
      <c r="F55" s="1">
        <v>1.45</v>
      </c>
      <c r="G55" s="1">
        <v>52.17</v>
      </c>
      <c r="H55" s="1">
        <v>0</v>
      </c>
      <c r="I55" s="1">
        <v>73.91</v>
      </c>
    </row>
    <row r="56" spans="1:9" x14ac:dyDescent="0.25">
      <c r="A56" s="3" t="s">
        <v>126</v>
      </c>
      <c r="B56" s="1">
        <v>1</v>
      </c>
      <c r="C56" s="1">
        <v>30</v>
      </c>
      <c r="D56" s="9">
        <v>100</v>
      </c>
      <c r="E56" s="9">
        <v>100</v>
      </c>
      <c r="F56" s="1">
        <v>100</v>
      </c>
      <c r="G56" s="1">
        <v>86.67</v>
      </c>
      <c r="H56" s="1">
        <v>0</v>
      </c>
      <c r="I56" s="1">
        <v>100</v>
      </c>
    </row>
    <row r="57" spans="1:9" x14ac:dyDescent="0.25">
      <c r="A57" s="3" t="s">
        <v>131</v>
      </c>
      <c r="B57" s="1">
        <v>1</v>
      </c>
      <c r="C57" s="1">
        <v>178</v>
      </c>
      <c r="D57" s="9">
        <v>0</v>
      </c>
      <c r="E57" s="9">
        <v>54.49</v>
      </c>
      <c r="F57" s="1">
        <v>0</v>
      </c>
      <c r="G57" s="1">
        <v>88.76</v>
      </c>
      <c r="H57" s="1">
        <v>2.25</v>
      </c>
      <c r="I57" s="1">
        <v>34.270000000000003</v>
      </c>
    </row>
    <row r="58" spans="1:9" x14ac:dyDescent="0.25">
      <c r="A58" s="3" t="s">
        <v>135</v>
      </c>
      <c r="B58" s="1">
        <v>2</v>
      </c>
      <c r="C58" s="1">
        <v>207</v>
      </c>
      <c r="D58" s="9">
        <v>28.5</v>
      </c>
      <c r="E58" s="9">
        <v>0</v>
      </c>
      <c r="F58" s="1">
        <v>0</v>
      </c>
      <c r="G58" s="1">
        <v>4.3499999999999996</v>
      </c>
      <c r="H58" s="1">
        <v>16.91</v>
      </c>
      <c r="I58" s="1">
        <v>17.39</v>
      </c>
    </row>
    <row r="59" spans="1:9" x14ac:dyDescent="0.25">
      <c r="A59" s="3" t="s">
        <v>139</v>
      </c>
      <c r="B59" s="1">
        <v>2</v>
      </c>
      <c r="C59" s="1">
        <v>242</v>
      </c>
      <c r="D59" s="9">
        <v>11.98</v>
      </c>
      <c r="E59" s="9">
        <v>17.36</v>
      </c>
      <c r="F59" s="1">
        <v>14.88</v>
      </c>
      <c r="G59" s="1">
        <v>66.12</v>
      </c>
      <c r="H59" s="1">
        <v>1.24</v>
      </c>
      <c r="I59" s="1">
        <v>17.36</v>
      </c>
    </row>
    <row r="60" spans="1:9" x14ac:dyDescent="0.25">
      <c r="A60" s="3" t="s">
        <v>831</v>
      </c>
      <c r="B60" s="1">
        <v>1</v>
      </c>
      <c r="C60" s="1">
        <v>62</v>
      </c>
      <c r="D60" s="9">
        <v>100</v>
      </c>
      <c r="E60" s="9">
        <v>100</v>
      </c>
      <c r="F60" s="1">
        <v>100</v>
      </c>
      <c r="G60" s="1">
        <v>95.16</v>
      </c>
      <c r="H60" s="1">
        <v>0</v>
      </c>
      <c r="I60" s="1">
        <v>77.42</v>
      </c>
    </row>
    <row r="61" spans="1:9" x14ac:dyDescent="0.25">
      <c r="A61" s="3" t="s">
        <v>1133</v>
      </c>
      <c r="B61" s="1">
        <v>1</v>
      </c>
      <c r="C61" s="1">
        <v>77</v>
      </c>
      <c r="D61" s="9">
        <v>100</v>
      </c>
      <c r="E61" s="9">
        <v>53.25</v>
      </c>
      <c r="F61" s="1">
        <v>62.34</v>
      </c>
      <c r="G61" s="1">
        <v>0</v>
      </c>
      <c r="H61" s="1">
        <v>0</v>
      </c>
      <c r="I61" s="1">
        <v>1.3</v>
      </c>
    </row>
    <row r="62" spans="1:9" x14ac:dyDescent="0.25">
      <c r="A62" s="3" t="s">
        <v>143</v>
      </c>
      <c r="B62" s="1">
        <v>2</v>
      </c>
      <c r="C62" s="1">
        <v>452</v>
      </c>
      <c r="D62" s="9">
        <v>36.28</v>
      </c>
      <c r="E62" s="9">
        <v>6.42</v>
      </c>
      <c r="F62" s="1">
        <v>6.42</v>
      </c>
      <c r="G62" s="1">
        <v>31.42</v>
      </c>
      <c r="H62" s="1">
        <v>31.42</v>
      </c>
      <c r="I62" s="1">
        <v>38.049999999999997</v>
      </c>
    </row>
    <row r="63" spans="1:9" x14ac:dyDescent="0.25">
      <c r="A63" s="3" t="s">
        <v>147</v>
      </c>
      <c r="B63" s="1">
        <v>1</v>
      </c>
      <c r="C63" s="1">
        <v>69</v>
      </c>
      <c r="D63" s="9">
        <v>100</v>
      </c>
      <c r="E63" s="9">
        <v>100</v>
      </c>
      <c r="F63" s="1">
        <v>44.93</v>
      </c>
      <c r="G63" s="1">
        <v>100</v>
      </c>
      <c r="H63" s="1">
        <v>2.9</v>
      </c>
      <c r="I63" s="1">
        <v>73.91</v>
      </c>
    </row>
    <row r="64" spans="1:9" x14ac:dyDescent="0.25">
      <c r="A64" s="3" t="s">
        <v>151</v>
      </c>
      <c r="B64" s="1">
        <v>1</v>
      </c>
      <c r="C64" s="1">
        <v>223</v>
      </c>
      <c r="D64" s="9">
        <v>8.07</v>
      </c>
      <c r="E64" s="9">
        <v>33.630000000000003</v>
      </c>
      <c r="F64" s="1">
        <v>10.31</v>
      </c>
      <c r="G64" s="1">
        <v>21.52</v>
      </c>
      <c r="H64" s="1">
        <v>0.45</v>
      </c>
      <c r="I64" s="1">
        <v>49.78</v>
      </c>
    </row>
    <row r="65" spans="1:9" x14ac:dyDescent="0.25">
      <c r="A65" s="3" t="s">
        <v>155</v>
      </c>
      <c r="B65" s="1">
        <v>3</v>
      </c>
      <c r="C65" s="1">
        <v>245</v>
      </c>
      <c r="D65" s="9">
        <v>11.43</v>
      </c>
      <c r="E65" s="9">
        <v>9.8000000000000007</v>
      </c>
      <c r="F65" s="1">
        <v>13.47</v>
      </c>
      <c r="G65" s="1">
        <v>7.76</v>
      </c>
      <c r="H65" s="1">
        <v>0</v>
      </c>
      <c r="I65" s="1">
        <v>3.67</v>
      </c>
    </row>
    <row r="66" spans="1:9" x14ac:dyDescent="0.25">
      <c r="A66" s="3" t="s">
        <v>834</v>
      </c>
      <c r="B66" s="1">
        <v>2</v>
      </c>
      <c r="C66" s="1">
        <v>440</v>
      </c>
      <c r="D66" s="9">
        <v>22.73</v>
      </c>
      <c r="E66" s="9">
        <v>22.95</v>
      </c>
      <c r="F66" s="1">
        <v>28.86</v>
      </c>
      <c r="G66" s="1">
        <v>22.05</v>
      </c>
      <c r="H66" s="1">
        <v>8.18</v>
      </c>
      <c r="I66" s="1">
        <v>22.05</v>
      </c>
    </row>
    <row r="67" spans="1:9" x14ac:dyDescent="0.25">
      <c r="A67" s="3" t="s">
        <v>837</v>
      </c>
      <c r="B67" s="1">
        <v>4</v>
      </c>
      <c r="C67" s="1">
        <v>597</v>
      </c>
      <c r="D67" s="9">
        <v>17.760000000000002</v>
      </c>
      <c r="E67" s="9">
        <v>17.760000000000002</v>
      </c>
      <c r="F67" s="1">
        <v>2.5099999999999998</v>
      </c>
      <c r="G67" s="1">
        <v>1.68</v>
      </c>
      <c r="H67" s="1">
        <v>0</v>
      </c>
      <c r="I67" s="1">
        <v>0.34</v>
      </c>
    </row>
    <row r="68" spans="1:9" x14ac:dyDescent="0.25">
      <c r="A68" s="3" t="s">
        <v>158</v>
      </c>
      <c r="B68" s="1">
        <v>2</v>
      </c>
      <c r="C68" s="1">
        <v>264</v>
      </c>
      <c r="D68" s="9">
        <v>19.32</v>
      </c>
      <c r="E68" s="9">
        <v>11.36</v>
      </c>
      <c r="F68" s="1">
        <v>10.23</v>
      </c>
      <c r="G68" s="1">
        <v>39.770000000000003</v>
      </c>
      <c r="H68" s="1">
        <v>3.03</v>
      </c>
      <c r="I68" s="1">
        <v>6.82</v>
      </c>
    </row>
    <row r="69" spans="1:9" x14ac:dyDescent="0.25">
      <c r="A69" s="3" t="s">
        <v>1137</v>
      </c>
      <c r="B69" s="1">
        <v>1</v>
      </c>
      <c r="C69" s="1">
        <v>49</v>
      </c>
      <c r="D69" s="9">
        <v>100</v>
      </c>
      <c r="E69" s="9">
        <v>100</v>
      </c>
      <c r="F69" s="1">
        <v>100</v>
      </c>
      <c r="G69" s="1">
        <v>100</v>
      </c>
      <c r="H69" s="1">
        <v>2.04</v>
      </c>
      <c r="I69" s="1">
        <v>100</v>
      </c>
    </row>
    <row r="70" spans="1:9" x14ac:dyDescent="0.25">
      <c r="A70" s="3" t="s">
        <v>162</v>
      </c>
      <c r="B70" s="1">
        <v>1</v>
      </c>
      <c r="C70" s="1">
        <v>275</v>
      </c>
      <c r="D70" s="9">
        <v>0</v>
      </c>
      <c r="E70" s="9">
        <v>0</v>
      </c>
      <c r="F70" s="1">
        <v>6.55</v>
      </c>
      <c r="G70" s="1">
        <v>3.27</v>
      </c>
      <c r="H70" s="1">
        <v>0</v>
      </c>
      <c r="I70" s="1">
        <v>5.82</v>
      </c>
    </row>
    <row r="71" spans="1:9" x14ac:dyDescent="0.25">
      <c r="A71" s="3" t="s">
        <v>166</v>
      </c>
      <c r="B71" s="1">
        <v>5</v>
      </c>
      <c r="C71" s="1">
        <v>759</v>
      </c>
      <c r="D71" s="9">
        <v>83</v>
      </c>
      <c r="E71" s="9">
        <v>63.77</v>
      </c>
      <c r="F71" s="1">
        <v>67.59</v>
      </c>
      <c r="G71" s="1">
        <v>71.41</v>
      </c>
      <c r="H71" s="1">
        <v>60.74</v>
      </c>
      <c r="I71" s="1">
        <v>88.8</v>
      </c>
    </row>
    <row r="72" spans="1:9" x14ac:dyDescent="0.25">
      <c r="A72" s="3" t="s">
        <v>1140</v>
      </c>
      <c r="B72" s="1">
        <v>1</v>
      </c>
      <c r="C72" s="1">
        <v>126</v>
      </c>
      <c r="D72" s="9">
        <v>18.25</v>
      </c>
      <c r="E72" s="9">
        <v>11.9</v>
      </c>
      <c r="F72" s="1">
        <v>11.9</v>
      </c>
      <c r="G72" s="1">
        <v>7.14</v>
      </c>
      <c r="H72" s="1">
        <v>0.79</v>
      </c>
      <c r="I72" s="1">
        <v>40.479999999999997</v>
      </c>
    </row>
    <row r="73" spans="1:9" x14ac:dyDescent="0.25">
      <c r="A73" s="3" t="s">
        <v>170</v>
      </c>
      <c r="B73" s="1">
        <v>1</v>
      </c>
      <c r="C73" s="1">
        <v>74</v>
      </c>
      <c r="D73" s="9">
        <v>100</v>
      </c>
      <c r="E73" s="9">
        <v>45.95</v>
      </c>
      <c r="F73" s="1">
        <v>58.11</v>
      </c>
      <c r="G73" s="1">
        <v>41.89</v>
      </c>
      <c r="H73" s="1">
        <v>0</v>
      </c>
      <c r="I73" s="1">
        <v>82.43</v>
      </c>
    </row>
    <row r="74" spans="1:9" x14ac:dyDescent="0.25">
      <c r="A74" s="3" t="s">
        <v>174</v>
      </c>
      <c r="B74" s="1">
        <v>1</v>
      </c>
      <c r="C74" s="1">
        <v>25</v>
      </c>
      <c r="D74" s="9">
        <v>100</v>
      </c>
      <c r="E74" s="9">
        <v>100</v>
      </c>
      <c r="F74" s="1">
        <v>100</v>
      </c>
      <c r="G74" s="1">
        <v>100</v>
      </c>
      <c r="H74" s="1">
        <v>0</v>
      </c>
      <c r="I74" s="1">
        <v>100</v>
      </c>
    </row>
    <row r="75" spans="1:9" x14ac:dyDescent="0.25">
      <c r="A75" s="3" t="s">
        <v>178</v>
      </c>
      <c r="B75" s="1">
        <v>1</v>
      </c>
      <c r="C75" s="1">
        <v>229</v>
      </c>
      <c r="D75" s="9">
        <v>26.2</v>
      </c>
      <c r="E75" s="9">
        <v>15.72</v>
      </c>
      <c r="F75" s="1">
        <v>20.96</v>
      </c>
      <c r="G75" s="1">
        <v>14.85</v>
      </c>
      <c r="H75" s="1">
        <v>0</v>
      </c>
      <c r="I75" s="1">
        <v>10.48</v>
      </c>
    </row>
    <row r="76" spans="1:9" x14ac:dyDescent="0.25">
      <c r="A76" s="3" t="s">
        <v>841</v>
      </c>
      <c r="B76" s="1">
        <v>3</v>
      </c>
      <c r="C76" s="1">
        <v>393</v>
      </c>
      <c r="D76" s="9">
        <v>35.369999999999997</v>
      </c>
      <c r="E76" s="9">
        <v>37.659999999999997</v>
      </c>
      <c r="F76" s="1">
        <v>4.33</v>
      </c>
      <c r="G76" s="1">
        <v>30.53</v>
      </c>
      <c r="H76" s="1">
        <v>29.01</v>
      </c>
      <c r="I76" s="1">
        <v>29.52</v>
      </c>
    </row>
    <row r="77" spans="1:9" x14ac:dyDescent="0.25">
      <c r="A77" s="3" t="s">
        <v>181</v>
      </c>
      <c r="B77" s="1">
        <v>2</v>
      </c>
      <c r="C77" s="1">
        <v>179</v>
      </c>
      <c r="D77" s="9">
        <v>0</v>
      </c>
      <c r="E77" s="9">
        <v>2.79</v>
      </c>
      <c r="F77" s="1">
        <v>27.37</v>
      </c>
      <c r="G77" s="1">
        <v>71.510000000000005</v>
      </c>
      <c r="H77" s="1">
        <v>2.79</v>
      </c>
      <c r="I77" s="1">
        <v>28.49</v>
      </c>
    </row>
    <row r="78" spans="1:9" x14ac:dyDescent="0.25">
      <c r="A78" s="3" t="s">
        <v>185</v>
      </c>
      <c r="B78" s="1">
        <v>1</v>
      </c>
      <c r="C78" s="1">
        <v>17</v>
      </c>
      <c r="D78" s="9">
        <v>100</v>
      </c>
      <c r="E78" s="9">
        <v>100</v>
      </c>
      <c r="F78" s="1">
        <v>100</v>
      </c>
      <c r="G78" s="1">
        <v>100</v>
      </c>
      <c r="H78" s="1">
        <v>100</v>
      </c>
      <c r="I78" s="1">
        <v>100</v>
      </c>
    </row>
    <row r="79" spans="1:9" x14ac:dyDescent="0.25">
      <c r="A79" s="3" t="s">
        <v>189</v>
      </c>
      <c r="B79" s="1">
        <v>1</v>
      </c>
      <c r="C79" s="1">
        <v>143</v>
      </c>
      <c r="D79" s="9">
        <v>100</v>
      </c>
      <c r="E79" s="9">
        <v>59.44</v>
      </c>
      <c r="F79" s="1">
        <v>22.38</v>
      </c>
      <c r="G79" s="1">
        <v>80.42</v>
      </c>
      <c r="H79" s="1">
        <v>3.5</v>
      </c>
      <c r="I79" s="1">
        <v>34.97</v>
      </c>
    </row>
    <row r="80" spans="1:9" x14ac:dyDescent="0.25">
      <c r="A80" s="3" t="s">
        <v>193</v>
      </c>
      <c r="B80" s="1">
        <v>2</v>
      </c>
      <c r="C80" s="1">
        <v>268</v>
      </c>
      <c r="D80" s="9">
        <v>0</v>
      </c>
      <c r="E80" s="9">
        <v>0</v>
      </c>
      <c r="F80" s="1">
        <v>5.6</v>
      </c>
      <c r="G80" s="1">
        <v>3.36</v>
      </c>
      <c r="H80" s="1">
        <v>1.49</v>
      </c>
      <c r="I80" s="1">
        <v>19.03</v>
      </c>
    </row>
    <row r="81" spans="1:9" x14ac:dyDescent="0.25">
      <c r="A81" s="3" t="s">
        <v>197</v>
      </c>
      <c r="B81" s="1">
        <v>1</v>
      </c>
      <c r="C81" s="1">
        <v>18</v>
      </c>
      <c r="D81" s="9">
        <v>0</v>
      </c>
      <c r="E81" s="9">
        <v>0</v>
      </c>
      <c r="F81" s="1">
        <v>94.44</v>
      </c>
      <c r="G81" s="1">
        <v>44.44</v>
      </c>
      <c r="H81" s="1">
        <v>0</v>
      </c>
      <c r="I81" s="1">
        <v>100</v>
      </c>
    </row>
    <row r="82" spans="1:9" x14ac:dyDescent="0.25">
      <c r="A82" s="3" t="s">
        <v>844</v>
      </c>
      <c r="B82" s="1">
        <v>2</v>
      </c>
      <c r="C82" s="1">
        <v>118</v>
      </c>
      <c r="D82" s="9">
        <v>100</v>
      </c>
      <c r="E82" s="9">
        <v>100</v>
      </c>
      <c r="F82" s="1">
        <v>66.099999999999994</v>
      </c>
      <c r="G82" s="1">
        <v>83.05</v>
      </c>
      <c r="H82" s="1">
        <v>0</v>
      </c>
      <c r="I82" s="1">
        <v>66.099999999999994</v>
      </c>
    </row>
    <row r="83" spans="1:9" x14ac:dyDescent="0.25">
      <c r="A83" s="3" t="s">
        <v>201</v>
      </c>
      <c r="B83" s="1">
        <v>5</v>
      </c>
      <c r="C83" s="1">
        <v>647</v>
      </c>
      <c r="D83" s="9">
        <v>5.87</v>
      </c>
      <c r="E83" s="9">
        <v>5.87</v>
      </c>
      <c r="F83" s="1">
        <v>1.55</v>
      </c>
      <c r="G83" s="1">
        <v>12.52</v>
      </c>
      <c r="H83" s="1">
        <v>33.380000000000003</v>
      </c>
      <c r="I83" s="1">
        <v>2.0099999999999998</v>
      </c>
    </row>
    <row r="84" spans="1:9" x14ac:dyDescent="0.25">
      <c r="A84" s="3" t="s">
        <v>205</v>
      </c>
      <c r="B84" s="1">
        <v>2</v>
      </c>
      <c r="C84" s="1">
        <v>164</v>
      </c>
      <c r="D84" s="9">
        <v>37.200000000000003</v>
      </c>
      <c r="E84" s="9">
        <v>7.32</v>
      </c>
      <c r="F84" s="1">
        <v>13.41</v>
      </c>
      <c r="G84" s="1">
        <v>72.56</v>
      </c>
      <c r="H84" s="1">
        <v>1.22</v>
      </c>
      <c r="I84" s="1">
        <v>31.1</v>
      </c>
    </row>
    <row r="85" spans="1:9" x14ac:dyDescent="0.25">
      <c r="A85" s="3" t="s">
        <v>209</v>
      </c>
      <c r="B85" s="1">
        <v>3</v>
      </c>
      <c r="C85" s="1">
        <v>206</v>
      </c>
      <c r="D85" s="9">
        <v>15.53</v>
      </c>
      <c r="E85" s="9">
        <v>0.97</v>
      </c>
      <c r="F85" s="1">
        <v>0</v>
      </c>
      <c r="G85" s="1">
        <v>85.44</v>
      </c>
      <c r="H85" s="1">
        <v>2.4300000000000002</v>
      </c>
      <c r="I85" s="1">
        <v>15.53</v>
      </c>
    </row>
    <row r="86" spans="1:9" x14ac:dyDescent="0.25">
      <c r="A86" s="3" t="s">
        <v>213</v>
      </c>
      <c r="B86" s="1">
        <v>1</v>
      </c>
      <c r="C86" s="1">
        <v>6</v>
      </c>
      <c r="D86" s="9">
        <v>0</v>
      </c>
      <c r="E86" s="9">
        <v>100</v>
      </c>
      <c r="F86" s="1">
        <v>0</v>
      </c>
      <c r="G86" s="1">
        <v>0</v>
      </c>
      <c r="H86" s="1">
        <v>0</v>
      </c>
      <c r="I86" s="1">
        <v>100</v>
      </c>
    </row>
    <row r="87" spans="1:9" x14ac:dyDescent="0.25">
      <c r="A87" s="3" t="s">
        <v>217</v>
      </c>
      <c r="B87" s="1">
        <v>1</v>
      </c>
      <c r="C87" s="1">
        <v>97</v>
      </c>
      <c r="D87" s="9">
        <v>0</v>
      </c>
      <c r="E87" s="9">
        <v>0</v>
      </c>
      <c r="F87" s="1">
        <v>35.049999999999997</v>
      </c>
      <c r="G87" s="1">
        <v>24.74</v>
      </c>
      <c r="H87" s="1">
        <v>2.06</v>
      </c>
      <c r="I87" s="1">
        <v>52.58</v>
      </c>
    </row>
    <row r="88" spans="1:9" x14ac:dyDescent="0.25">
      <c r="A88" s="3" t="s">
        <v>1143</v>
      </c>
      <c r="B88" s="1">
        <v>1</v>
      </c>
      <c r="C88" s="1">
        <v>343</v>
      </c>
      <c r="D88" s="9">
        <v>0</v>
      </c>
      <c r="E88" s="9">
        <v>8.16</v>
      </c>
      <c r="F88" s="1">
        <v>0.57999999999999996</v>
      </c>
      <c r="G88" s="1">
        <v>16.91</v>
      </c>
      <c r="H88" s="1">
        <v>2.62</v>
      </c>
      <c r="I88" s="1">
        <v>14.58</v>
      </c>
    </row>
    <row r="89" spans="1:9" x14ac:dyDescent="0.25">
      <c r="A89" s="3" t="s">
        <v>1146</v>
      </c>
      <c r="B89" s="1">
        <v>1</v>
      </c>
      <c r="C89" s="1">
        <v>226</v>
      </c>
      <c r="D89" s="9">
        <v>7.08</v>
      </c>
      <c r="E89" s="9">
        <v>8.85</v>
      </c>
      <c r="F89" s="1">
        <v>8.41</v>
      </c>
      <c r="G89" s="1">
        <v>62.39</v>
      </c>
      <c r="H89" s="1">
        <v>2.21</v>
      </c>
      <c r="I89" s="1">
        <v>22.12</v>
      </c>
    </row>
    <row r="90" spans="1:9" x14ac:dyDescent="0.25">
      <c r="A90" s="3" t="s">
        <v>221</v>
      </c>
      <c r="B90" s="1">
        <v>1</v>
      </c>
      <c r="C90" s="1">
        <v>65</v>
      </c>
      <c r="D90" s="9">
        <v>100</v>
      </c>
      <c r="E90" s="9">
        <v>100</v>
      </c>
      <c r="F90" s="1">
        <v>100</v>
      </c>
      <c r="G90" s="1">
        <v>83.08</v>
      </c>
      <c r="H90" s="1">
        <v>4.62</v>
      </c>
      <c r="I90" s="1">
        <v>100</v>
      </c>
    </row>
    <row r="91" spans="1:9" x14ac:dyDescent="0.25">
      <c r="A91" s="3" t="s">
        <v>1149</v>
      </c>
      <c r="B91" s="1">
        <v>1</v>
      </c>
      <c r="C91" s="1">
        <v>154</v>
      </c>
      <c r="D91" s="9">
        <v>15.58</v>
      </c>
      <c r="E91" s="9">
        <v>12.34</v>
      </c>
      <c r="F91" s="1">
        <v>3.25</v>
      </c>
      <c r="G91" s="1">
        <v>7.79</v>
      </c>
      <c r="H91" s="1">
        <v>0.65</v>
      </c>
      <c r="I91" s="1">
        <v>32.47</v>
      </c>
    </row>
    <row r="92" spans="1:9" x14ac:dyDescent="0.25">
      <c r="A92" s="3" t="s">
        <v>225</v>
      </c>
      <c r="B92" s="1">
        <v>1</v>
      </c>
      <c r="C92" s="1">
        <v>129</v>
      </c>
      <c r="D92" s="9">
        <v>2.33</v>
      </c>
      <c r="E92" s="9">
        <v>27.91</v>
      </c>
      <c r="F92" s="1">
        <v>2.33</v>
      </c>
      <c r="G92" s="1">
        <v>81.400000000000006</v>
      </c>
      <c r="H92" s="1">
        <v>3.88</v>
      </c>
      <c r="I92" s="1">
        <v>39.53</v>
      </c>
    </row>
    <row r="93" spans="1:9" x14ac:dyDescent="0.25">
      <c r="A93" s="3" t="s">
        <v>1152</v>
      </c>
      <c r="B93" s="1">
        <v>1</v>
      </c>
      <c r="C93" s="1">
        <v>159</v>
      </c>
      <c r="D93" s="9">
        <v>42.14</v>
      </c>
      <c r="E93" s="9">
        <v>46.54</v>
      </c>
      <c r="F93" s="1">
        <v>32.08</v>
      </c>
      <c r="G93" s="1">
        <v>32.700000000000003</v>
      </c>
      <c r="H93" s="1">
        <v>0</v>
      </c>
      <c r="I93" s="1">
        <v>32.700000000000003</v>
      </c>
    </row>
    <row r="94" spans="1:9" x14ac:dyDescent="0.25">
      <c r="A94" s="3" t="s">
        <v>1155</v>
      </c>
      <c r="B94" s="1">
        <v>1</v>
      </c>
      <c r="C94" s="1">
        <v>88</v>
      </c>
      <c r="D94" s="9">
        <v>39.770000000000003</v>
      </c>
      <c r="E94" s="9">
        <v>28.41</v>
      </c>
      <c r="F94" s="1">
        <v>39.770000000000003</v>
      </c>
      <c r="G94" s="1">
        <v>23.86</v>
      </c>
      <c r="H94" s="1">
        <v>1.1399999999999999</v>
      </c>
      <c r="I94" s="1">
        <v>56.82</v>
      </c>
    </row>
    <row r="95" spans="1:9" x14ac:dyDescent="0.25">
      <c r="A95" s="3" t="s">
        <v>229</v>
      </c>
      <c r="B95" s="1">
        <v>2</v>
      </c>
      <c r="C95" s="1">
        <v>259</v>
      </c>
      <c r="D95" s="9">
        <v>60.62</v>
      </c>
      <c r="E95" s="9">
        <v>10.81</v>
      </c>
      <c r="F95" s="1">
        <v>10.81</v>
      </c>
      <c r="G95" s="1">
        <v>23.17</v>
      </c>
      <c r="H95" s="1">
        <v>0.77</v>
      </c>
      <c r="I95" s="1">
        <v>45.56</v>
      </c>
    </row>
    <row r="96" spans="1:9" x14ac:dyDescent="0.25">
      <c r="A96" s="3" t="s">
        <v>1158</v>
      </c>
      <c r="B96" s="1">
        <v>1</v>
      </c>
      <c r="C96" s="1">
        <v>87</v>
      </c>
      <c r="D96" s="9">
        <v>47.13</v>
      </c>
      <c r="E96" s="9">
        <v>37.93</v>
      </c>
      <c r="F96" s="1">
        <v>32.18</v>
      </c>
      <c r="G96" s="1">
        <v>34.479999999999997</v>
      </c>
      <c r="H96" s="1">
        <v>0</v>
      </c>
      <c r="I96" s="1">
        <v>91.95</v>
      </c>
    </row>
    <row r="97" spans="1:9" x14ac:dyDescent="0.25">
      <c r="A97" s="3" t="s">
        <v>233</v>
      </c>
      <c r="B97" s="1">
        <v>2</v>
      </c>
      <c r="C97" s="1">
        <v>157</v>
      </c>
      <c r="D97" s="9">
        <v>100</v>
      </c>
      <c r="E97" s="9">
        <v>33.76</v>
      </c>
      <c r="F97" s="1">
        <v>0</v>
      </c>
      <c r="G97" s="1">
        <v>4.46</v>
      </c>
      <c r="H97" s="1">
        <v>1.27</v>
      </c>
      <c r="I97" s="1">
        <v>32.479999999999997</v>
      </c>
    </row>
    <row r="98" spans="1:9" x14ac:dyDescent="0.25">
      <c r="A98" s="3" t="s">
        <v>237</v>
      </c>
      <c r="B98" s="1">
        <v>2</v>
      </c>
      <c r="C98" s="1">
        <v>205</v>
      </c>
      <c r="D98" s="9">
        <v>100</v>
      </c>
      <c r="E98" s="9">
        <v>85.37</v>
      </c>
      <c r="F98" s="1">
        <v>72.2</v>
      </c>
      <c r="G98" s="1">
        <v>63.41</v>
      </c>
      <c r="H98" s="1">
        <v>55.61</v>
      </c>
      <c r="I98" s="1">
        <v>55.61</v>
      </c>
    </row>
    <row r="99" spans="1:9" x14ac:dyDescent="0.25">
      <c r="A99" s="3" t="s">
        <v>847</v>
      </c>
      <c r="B99" s="1">
        <v>1</v>
      </c>
      <c r="C99" s="1">
        <v>19</v>
      </c>
      <c r="D99" s="9">
        <v>100</v>
      </c>
      <c r="E99" s="9">
        <v>100</v>
      </c>
      <c r="F99" s="1">
        <v>100</v>
      </c>
      <c r="G99" s="1">
        <v>100</v>
      </c>
      <c r="H99" s="1">
        <v>5.26</v>
      </c>
      <c r="I99" s="1">
        <v>100</v>
      </c>
    </row>
    <row r="100" spans="1:9" x14ac:dyDescent="0.25">
      <c r="A100" s="3" t="s">
        <v>851</v>
      </c>
      <c r="B100" s="1">
        <v>2</v>
      </c>
      <c r="C100" s="1">
        <v>136</v>
      </c>
      <c r="D100" s="9">
        <v>19.12</v>
      </c>
      <c r="E100" s="9">
        <v>19.12</v>
      </c>
      <c r="F100" s="1">
        <v>6.62</v>
      </c>
      <c r="G100" s="1">
        <v>5.88</v>
      </c>
      <c r="H100" s="1">
        <v>0</v>
      </c>
      <c r="I100" s="1">
        <v>1.47</v>
      </c>
    </row>
    <row r="101" spans="1:9" x14ac:dyDescent="0.25">
      <c r="A101" s="3" t="s">
        <v>241</v>
      </c>
      <c r="B101" s="1">
        <v>2</v>
      </c>
      <c r="C101" s="1">
        <v>262</v>
      </c>
      <c r="D101" s="9">
        <v>13.74</v>
      </c>
      <c r="E101" s="9">
        <v>27.48</v>
      </c>
      <c r="F101" s="1">
        <v>18.7</v>
      </c>
      <c r="G101" s="1">
        <v>20.23</v>
      </c>
      <c r="H101" s="1">
        <v>0</v>
      </c>
      <c r="I101" s="1">
        <v>19.47</v>
      </c>
    </row>
    <row r="102" spans="1:9" x14ac:dyDescent="0.25">
      <c r="A102" s="3" t="s">
        <v>245</v>
      </c>
      <c r="B102" s="1">
        <v>3</v>
      </c>
      <c r="C102" s="1">
        <v>206</v>
      </c>
      <c r="D102" s="9">
        <v>58.25</v>
      </c>
      <c r="E102" s="9">
        <v>47.09</v>
      </c>
      <c r="F102" s="1">
        <v>21.84</v>
      </c>
      <c r="G102" s="1">
        <v>47.09</v>
      </c>
      <c r="H102" s="1">
        <v>26.21</v>
      </c>
      <c r="I102" s="1">
        <v>53.88</v>
      </c>
    </row>
    <row r="103" spans="1:9" x14ac:dyDescent="0.25">
      <c r="A103" s="3" t="s">
        <v>1161</v>
      </c>
      <c r="B103" s="1">
        <v>3</v>
      </c>
      <c r="C103" s="1">
        <v>392</v>
      </c>
      <c r="D103" s="9">
        <v>45.15</v>
      </c>
      <c r="E103" s="9">
        <v>22.19</v>
      </c>
      <c r="F103" s="1">
        <v>14.8</v>
      </c>
      <c r="G103" s="1">
        <v>20.149999999999999</v>
      </c>
      <c r="H103" s="1">
        <v>16.07</v>
      </c>
      <c r="I103" s="1">
        <v>38.270000000000003</v>
      </c>
    </row>
    <row r="104" spans="1:9" x14ac:dyDescent="0.25">
      <c r="A104" s="3" t="s">
        <v>1165</v>
      </c>
      <c r="B104" s="1">
        <v>1</v>
      </c>
      <c r="C104" s="1">
        <v>45</v>
      </c>
      <c r="D104" s="9">
        <v>100</v>
      </c>
      <c r="E104" s="9">
        <v>0</v>
      </c>
      <c r="F104" s="1">
        <v>44.44</v>
      </c>
      <c r="G104" s="1">
        <v>100</v>
      </c>
      <c r="H104" s="1">
        <v>4.4400000000000004</v>
      </c>
      <c r="I104" s="1">
        <v>100</v>
      </c>
    </row>
    <row r="105" spans="1:9" x14ac:dyDescent="0.25">
      <c r="A105" s="3" t="s">
        <v>249</v>
      </c>
      <c r="B105" s="1">
        <v>1</v>
      </c>
      <c r="C105" s="1">
        <v>216</v>
      </c>
      <c r="D105" s="9">
        <v>11.11</v>
      </c>
      <c r="E105" s="9">
        <v>19.440000000000001</v>
      </c>
      <c r="F105" s="1">
        <v>14.35</v>
      </c>
      <c r="G105" s="1">
        <v>18.52</v>
      </c>
      <c r="H105" s="1">
        <v>0</v>
      </c>
      <c r="I105" s="1">
        <v>13.43</v>
      </c>
    </row>
    <row r="106" spans="1:9" x14ac:dyDescent="0.25">
      <c r="A106" s="3" t="s">
        <v>1169</v>
      </c>
      <c r="B106" s="1">
        <v>2</v>
      </c>
      <c r="C106" s="1">
        <v>421</v>
      </c>
      <c r="D106" s="9">
        <v>4.75</v>
      </c>
      <c r="E106" s="9">
        <v>0</v>
      </c>
      <c r="F106" s="1">
        <v>0</v>
      </c>
      <c r="G106" s="1">
        <v>30.17</v>
      </c>
      <c r="H106" s="1">
        <v>1.9</v>
      </c>
      <c r="I106" s="1">
        <v>5.94</v>
      </c>
    </row>
    <row r="107" spans="1:9" x14ac:dyDescent="0.25">
      <c r="A107" s="3" t="s">
        <v>1172</v>
      </c>
      <c r="B107" s="1">
        <v>1</v>
      </c>
      <c r="C107" s="1">
        <v>35</v>
      </c>
      <c r="D107" s="9">
        <v>77.14</v>
      </c>
      <c r="E107" s="9">
        <v>100</v>
      </c>
      <c r="F107" s="1">
        <v>17.14</v>
      </c>
      <c r="G107" s="1">
        <v>42.86</v>
      </c>
      <c r="H107" s="1">
        <v>2.86</v>
      </c>
      <c r="I107" s="1">
        <v>100</v>
      </c>
    </row>
    <row r="108" spans="1:9" x14ac:dyDescent="0.25">
      <c r="A108" s="3" t="s">
        <v>855</v>
      </c>
      <c r="B108" s="1">
        <v>1</v>
      </c>
      <c r="C108" s="1">
        <v>25</v>
      </c>
      <c r="D108" s="9">
        <v>0</v>
      </c>
      <c r="E108" s="9">
        <v>100</v>
      </c>
      <c r="F108" s="1">
        <v>8</v>
      </c>
      <c r="G108" s="1">
        <v>28</v>
      </c>
      <c r="H108" s="1">
        <v>0</v>
      </c>
      <c r="I108" s="1">
        <v>100</v>
      </c>
    </row>
    <row r="109" spans="1:9" x14ac:dyDescent="0.25">
      <c r="A109" s="3" t="s">
        <v>253</v>
      </c>
      <c r="B109" s="1">
        <v>1</v>
      </c>
      <c r="C109" s="1">
        <v>256</v>
      </c>
      <c r="D109" s="9">
        <v>0</v>
      </c>
      <c r="E109" s="9">
        <v>27.73</v>
      </c>
      <c r="F109" s="1">
        <v>0</v>
      </c>
      <c r="G109" s="1">
        <v>3.91</v>
      </c>
      <c r="H109" s="1">
        <v>1.95</v>
      </c>
      <c r="I109" s="1">
        <v>19.920000000000002</v>
      </c>
    </row>
    <row r="110" spans="1:9" x14ac:dyDescent="0.25">
      <c r="A110" s="3" t="s">
        <v>257</v>
      </c>
      <c r="B110" s="1">
        <v>2</v>
      </c>
      <c r="C110" s="1">
        <v>159</v>
      </c>
      <c r="D110" s="9">
        <v>47.8</v>
      </c>
      <c r="E110" s="9">
        <v>44.65</v>
      </c>
      <c r="F110" s="1">
        <v>14.47</v>
      </c>
      <c r="G110" s="1">
        <v>66.67</v>
      </c>
      <c r="H110" s="1">
        <v>0.63</v>
      </c>
      <c r="I110" s="1">
        <v>32.08</v>
      </c>
    </row>
    <row r="111" spans="1:9" x14ac:dyDescent="0.25">
      <c r="A111" s="3" t="s">
        <v>859</v>
      </c>
      <c r="B111" s="1">
        <v>2</v>
      </c>
      <c r="C111" s="1">
        <v>272</v>
      </c>
      <c r="D111" s="9">
        <v>15.81</v>
      </c>
      <c r="E111" s="9">
        <v>9.56</v>
      </c>
      <c r="F111" s="1">
        <v>9.56</v>
      </c>
      <c r="G111" s="1">
        <v>3.68</v>
      </c>
      <c r="H111" s="1">
        <v>0</v>
      </c>
      <c r="I111" s="1">
        <v>0.74</v>
      </c>
    </row>
    <row r="112" spans="1:9" x14ac:dyDescent="0.25">
      <c r="A112" s="3" t="s">
        <v>863</v>
      </c>
      <c r="B112" s="1">
        <v>1</v>
      </c>
      <c r="C112" s="1">
        <v>236</v>
      </c>
      <c r="D112" s="9">
        <v>37.71</v>
      </c>
      <c r="E112" s="9">
        <v>19.489999999999998</v>
      </c>
      <c r="F112" s="1">
        <v>11.86</v>
      </c>
      <c r="G112" s="1">
        <v>67.37</v>
      </c>
      <c r="H112" s="1">
        <v>2.97</v>
      </c>
      <c r="I112" s="1">
        <v>22.46</v>
      </c>
    </row>
    <row r="113" spans="1:9" x14ac:dyDescent="0.25">
      <c r="A113" s="3" t="s">
        <v>866</v>
      </c>
      <c r="B113" s="1">
        <v>5</v>
      </c>
      <c r="C113" s="1">
        <v>636</v>
      </c>
      <c r="D113" s="9">
        <v>5.97</v>
      </c>
      <c r="E113" s="9">
        <v>0</v>
      </c>
      <c r="F113" s="1">
        <v>0.63</v>
      </c>
      <c r="G113" s="1">
        <v>0</v>
      </c>
      <c r="H113" s="1">
        <v>0</v>
      </c>
      <c r="I113" s="1">
        <v>0.16</v>
      </c>
    </row>
    <row r="114" spans="1:9" x14ac:dyDescent="0.25">
      <c r="A114" s="3" t="s">
        <v>1175</v>
      </c>
      <c r="B114" s="1">
        <v>1</v>
      </c>
      <c r="C114" s="1">
        <v>142</v>
      </c>
      <c r="D114" s="9">
        <v>97.18</v>
      </c>
      <c r="E114" s="9">
        <v>0</v>
      </c>
      <c r="F114" s="1">
        <v>13.38</v>
      </c>
      <c r="G114" s="1">
        <v>6.34</v>
      </c>
      <c r="H114" s="1">
        <v>0</v>
      </c>
      <c r="I114" s="1">
        <v>0</v>
      </c>
    </row>
    <row r="115" spans="1:9" x14ac:dyDescent="0.25">
      <c r="A115" s="3" t="s">
        <v>1179</v>
      </c>
      <c r="B115" s="1">
        <v>1</v>
      </c>
      <c r="C115" s="1">
        <v>148</v>
      </c>
      <c r="D115" s="9">
        <v>16.89</v>
      </c>
      <c r="E115" s="9">
        <v>5.41</v>
      </c>
      <c r="F115" s="1">
        <v>0</v>
      </c>
      <c r="G115" s="1">
        <v>6.08</v>
      </c>
      <c r="H115" s="1">
        <v>1.35</v>
      </c>
      <c r="I115" s="1">
        <v>0.68</v>
      </c>
    </row>
    <row r="116" spans="1:9" x14ac:dyDescent="0.25">
      <c r="A116" s="3" t="s">
        <v>261</v>
      </c>
      <c r="B116" s="1">
        <v>3</v>
      </c>
      <c r="C116" s="1">
        <v>217</v>
      </c>
      <c r="D116" s="9">
        <v>14.29</v>
      </c>
      <c r="E116" s="9">
        <v>9.68</v>
      </c>
      <c r="F116" s="1">
        <v>1.38</v>
      </c>
      <c r="G116" s="1">
        <v>8.76</v>
      </c>
      <c r="H116" s="1">
        <v>54.84</v>
      </c>
      <c r="I116" s="1">
        <v>14.29</v>
      </c>
    </row>
    <row r="117" spans="1:9" x14ac:dyDescent="0.25">
      <c r="A117" s="3" t="s">
        <v>870</v>
      </c>
      <c r="B117" s="1">
        <v>2</v>
      </c>
      <c r="C117" s="1">
        <v>159</v>
      </c>
      <c r="D117" s="9">
        <v>16.98</v>
      </c>
      <c r="E117" s="9">
        <v>23.9</v>
      </c>
      <c r="F117" s="1">
        <v>22.01</v>
      </c>
      <c r="G117" s="1">
        <v>22.01</v>
      </c>
      <c r="H117" s="1">
        <v>0</v>
      </c>
      <c r="I117" s="1">
        <v>16.350000000000001</v>
      </c>
    </row>
    <row r="118" spans="1:9" x14ac:dyDescent="0.25">
      <c r="A118" s="3" t="s">
        <v>265</v>
      </c>
      <c r="B118" s="1">
        <v>1</v>
      </c>
      <c r="C118" s="1">
        <v>273</v>
      </c>
      <c r="D118" s="9">
        <v>15.02</v>
      </c>
      <c r="E118" s="9">
        <v>4.03</v>
      </c>
      <c r="F118" s="1">
        <v>0</v>
      </c>
      <c r="G118" s="1">
        <v>100</v>
      </c>
      <c r="H118" s="1">
        <v>61.17</v>
      </c>
      <c r="I118" s="1">
        <v>18.32</v>
      </c>
    </row>
    <row r="119" spans="1:9" x14ac:dyDescent="0.25">
      <c r="A119" s="3" t="s">
        <v>1182</v>
      </c>
      <c r="B119" s="1">
        <v>1</v>
      </c>
      <c r="C119" s="1">
        <v>14</v>
      </c>
      <c r="D119" s="9">
        <v>0</v>
      </c>
      <c r="E119" s="9">
        <v>100</v>
      </c>
      <c r="F119" s="1">
        <v>7.14</v>
      </c>
      <c r="G119" s="1">
        <v>85.71</v>
      </c>
      <c r="H119" s="1">
        <v>0</v>
      </c>
      <c r="I119" s="1">
        <v>14.29</v>
      </c>
    </row>
    <row r="120" spans="1:9" x14ac:dyDescent="0.25">
      <c r="A120" s="3" t="s">
        <v>1422</v>
      </c>
      <c r="B120" s="1">
        <v>2</v>
      </c>
      <c r="C120" s="1">
        <v>247</v>
      </c>
      <c r="D120" s="9">
        <v>0</v>
      </c>
      <c r="E120" s="9">
        <v>10.53</v>
      </c>
      <c r="F120" s="1">
        <v>10.53</v>
      </c>
      <c r="G120" s="1">
        <v>12.96</v>
      </c>
      <c r="H120" s="1">
        <v>0</v>
      </c>
      <c r="I120" s="1">
        <v>17</v>
      </c>
    </row>
    <row r="121" spans="1:9" x14ac:dyDescent="0.25">
      <c r="A121" s="3" t="s">
        <v>269</v>
      </c>
      <c r="B121" s="1">
        <v>2</v>
      </c>
      <c r="C121" s="1">
        <v>222</v>
      </c>
      <c r="D121" s="9">
        <v>9.4600000000000009</v>
      </c>
      <c r="E121" s="9">
        <v>8.11</v>
      </c>
      <c r="F121" s="1">
        <v>10.36</v>
      </c>
      <c r="G121" s="1">
        <v>42.34</v>
      </c>
      <c r="H121" s="1">
        <v>4.05</v>
      </c>
      <c r="I121" s="1">
        <v>17.12</v>
      </c>
    </row>
    <row r="122" spans="1:9" x14ac:dyDescent="0.25">
      <c r="A122" s="3" t="s">
        <v>273</v>
      </c>
      <c r="B122" s="1">
        <v>1</v>
      </c>
      <c r="C122" s="1">
        <v>61</v>
      </c>
      <c r="D122" s="9">
        <v>37.700000000000003</v>
      </c>
      <c r="E122" s="9">
        <v>37.700000000000003</v>
      </c>
      <c r="F122" s="1">
        <v>8.1999999999999993</v>
      </c>
      <c r="G122" s="1">
        <v>52.46</v>
      </c>
      <c r="H122" s="1">
        <v>4.92</v>
      </c>
      <c r="I122" s="1">
        <v>100</v>
      </c>
    </row>
    <row r="123" spans="1:9" x14ac:dyDescent="0.25">
      <c r="A123" s="3" t="s">
        <v>873</v>
      </c>
      <c r="B123" s="1">
        <v>1</v>
      </c>
      <c r="C123" s="1">
        <v>179</v>
      </c>
      <c r="D123" s="9">
        <v>0</v>
      </c>
      <c r="E123" s="9">
        <v>52.51</v>
      </c>
      <c r="F123" s="1">
        <v>6.7</v>
      </c>
      <c r="G123" s="1">
        <v>5.59</v>
      </c>
      <c r="H123" s="1">
        <v>0</v>
      </c>
      <c r="I123" s="1">
        <v>28.49</v>
      </c>
    </row>
    <row r="124" spans="1:9" x14ac:dyDescent="0.25">
      <c r="A124" s="3" t="s">
        <v>876</v>
      </c>
      <c r="B124" s="1">
        <v>1</v>
      </c>
      <c r="C124" s="1">
        <v>11</v>
      </c>
      <c r="D124" s="9">
        <v>27.27</v>
      </c>
      <c r="E124" s="9">
        <v>27.27</v>
      </c>
      <c r="F124" s="1">
        <v>36.36</v>
      </c>
      <c r="G124" s="1">
        <v>0</v>
      </c>
      <c r="H124" s="1">
        <v>0</v>
      </c>
      <c r="I124" s="1">
        <v>18.18</v>
      </c>
    </row>
    <row r="125" spans="1:9" x14ac:dyDescent="0.25">
      <c r="A125" s="3" t="s">
        <v>277</v>
      </c>
      <c r="B125" s="1">
        <v>5</v>
      </c>
      <c r="C125" s="1">
        <v>844</v>
      </c>
      <c r="D125" s="9">
        <v>1.18</v>
      </c>
      <c r="E125" s="9">
        <v>3.79</v>
      </c>
      <c r="F125" s="1">
        <v>3.55</v>
      </c>
      <c r="G125" s="1">
        <v>56.52</v>
      </c>
      <c r="H125" s="1">
        <v>2.4900000000000002</v>
      </c>
      <c r="I125" s="1">
        <v>5.92</v>
      </c>
    </row>
    <row r="126" spans="1:9" x14ac:dyDescent="0.25">
      <c r="A126" s="3" t="s">
        <v>281</v>
      </c>
      <c r="B126" s="1">
        <v>1</v>
      </c>
      <c r="C126" s="1">
        <v>18</v>
      </c>
      <c r="D126" s="9">
        <v>0</v>
      </c>
      <c r="E126" s="9">
        <v>0</v>
      </c>
      <c r="F126" s="1">
        <v>55.56</v>
      </c>
      <c r="G126" s="1">
        <v>44.44</v>
      </c>
      <c r="H126" s="1">
        <v>0</v>
      </c>
      <c r="I126" s="1">
        <v>100</v>
      </c>
    </row>
    <row r="127" spans="1:9" x14ac:dyDescent="0.25">
      <c r="A127" s="3" t="s">
        <v>1188</v>
      </c>
      <c r="B127" s="1">
        <v>1</v>
      </c>
      <c r="C127" s="1">
        <v>464</v>
      </c>
      <c r="D127" s="9">
        <v>26.51</v>
      </c>
      <c r="E127" s="9">
        <v>11.42</v>
      </c>
      <c r="F127" s="1">
        <v>9.48</v>
      </c>
      <c r="G127" s="1">
        <v>10.78</v>
      </c>
      <c r="H127" s="1">
        <v>1.29</v>
      </c>
      <c r="I127" s="1">
        <v>10.78</v>
      </c>
    </row>
    <row r="128" spans="1:9" x14ac:dyDescent="0.25">
      <c r="A128" s="3" t="s">
        <v>285</v>
      </c>
      <c r="B128" s="1">
        <v>1</v>
      </c>
      <c r="C128" s="1">
        <v>177</v>
      </c>
      <c r="D128" s="9">
        <v>0</v>
      </c>
      <c r="E128" s="9">
        <v>33.9</v>
      </c>
      <c r="F128" s="1">
        <v>0</v>
      </c>
      <c r="G128" s="1">
        <v>25.99</v>
      </c>
      <c r="H128" s="1">
        <v>3.95</v>
      </c>
      <c r="I128" s="1">
        <v>28.81</v>
      </c>
    </row>
    <row r="129" spans="1:9" x14ac:dyDescent="0.25">
      <c r="A129" s="3" t="s">
        <v>1191</v>
      </c>
      <c r="B129" s="1">
        <v>1</v>
      </c>
      <c r="C129" s="1">
        <v>530</v>
      </c>
      <c r="D129" s="9">
        <v>7.55</v>
      </c>
      <c r="E129" s="9">
        <v>7.55</v>
      </c>
      <c r="F129" s="1">
        <v>0.19</v>
      </c>
      <c r="G129" s="1">
        <v>58.3</v>
      </c>
      <c r="H129" s="1">
        <v>0.56999999999999995</v>
      </c>
      <c r="I129" s="1">
        <v>9.6199999999999992</v>
      </c>
    </row>
    <row r="130" spans="1:9" x14ac:dyDescent="0.25">
      <c r="A130" s="3" t="s">
        <v>1194</v>
      </c>
      <c r="B130" s="1">
        <v>1</v>
      </c>
      <c r="C130" s="1">
        <v>30</v>
      </c>
      <c r="D130" s="9">
        <v>100</v>
      </c>
      <c r="E130" s="9">
        <v>100</v>
      </c>
      <c r="F130" s="1">
        <v>13.33</v>
      </c>
      <c r="G130" s="1">
        <v>100</v>
      </c>
      <c r="H130" s="1">
        <v>0</v>
      </c>
      <c r="I130" s="1">
        <v>100</v>
      </c>
    </row>
    <row r="131" spans="1:9" x14ac:dyDescent="0.25">
      <c r="A131" s="3" t="s">
        <v>1197</v>
      </c>
      <c r="B131" s="1">
        <v>1</v>
      </c>
      <c r="C131" s="1">
        <v>88</v>
      </c>
      <c r="D131" s="9">
        <v>88.64</v>
      </c>
      <c r="E131" s="9">
        <v>25</v>
      </c>
      <c r="F131" s="1">
        <v>26.14</v>
      </c>
      <c r="G131" s="1">
        <v>89.77</v>
      </c>
      <c r="H131" s="1">
        <v>0</v>
      </c>
      <c r="I131" s="1">
        <v>80.680000000000007</v>
      </c>
    </row>
    <row r="132" spans="1:9" x14ac:dyDescent="0.25">
      <c r="A132" s="3" t="s">
        <v>1200</v>
      </c>
      <c r="B132" s="1">
        <v>1</v>
      </c>
      <c r="C132" s="1">
        <v>686</v>
      </c>
      <c r="D132" s="9">
        <v>7.29</v>
      </c>
      <c r="E132" s="9">
        <v>6.27</v>
      </c>
      <c r="F132" s="1">
        <v>4.5199999999999996</v>
      </c>
      <c r="G132" s="1">
        <v>3.06</v>
      </c>
      <c r="H132" s="1">
        <v>0.87</v>
      </c>
      <c r="I132" s="1">
        <v>1.75</v>
      </c>
    </row>
    <row r="133" spans="1:9" x14ac:dyDescent="0.25">
      <c r="A133" s="3" t="s">
        <v>1203</v>
      </c>
      <c r="B133" s="1">
        <v>4</v>
      </c>
      <c r="C133" s="1">
        <v>967</v>
      </c>
      <c r="D133" s="9">
        <v>2.79</v>
      </c>
      <c r="E133" s="9">
        <v>18.510000000000002</v>
      </c>
      <c r="F133" s="1">
        <v>3.1</v>
      </c>
      <c r="G133" s="1">
        <v>39.92</v>
      </c>
      <c r="H133" s="1">
        <v>5.17</v>
      </c>
      <c r="I133" s="1">
        <v>0</v>
      </c>
    </row>
    <row r="134" spans="1:9" x14ac:dyDescent="0.25">
      <c r="A134" s="3" t="s">
        <v>1206</v>
      </c>
      <c r="B134" s="1">
        <v>1</v>
      </c>
      <c r="C134" s="1">
        <v>267</v>
      </c>
      <c r="D134" s="9">
        <v>18.73</v>
      </c>
      <c r="E134" s="9">
        <v>1.5</v>
      </c>
      <c r="F134" s="1">
        <v>14.23</v>
      </c>
      <c r="G134" s="1">
        <v>3.37</v>
      </c>
      <c r="H134" s="1">
        <v>1.87</v>
      </c>
      <c r="I134" s="1">
        <v>19.100000000000001</v>
      </c>
    </row>
    <row r="135" spans="1:9" x14ac:dyDescent="0.25">
      <c r="A135" s="3" t="s">
        <v>1209</v>
      </c>
      <c r="B135" s="1">
        <v>1</v>
      </c>
      <c r="C135" s="1">
        <v>154</v>
      </c>
      <c r="D135" s="9">
        <v>7.14</v>
      </c>
      <c r="E135" s="9">
        <v>6.49</v>
      </c>
      <c r="F135" s="1">
        <v>28.57</v>
      </c>
      <c r="G135" s="1">
        <v>5.84</v>
      </c>
      <c r="H135" s="1">
        <v>0</v>
      </c>
      <c r="I135" s="1">
        <v>0.65</v>
      </c>
    </row>
    <row r="136" spans="1:9" x14ac:dyDescent="0.25">
      <c r="A136" s="3" t="s">
        <v>1213</v>
      </c>
      <c r="B136" s="1">
        <v>3</v>
      </c>
      <c r="C136" s="1">
        <v>151</v>
      </c>
      <c r="D136" s="9">
        <v>27.81</v>
      </c>
      <c r="E136" s="9">
        <v>90.07</v>
      </c>
      <c r="F136" s="1">
        <v>22.52</v>
      </c>
      <c r="G136" s="1">
        <v>23.18</v>
      </c>
      <c r="H136" s="1">
        <v>14.57</v>
      </c>
      <c r="I136" s="1">
        <v>1.32</v>
      </c>
    </row>
    <row r="137" spans="1:9" x14ac:dyDescent="0.25">
      <c r="A137" s="3" t="s">
        <v>289</v>
      </c>
      <c r="B137" s="1">
        <v>1</v>
      </c>
      <c r="C137" s="1">
        <v>309</v>
      </c>
      <c r="D137" s="9">
        <v>0</v>
      </c>
      <c r="E137" s="9">
        <v>0</v>
      </c>
      <c r="F137" s="1">
        <v>0</v>
      </c>
      <c r="G137" s="1">
        <v>2.27</v>
      </c>
      <c r="H137" s="1">
        <v>0.97</v>
      </c>
      <c r="I137" s="1">
        <v>16.18</v>
      </c>
    </row>
    <row r="138" spans="1:9" x14ac:dyDescent="0.25">
      <c r="A138" s="3" t="s">
        <v>883</v>
      </c>
      <c r="B138" s="1">
        <v>1</v>
      </c>
      <c r="C138" s="1">
        <v>113</v>
      </c>
      <c r="D138" s="9">
        <v>0</v>
      </c>
      <c r="E138" s="9">
        <v>0</v>
      </c>
      <c r="F138" s="1">
        <v>18.579999999999998</v>
      </c>
      <c r="G138" s="1">
        <v>6.19</v>
      </c>
      <c r="H138" s="1">
        <v>0.88</v>
      </c>
      <c r="I138" s="1">
        <v>44.25</v>
      </c>
    </row>
    <row r="139" spans="1:9" x14ac:dyDescent="0.25">
      <c r="A139" s="3" t="s">
        <v>292</v>
      </c>
      <c r="B139" s="1">
        <v>1</v>
      </c>
      <c r="C139" s="1">
        <v>115</v>
      </c>
      <c r="D139" s="9">
        <v>100</v>
      </c>
      <c r="E139" s="9">
        <v>100</v>
      </c>
      <c r="F139" s="1">
        <v>4.3499999999999996</v>
      </c>
      <c r="G139" s="1">
        <v>6.96</v>
      </c>
      <c r="H139" s="1">
        <v>0</v>
      </c>
      <c r="I139" s="1">
        <v>44.35</v>
      </c>
    </row>
    <row r="140" spans="1:9" x14ac:dyDescent="0.25">
      <c r="A140" s="3" t="s">
        <v>296</v>
      </c>
      <c r="B140" s="1">
        <v>3</v>
      </c>
      <c r="C140" s="1">
        <v>448</v>
      </c>
      <c r="D140" s="9">
        <v>39.96</v>
      </c>
      <c r="E140" s="9">
        <v>10.27</v>
      </c>
      <c r="F140" s="1">
        <v>11.61</v>
      </c>
      <c r="G140" s="1">
        <v>38.619999999999997</v>
      </c>
      <c r="H140" s="1">
        <v>0.45</v>
      </c>
      <c r="I140" s="1">
        <v>22.32</v>
      </c>
    </row>
    <row r="141" spans="1:9" x14ac:dyDescent="0.25">
      <c r="A141" s="3" t="s">
        <v>887</v>
      </c>
      <c r="B141" s="1">
        <v>2</v>
      </c>
      <c r="C141" s="1">
        <v>187</v>
      </c>
      <c r="D141" s="9">
        <v>23.53</v>
      </c>
      <c r="E141" s="9">
        <v>28.88</v>
      </c>
      <c r="F141" s="1">
        <v>24.06</v>
      </c>
      <c r="G141" s="1">
        <v>16.579999999999998</v>
      </c>
      <c r="H141" s="1">
        <v>0</v>
      </c>
      <c r="I141" s="1">
        <v>11.23</v>
      </c>
    </row>
    <row r="142" spans="1:9" x14ac:dyDescent="0.25">
      <c r="A142" s="3" t="s">
        <v>300</v>
      </c>
      <c r="B142" s="1">
        <v>1</v>
      </c>
      <c r="C142" s="1">
        <v>34</v>
      </c>
      <c r="D142" s="9">
        <v>0</v>
      </c>
      <c r="E142" s="9">
        <v>0</v>
      </c>
      <c r="F142" s="1">
        <v>100</v>
      </c>
      <c r="G142" s="1">
        <v>100</v>
      </c>
      <c r="H142" s="1">
        <v>2.94</v>
      </c>
      <c r="I142" s="1">
        <v>100</v>
      </c>
    </row>
    <row r="143" spans="1:9" x14ac:dyDescent="0.25">
      <c r="A143" s="3" t="s">
        <v>1217</v>
      </c>
      <c r="B143" s="1">
        <v>2</v>
      </c>
      <c r="C143" s="1">
        <v>143</v>
      </c>
      <c r="D143" s="9">
        <v>11.19</v>
      </c>
      <c r="E143" s="9">
        <v>0</v>
      </c>
      <c r="F143" s="1">
        <v>12.59</v>
      </c>
      <c r="G143" s="1">
        <v>6.99</v>
      </c>
      <c r="H143" s="1">
        <v>0</v>
      </c>
      <c r="I143" s="1">
        <v>0.7</v>
      </c>
    </row>
    <row r="144" spans="1:9" x14ac:dyDescent="0.25">
      <c r="A144" s="3" t="s">
        <v>304</v>
      </c>
      <c r="B144" s="1">
        <v>1</v>
      </c>
      <c r="C144" s="1">
        <v>29</v>
      </c>
      <c r="D144" s="9">
        <v>100</v>
      </c>
      <c r="E144" s="9">
        <v>100</v>
      </c>
      <c r="F144" s="1">
        <v>96.55</v>
      </c>
      <c r="G144" s="1">
        <v>24.14</v>
      </c>
      <c r="H144" s="1">
        <v>0</v>
      </c>
      <c r="I144" s="1">
        <v>100</v>
      </c>
    </row>
    <row r="145" spans="1:9" x14ac:dyDescent="0.25">
      <c r="A145" s="3" t="s">
        <v>308</v>
      </c>
      <c r="B145" s="1">
        <v>1</v>
      </c>
      <c r="C145" s="1">
        <v>166</v>
      </c>
      <c r="D145" s="9">
        <v>0</v>
      </c>
      <c r="E145" s="9">
        <v>0</v>
      </c>
      <c r="F145" s="1">
        <v>0</v>
      </c>
      <c r="G145" s="1">
        <v>4.22</v>
      </c>
      <c r="H145" s="1">
        <v>0</v>
      </c>
      <c r="I145" s="1">
        <v>0.6</v>
      </c>
    </row>
    <row r="146" spans="1:9" x14ac:dyDescent="0.25">
      <c r="A146" s="3" t="s">
        <v>1221</v>
      </c>
      <c r="B146" s="1">
        <v>2</v>
      </c>
      <c r="C146" s="1">
        <v>239</v>
      </c>
      <c r="D146" s="9">
        <v>61.51</v>
      </c>
      <c r="E146" s="9">
        <v>45.19</v>
      </c>
      <c r="F146" s="1">
        <v>25.94</v>
      </c>
      <c r="G146" s="1">
        <v>26.78</v>
      </c>
      <c r="H146" s="1">
        <v>1.26</v>
      </c>
      <c r="I146" s="1">
        <v>41.84</v>
      </c>
    </row>
    <row r="147" spans="1:9" x14ac:dyDescent="0.25">
      <c r="A147" s="3" t="s">
        <v>312</v>
      </c>
      <c r="B147" s="1">
        <v>1</v>
      </c>
      <c r="C147" s="1">
        <v>167</v>
      </c>
      <c r="D147" s="9">
        <v>0.6</v>
      </c>
      <c r="E147" s="9">
        <v>0</v>
      </c>
      <c r="F147" s="1">
        <v>7.19</v>
      </c>
      <c r="G147" s="1">
        <v>5.39</v>
      </c>
      <c r="H147" s="1">
        <v>0</v>
      </c>
      <c r="I147" s="1">
        <v>0.6</v>
      </c>
    </row>
    <row r="148" spans="1:9" x14ac:dyDescent="0.25">
      <c r="A148" s="3" t="s">
        <v>316</v>
      </c>
      <c r="B148" s="1">
        <v>2</v>
      </c>
      <c r="C148" s="1">
        <v>109</v>
      </c>
      <c r="D148" s="9">
        <v>36.700000000000003</v>
      </c>
      <c r="E148" s="9">
        <v>36.700000000000003</v>
      </c>
      <c r="F148" s="1">
        <v>31.19</v>
      </c>
      <c r="G148" s="1">
        <v>7.34</v>
      </c>
      <c r="H148" s="1">
        <v>0</v>
      </c>
      <c r="I148" s="1">
        <v>36.700000000000003</v>
      </c>
    </row>
    <row r="149" spans="1:9" x14ac:dyDescent="0.25">
      <c r="A149" s="3" t="s">
        <v>891</v>
      </c>
      <c r="B149" s="1">
        <v>2</v>
      </c>
      <c r="C149" s="1">
        <v>88</v>
      </c>
      <c r="D149" s="9">
        <v>35.229999999999997</v>
      </c>
      <c r="E149" s="9">
        <v>35.229999999999997</v>
      </c>
      <c r="F149" s="1">
        <v>7.95</v>
      </c>
      <c r="G149" s="1">
        <v>64.77</v>
      </c>
      <c r="H149" s="1">
        <v>3.41</v>
      </c>
      <c r="I149" s="1">
        <v>35.229999999999997</v>
      </c>
    </row>
    <row r="150" spans="1:9" x14ac:dyDescent="0.25">
      <c r="A150" s="3" t="s">
        <v>320</v>
      </c>
      <c r="B150" s="1">
        <v>1</v>
      </c>
      <c r="C150" s="1">
        <v>249</v>
      </c>
      <c r="D150" s="9">
        <v>0</v>
      </c>
      <c r="E150" s="9">
        <v>0</v>
      </c>
      <c r="F150" s="1">
        <v>3.21</v>
      </c>
      <c r="G150" s="1">
        <v>30.92</v>
      </c>
      <c r="H150" s="1">
        <v>6.02</v>
      </c>
      <c r="I150" s="1">
        <v>20.48</v>
      </c>
    </row>
    <row r="151" spans="1:9" x14ac:dyDescent="0.25">
      <c r="A151" s="3" t="s">
        <v>324</v>
      </c>
      <c r="B151" s="1">
        <v>1</v>
      </c>
      <c r="C151" s="1">
        <v>135</v>
      </c>
      <c r="D151" s="9">
        <v>0</v>
      </c>
      <c r="E151" s="9">
        <v>0</v>
      </c>
      <c r="F151" s="1">
        <v>0</v>
      </c>
      <c r="G151" s="1">
        <v>45.93</v>
      </c>
      <c r="H151" s="1">
        <v>1.48</v>
      </c>
      <c r="I151" s="1">
        <v>37.04</v>
      </c>
    </row>
    <row r="152" spans="1:9" x14ac:dyDescent="0.25">
      <c r="A152" s="3" t="s">
        <v>328</v>
      </c>
      <c r="B152" s="1">
        <v>2</v>
      </c>
      <c r="C152" s="1">
        <v>177</v>
      </c>
      <c r="D152" s="9">
        <v>18.64</v>
      </c>
      <c r="E152" s="9">
        <v>18.64</v>
      </c>
      <c r="F152" s="1">
        <v>16.95</v>
      </c>
      <c r="G152" s="1">
        <v>29.38</v>
      </c>
      <c r="H152" s="1">
        <v>0</v>
      </c>
      <c r="I152" s="1">
        <v>18.64</v>
      </c>
    </row>
    <row r="153" spans="1:9" x14ac:dyDescent="0.25">
      <c r="A153" s="3" t="s">
        <v>336</v>
      </c>
      <c r="B153" s="1">
        <v>2</v>
      </c>
      <c r="C153" s="1">
        <v>277</v>
      </c>
      <c r="D153" s="9">
        <v>23.83</v>
      </c>
      <c r="E153" s="9">
        <v>19.13</v>
      </c>
      <c r="F153" s="1">
        <v>8.66</v>
      </c>
      <c r="G153" s="1">
        <v>3.61</v>
      </c>
      <c r="H153" s="1">
        <v>0</v>
      </c>
      <c r="I153" s="1">
        <v>18.41</v>
      </c>
    </row>
    <row r="154" spans="1:9" x14ac:dyDescent="0.25">
      <c r="A154" s="3" t="s">
        <v>340</v>
      </c>
      <c r="B154" s="1">
        <v>1</v>
      </c>
      <c r="C154" s="1">
        <v>32</v>
      </c>
      <c r="D154" s="9">
        <v>3.12</v>
      </c>
      <c r="E154" s="9">
        <v>6.25</v>
      </c>
      <c r="F154" s="1">
        <v>0</v>
      </c>
      <c r="G154" s="1">
        <v>100</v>
      </c>
      <c r="H154" s="1">
        <v>3.12</v>
      </c>
      <c r="I154" s="1">
        <v>100</v>
      </c>
    </row>
    <row r="155" spans="1:9" x14ac:dyDescent="0.25">
      <c r="A155" s="3" t="s">
        <v>895</v>
      </c>
      <c r="B155" s="1">
        <v>1</v>
      </c>
      <c r="C155" s="1">
        <v>682</v>
      </c>
      <c r="D155" s="9">
        <v>16.13</v>
      </c>
      <c r="E155" s="9">
        <v>15.98</v>
      </c>
      <c r="F155" s="1">
        <v>11</v>
      </c>
      <c r="G155" s="1">
        <v>28.59</v>
      </c>
      <c r="H155" s="1">
        <v>0.28999999999999998</v>
      </c>
      <c r="I155" s="1">
        <v>18.77</v>
      </c>
    </row>
    <row r="156" spans="1:9" x14ac:dyDescent="0.25">
      <c r="A156" s="3" t="s">
        <v>1224</v>
      </c>
      <c r="B156" s="1">
        <v>1</v>
      </c>
      <c r="C156" s="1">
        <v>388</v>
      </c>
      <c r="D156" s="9">
        <v>11.86</v>
      </c>
      <c r="E156" s="9">
        <v>0</v>
      </c>
      <c r="F156" s="1">
        <v>2.3199999999999998</v>
      </c>
      <c r="G156" s="1">
        <v>12.63</v>
      </c>
      <c r="H156" s="1">
        <v>1.55</v>
      </c>
      <c r="I156" s="1">
        <v>13.14</v>
      </c>
    </row>
    <row r="157" spans="1:9" x14ac:dyDescent="0.25">
      <c r="A157" s="3" t="s">
        <v>344</v>
      </c>
      <c r="B157" s="1">
        <v>2</v>
      </c>
      <c r="C157" s="1">
        <v>231</v>
      </c>
      <c r="D157" s="9">
        <v>0</v>
      </c>
      <c r="E157" s="9">
        <v>45.45</v>
      </c>
      <c r="F157" s="1">
        <v>0</v>
      </c>
      <c r="G157" s="1">
        <v>6.49</v>
      </c>
      <c r="H157" s="1">
        <v>0</v>
      </c>
      <c r="I157" s="1">
        <v>2.6</v>
      </c>
    </row>
    <row r="158" spans="1:9" x14ac:dyDescent="0.25">
      <c r="A158" s="3" t="s">
        <v>1227</v>
      </c>
      <c r="B158" s="1">
        <v>1</v>
      </c>
      <c r="C158" s="1">
        <v>99</v>
      </c>
      <c r="D158" s="9">
        <v>100</v>
      </c>
      <c r="E158" s="9">
        <v>20.2</v>
      </c>
      <c r="F158" s="1">
        <v>0</v>
      </c>
      <c r="G158" s="1">
        <v>10.1</v>
      </c>
      <c r="H158" s="1">
        <v>0</v>
      </c>
      <c r="I158" s="1">
        <v>100</v>
      </c>
    </row>
    <row r="159" spans="1:9" x14ac:dyDescent="0.25">
      <c r="A159" s="3" t="s">
        <v>347</v>
      </c>
      <c r="B159" s="1">
        <v>1</v>
      </c>
      <c r="C159" s="1">
        <v>41</v>
      </c>
      <c r="D159" s="9">
        <v>100</v>
      </c>
      <c r="E159" s="9">
        <v>100</v>
      </c>
      <c r="F159" s="1">
        <v>100</v>
      </c>
      <c r="G159" s="1">
        <v>100</v>
      </c>
      <c r="H159" s="1">
        <v>0</v>
      </c>
      <c r="I159" s="1">
        <v>100</v>
      </c>
    </row>
    <row r="160" spans="1:9" x14ac:dyDescent="0.25">
      <c r="A160" s="3" t="s">
        <v>351</v>
      </c>
      <c r="B160" s="1">
        <v>1</v>
      </c>
      <c r="C160" s="1">
        <v>27</v>
      </c>
      <c r="D160" s="9">
        <v>92.59</v>
      </c>
      <c r="E160" s="9">
        <v>100</v>
      </c>
      <c r="F160" s="1">
        <v>100</v>
      </c>
      <c r="G160" s="1">
        <v>100</v>
      </c>
      <c r="H160" s="1">
        <v>0</v>
      </c>
      <c r="I160" s="1">
        <v>100</v>
      </c>
    </row>
    <row r="161" spans="1:9" x14ac:dyDescent="0.25">
      <c r="A161" s="3" t="s">
        <v>355</v>
      </c>
      <c r="B161" s="1">
        <v>3</v>
      </c>
      <c r="C161" s="1">
        <v>423</v>
      </c>
      <c r="D161" s="9">
        <v>55.56</v>
      </c>
      <c r="E161" s="9">
        <v>6.62</v>
      </c>
      <c r="F161" s="1">
        <v>2.6</v>
      </c>
      <c r="G161" s="1">
        <v>48.7</v>
      </c>
      <c r="H161" s="1">
        <v>0.95</v>
      </c>
      <c r="I161" s="1">
        <v>0.24</v>
      </c>
    </row>
    <row r="162" spans="1:9" x14ac:dyDescent="0.25">
      <c r="A162" s="3" t="s">
        <v>899</v>
      </c>
      <c r="B162" s="1">
        <v>1</v>
      </c>
      <c r="C162" s="1">
        <v>89</v>
      </c>
      <c r="D162" s="9">
        <v>28.09</v>
      </c>
      <c r="E162" s="9">
        <v>47.19</v>
      </c>
      <c r="F162" s="1">
        <v>35.96</v>
      </c>
      <c r="G162" s="1">
        <v>44.94</v>
      </c>
      <c r="H162" s="1">
        <v>0</v>
      </c>
      <c r="I162" s="1">
        <v>33.71</v>
      </c>
    </row>
    <row r="163" spans="1:9" x14ac:dyDescent="0.25">
      <c r="A163" s="3" t="s">
        <v>903</v>
      </c>
      <c r="B163" s="1">
        <v>1</v>
      </c>
      <c r="C163" s="1">
        <v>411</v>
      </c>
      <c r="D163" s="9">
        <v>6.33</v>
      </c>
      <c r="E163" s="9">
        <v>10.71</v>
      </c>
      <c r="F163" s="1">
        <v>9.25</v>
      </c>
      <c r="G163" s="1">
        <v>9.98</v>
      </c>
      <c r="H163" s="1">
        <v>0</v>
      </c>
      <c r="I163" s="1">
        <v>7.79</v>
      </c>
    </row>
    <row r="164" spans="1:9" x14ac:dyDescent="0.25">
      <c r="A164" s="3" t="s">
        <v>907</v>
      </c>
      <c r="B164" s="1">
        <v>3</v>
      </c>
      <c r="C164" s="1">
        <v>304</v>
      </c>
      <c r="D164" s="9">
        <v>20.39</v>
      </c>
      <c r="E164" s="9">
        <v>25.66</v>
      </c>
      <c r="F164" s="1">
        <v>11.51</v>
      </c>
      <c r="G164" s="1">
        <v>4.93</v>
      </c>
      <c r="H164" s="1">
        <v>1.97</v>
      </c>
      <c r="I164" s="1">
        <v>3.29</v>
      </c>
    </row>
    <row r="165" spans="1:9" x14ac:dyDescent="0.25">
      <c r="A165" s="3" t="s">
        <v>911</v>
      </c>
      <c r="B165" s="1">
        <v>3</v>
      </c>
      <c r="C165" s="1">
        <v>707</v>
      </c>
      <c r="D165" s="9">
        <v>0</v>
      </c>
      <c r="E165" s="9">
        <v>4.67</v>
      </c>
      <c r="F165" s="1">
        <v>0</v>
      </c>
      <c r="G165" s="1">
        <v>1.41</v>
      </c>
      <c r="H165" s="1">
        <v>0</v>
      </c>
      <c r="I165" s="1">
        <v>0.28000000000000003</v>
      </c>
    </row>
    <row r="166" spans="1:9" x14ac:dyDescent="0.25">
      <c r="A166" s="3" t="s">
        <v>358</v>
      </c>
      <c r="B166" s="1">
        <v>2</v>
      </c>
      <c r="C166" s="1">
        <v>189</v>
      </c>
      <c r="D166" s="9">
        <v>20.63</v>
      </c>
      <c r="E166" s="9">
        <v>11.11</v>
      </c>
      <c r="F166" s="1">
        <v>2.65</v>
      </c>
      <c r="G166" s="1">
        <v>13.23</v>
      </c>
      <c r="H166" s="1">
        <v>7.94</v>
      </c>
      <c r="I166" s="1">
        <v>8.4700000000000006</v>
      </c>
    </row>
    <row r="167" spans="1:9" x14ac:dyDescent="0.25">
      <c r="A167" s="3" t="s">
        <v>362</v>
      </c>
      <c r="B167" s="1">
        <v>1</v>
      </c>
      <c r="C167" s="1">
        <v>80</v>
      </c>
      <c r="D167" s="9">
        <v>11.25</v>
      </c>
      <c r="E167" s="9">
        <v>11.25</v>
      </c>
      <c r="F167" s="1">
        <v>11.25</v>
      </c>
      <c r="G167" s="1">
        <v>8.75</v>
      </c>
      <c r="H167" s="1">
        <v>6.25</v>
      </c>
      <c r="I167" s="1">
        <v>62.5</v>
      </c>
    </row>
    <row r="168" spans="1:9" x14ac:dyDescent="0.25">
      <c r="A168" s="3" t="s">
        <v>366</v>
      </c>
      <c r="B168" s="1">
        <v>1</v>
      </c>
      <c r="C168" s="1">
        <v>173</v>
      </c>
      <c r="D168" s="9">
        <v>28.9</v>
      </c>
      <c r="E168" s="9">
        <v>16.18</v>
      </c>
      <c r="F168" s="1">
        <v>23.12</v>
      </c>
      <c r="G168" s="1">
        <v>15.03</v>
      </c>
      <c r="H168" s="1">
        <v>0</v>
      </c>
      <c r="I168" s="1">
        <v>9.25</v>
      </c>
    </row>
    <row r="169" spans="1:9" x14ac:dyDescent="0.25">
      <c r="A169" s="3" t="s">
        <v>370</v>
      </c>
      <c r="B169" s="1">
        <v>1</v>
      </c>
      <c r="C169" s="1">
        <v>202</v>
      </c>
      <c r="D169" s="9">
        <v>39.6</v>
      </c>
      <c r="E169" s="9">
        <v>9.41</v>
      </c>
      <c r="F169" s="1">
        <v>15.35</v>
      </c>
      <c r="G169" s="1">
        <v>18.32</v>
      </c>
      <c r="H169" s="1">
        <v>0.5</v>
      </c>
      <c r="I169" s="1">
        <v>24.75</v>
      </c>
    </row>
    <row r="170" spans="1:9" x14ac:dyDescent="0.25">
      <c r="A170" s="3" t="s">
        <v>374</v>
      </c>
      <c r="B170" s="1">
        <v>1</v>
      </c>
      <c r="C170" s="1">
        <v>425</v>
      </c>
      <c r="D170" s="9">
        <v>8.94</v>
      </c>
      <c r="E170" s="9">
        <v>8.94</v>
      </c>
      <c r="F170" s="1">
        <v>0</v>
      </c>
      <c r="G170" s="1">
        <v>9.18</v>
      </c>
      <c r="H170" s="1">
        <v>1.65</v>
      </c>
      <c r="I170" s="1">
        <v>11.76</v>
      </c>
    </row>
    <row r="171" spans="1:9" x14ac:dyDescent="0.25">
      <c r="A171" s="3" t="s">
        <v>1230</v>
      </c>
      <c r="B171" s="1">
        <v>2</v>
      </c>
      <c r="C171" s="1">
        <v>246</v>
      </c>
      <c r="D171" s="9">
        <v>19.510000000000002</v>
      </c>
      <c r="E171" s="9">
        <v>4.07</v>
      </c>
      <c r="F171" s="1">
        <v>4.47</v>
      </c>
      <c r="G171" s="1">
        <v>48.37</v>
      </c>
      <c r="H171" s="1">
        <v>1.63</v>
      </c>
      <c r="I171" s="1">
        <v>19.510000000000002</v>
      </c>
    </row>
    <row r="172" spans="1:9" x14ac:dyDescent="0.25">
      <c r="A172" s="3" t="s">
        <v>377</v>
      </c>
      <c r="B172" s="1">
        <v>3</v>
      </c>
      <c r="C172" s="1">
        <v>293</v>
      </c>
      <c r="D172" s="9">
        <v>12.29</v>
      </c>
      <c r="E172" s="9">
        <v>8.5299999999999994</v>
      </c>
      <c r="F172" s="1">
        <v>11.26</v>
      </c>
      <c r="G172" s="1">
        <v>39.25</v>
      </c>
      <c r="H172" s="1">
        <v>2.0499999999999998</v>
      </c>
      <c r="I172" s="1">
        <v>12.29</v>
      </c>
    </row>
    <row r="173" spans="1:9" x14ac:dyDescent="0.25">
      <c r="A173" s="3" t="s">
        <v>1234</v>
      </c>
      <c r="B173" s="1">
        <v>1</v>
      </c>
      <c r="C173" s="1">
        <v>333</v>
      </c>
      <c r="D173" s="9">
        <v>18.32</v>
      </c>
      <c r="E173" s="9">
        <v>0.3</v>
      </c>
      <c r="F173" s="1">
        <v>6.01</v>
      </c>
      <c r="G173" s="1">
        <v>3</v>
      </c>
      <c r="H173" s="1">
        <v>0</v>
      </c>
      <c r="I173" s="1">
        <v>0.6</v>
      </c>
    </row>
    <row r="174" spans="1:9" x14ac:dyDescent="0.25">
      <c r="A174" s="3" t="s">
        <v>1238</v>
      </c>
      <c r="B174" s="1">
        <v>1</v>
      </c>
      <c r="C174" s="1">
        <v>888</v>
      </c>
      <c r="D174" s="9">
        <v>4.7300000000000004</v>
      </c>
      <c r="E174" s="9">
        <v>4.5</v>
      </c>
      <c r="F174" s="1">
        <v>5.52</v>
      </c>
      <c r="G174" s="1">
        <v>4.17</v>
      </c>
      <c r="H174" s="1">
        <v>0</v>
      </c>
      <c r="I174" s="1">
        <v>3.04</v>
      </c>
    </row>
    <row r="175" spans="1:9" x14ac:dyDescent="0.25">
      <c r="A175" s="3" t="s">
        <v>1242</v>
      </c>
      <c r="B175" s="1">
        <v>1</v>
      </c>
      <c r="C175" s="1">
        <v>118</v>
      </c>
      <c r="D175" s="9">
        <v>100</v>
      </c>
      <c r="E175" s="9">
        <v>17.8</v>
      </c>
      <c r="F175" s="1">
        <v>23.73</v>
      </c>
      <c r="G175" s="1">
        <v>15.25</v>
      </c>
      <c r="H175" s="1">
        <v>0</v>
      </c>
      <c r="I175" s="1">
        <v>6.78</v>
      </c>
    </row>
    <row r="176" spans="1:9" x14ac:dyDescent="0.25">
      <c r="A176" s="3" t="s">
        <v>1246</v>
      </c>
      <c r="B176" s="1">
        <v>1</v>
      </c>
      <c r="C176" s="1">
        <v>154</v>
      </c>
      <c r="D176" s="9">
        <v>16.23</v>
      </c>
      <c r="E176" s="9">
        <v>2.6</v>
      </c>
      <c r="F176" s="1">
        <v>1.3</v>
      </c>
      <c r="G176" s="1">
        <v>1.3</v>
      </c>
      <c r="H176" s="1">
        <v>0</v>
      </c>
      <c r="I176" s="1">
        <v>33.119999999999997</v>
      </c>
    </row>
    <row r="177" spans="1:9" x14ac:dyDescent="0.25">
      <c r="A177" s="3" t="s">
        <v>915</v>
      </c>
      <c r="B177" s="1">
        <v>1</v>
      </c>
      <c r="C177" s="1">
        <v>468</v>
      </c>
      <c r="D177" s="9">
        <v>0</v>
      </c>
      <c r="E177" s="9">
        <v>4.0599999999999996</v>
      </c>
      <c r="F177" s="1">
        <v>0.85</v>
      </c>
      <c r="G177" s="1">
        <v>29.91</v>
      </c>
      <c r="H177" s="1">
        <v>2.56</v>
      </c>
      <c r="I177" s="1">
        <v>10.68</v>
      </c>
    </row>
    <row r="178" spans="1:9" x14ac:dyDescent="0.25">
      <c r="A178" s="3" t="s">
        <v>381</v>
      </c>
      <c r="B178" s="1">
        <v>2</v>
      </c>
      <c r="C178" s="1">
        <v>185</v>
      </c>
      <c r="D178" s="9">
        <v>70.81</v>
      </c>
      <c r="E178" s="9">
        <v>46.49</v>
      </c>
      <c r="F178" s="1">
        <v>47.57</v>
      </c>
      <c r="G178" s="1">
        <v>49.19</v>
      </c>
      <c r="H178" s="1">
        <v>32.43</v>
      </c>
      <c r="I178" s="1">
        <v>72.430000000000007</v>
      </c>
    </row>
    <row r="179" spans="1:9" x14ac:dyDescent="0.25">
      <c r="A179" s="3" t="s">
        <v>385</v>
      </c>
      <c r="B179" s="1">
        <v>1</v>
      </c>
      <c r="C179" s="1">
        <v>229</v>
      </c>
      <c r="D179" s="9">
        <v>48.03</v>
      </c>
      <c r="E179" s="9">
        <v>0</v>
      </c>
      <c r="F179" s="1">
        <v>8.3000000000000007</v>
      </c>
      <c r="G179" s="1">
        <v>20.09</v>
      </c>
      <c r="H179" s="1">
        <v>4.37</v>
      </c>
      <c r="I179" s="1">
        <v>22.27</v>
      </c>
    </row>
    <row r="180" spans="1:9" x14ac:dyDescent="0.25">
      <c r="A180" s="3" t="s">
        <v>1250</v>
      </c>
      <c r="B180" s="1">
        <v>1</v>
      </c>
      <c r="C180" s="1">
        <v>183</v>
      </c>
      <c r="D180" s="9">
        <v>21.31</v>
      </c>
      <c r="E180" s="9">
        <v>17.489999999999998</v>
      </c>
      <c r="F180" s="1">
        <v>7.65</v>
      </c>
      <c r="G180" s="1">
        <v>4.92</v>
      </c>
      <c r="H180" s="1">
        <v>5.46</v>
      </c>
      <c r="I180" s="1">
        <v>60.66</v>
      </c>
    </row>
    <row r="181" spans="1:9" x14ac:dyDescent="0.25">
      <c r="A181" s="3" t="s">
        <v>389</v>
      </c>
      <c r="B181" s="1">
        <v>1</v>
      </c>
      <c r="C181" s="1">
        <v>119</v>
      </c>
      <c r="D181" s="9">
        <v>0</v>
      </c>
      <c r="E181" s="9">
        <v>0</v>
      </c>
      <c r="F181" s="1">
        <v>64.709999999999994</v>
      </c>
      <c r="G181" s="1">
        <v>6.72</v>
      </c>
      <c r="H181" s="1">
        <v>0</v>
      </c>
      <c r="I181" s="1">
        <v>0</v>
      </c>
    </row>
    <row r="182" spans="1:9" x14ac:dyDescent="0.25">
      <c r="A182" s="3" t="s">
        <v>393</v>
      </c>
      <c r="B182" s="1">
        <v>3</v>
      </c>
      <c r="C182" s="1">
        <v>512</v>
      </c>
      <c r="D182" s="9">
        <v>34.770000000000003</v>
      </c>
      <c r="E182" s="9">
        <v>34.57</v>
      </c>
      <c r="F182" s="1">
        <v>30.66</v>
      </c>
      <c r="G182" s="1">
        <v>27.73</v>
      </c>
      <c r="H182" s="1">
        <v>25.59</v>
      </c>
      <c r="I182" s="1">
        <v>27.93</v>
      </c>
    </row>
    <row r="183" spans="1:9" x14ac:dyDescent="0.25">
      <c r="A183" s="3" t="s">
        <v>918</v>
      </c>
      <c r="B183" s="1">
        <v>2</v>
      </c>
      <c r="C183" s="1">
        <v>228</v>
      </c>
      <c r="D183" s="9">
        <v>3.95</v>
      </c>
      <c r="E183" s="9">
        <v>24.56</v>
      </c>
      <c r="F183" s="1">
        <v>0</v>
      </c>
      <c r="G183" s="1">
        <v>3.95</v>
      </c>
      <c r="H183" s="1">
        <v>0</v>
      </c>
      <c r="I183" s="1">
        <v>0.88</v>
      </c>
    </row>
    <row r="184" spans="1:9" x14ac:dyDescent="0.25">
      <c r="A184" s="3" t="s">
        <v>1253</v>
      </c>
      <c r="B184" s="1">
        <v>2</v>
      </c>
      <c r="C184" s="1">
        <v>141</v>
      </c>
      <c r="D184" s="9">
        <v>0</v>
      </c>
      <c r="E184" s="9">
        <v>34.04</v>
      </c>
      <c r="F184" s="1">
        <v>24.82</v>
      </c>
      <c r="G184" s="1">
        <v>61.7</v>
      </c>
      <c r="H184" s="1">
        <v>17.73</v>
      </c>
      <c r="I184" s="1">
        <v>0</v>
      </c>
    </row>
    <row r="185" spans="1:9" x14ac:dyDescent="0.25">
      <c r="A185" s="3" t="s">
        <v>396</v>
      </c>
      <c r="B185" s="1">
        <v>1</v>
      </c>
      <c r="C185" s="1">
        <v>33</v>
      </c>
      <c r="D185" s="9">
        <v>100</v>
      </c>
      <c r="E185" s="9">
        <v>100</v>
      </c>
      <c r="F185" s="1">
        <v>100</v>
      </c>
      <c r="G185" s="1">
        <v>100</v>
      </c>
      <c r="H185" s="1">
        <v>100</v>
      </c>
      <c r="I185" s="1">
        <v>100</v>
      </c>
    </row>
    <row r="186" spans="1:9" x14ac:dyDescent="0.25">
      <c r="A186" s="3" t="s">
        <v>400</v>
      </c>
      <c r="B186" s="1">
        <v>1</v>
      </c>
      <c r="C186" s="1">
        <v>241</v>
      </c>
      <c r="D186" s="9">
        <v>7.47</v>
      </c>
      <c r="E186" s="9">
        <v>28.63</v>
      </c>
      <c r="F186" s="1">
        <v>0</v>
      </c>
      <c r="G186" s="1">
        <v>3.73</v>
      </c>
      <c r="H186" s="1">
        <v>0.83</v>
      </c>
      <c r="I186" s="1">
        <v>100</v>
      </c>
    </row>
    <row r="187" spans="1:9" x14ac:dyDescent="0.25">
      <c r="A187" s="3" t="s">
        <v>922</v>
      </c>
      <c r="B187" s="1">
        <v>1</v>
      </c>
      <c r="C187" s="1">
        <v>76</v>
      </c>
      <c r="D187" s="9">
        <v>100</v>
      </c>
      <c r="E187" s="9">
        <v>93.42</v>
      </c>
      <c r="F187" s="1">
        <v>36.840000000000003</v>
      </c>
      <c r="G187" s="1">
        <v>36.840000000000003</v>
      </c>
      <c r="H187" s="1">
        <v>0</v>
      </c>
      <c r="I187" s="1">
        <v>65.790000000000006</v>
      </c>
    </row>
    <row r="188" spans="1:9" x14ac:dyDescent="0.25">
      <c r="A188" s="3" t="s">
        <v>404</v>
      </c>
      <c r="B188" s="1">
        <v>2</v>
      </c>
      <c r="C188" s="1">
        <v>505</v>
      </c>
      <c r="D188" s="9">
        <v>0</v>
      </c>
      <c r="E188" s="9">
        <v>1.19</v>
      </c>
      <c r="F188" s="1">
        <v>3.17</v>
      </c>
      <c r="G188" s="1">
        <v>13.86</v>
      </c>
      <c r="H188" s="1">
        <v>2.1800000000000002</v>
      </c>
      <c r="I188" s="1">
        <v>9.9</v>
      </c>
    </row>
    <row r="189" spans="1:9" x14ac:dyDescent="0.25">
      <c r="A189" s="3" t="s">
        <v>926</v>
      </c>
      <c r="B189" s="1">
        <v>2</v>
      </c>
      <c r="C189" s="1">
        <v>163</v>
      </c>
      <c r="D189" s="9">
        <v>91.41</v>
      </c>
      <c r="E189" s="9">
        <v>98.16</v>
      </c>
      <c r="F189" s="1">
        <v>0</v>
      </c>
      <c r="G189" s="1">
        <v>82.21</v>
      </c>
      <c r="H189" s="1">
        <v>16.559999999999999</v>
      </c>
      <c r="I189" s="1">
        <v>78.53</v>
      </c>
    </row>
    <row r="190" spans="1:9" x14ac:dyDescent="0.25">
      <c r="A190" s="3" t="s">
        <v>408</v>
      </c>
      <c r="B190" s="1">
        <v>2</v>
      </c>
      <c r="C190" s="1">
        <v>272</v>
      </c>
      <c r="D190" s="9">
        <v>0</v>
      </c>
      <c r="E190" s="9">
        <v>0</v>
      </c>
      <c r="F190" s="1">
        <v>0</v>
      </c>
      <c r="G190" s="1">
        <v>3.31</v>
      </c>
      <c r="H190" s="1">
        <v>1.84</v>
      </c>
      <c r="I190" s="1">
        <v>9.19</v>
      </c>
    </row>
    <row r="191" spans="1:9" x14ac:dyDescent="0.25">
      <c r="A191" s="3" t="s">
        <v>412</v>
      </c>
      <c r="B191" s="1">
        <v>1</v>
      </c>
      <c r="C191" s="1">
        <v>94</v>
      </c>
      <c r="D191" s="9">
        <v>43.62</v>
      </c>
      <c r="E191" s="9">
        <v>47.87</v>
      </c>
      <c r="F191" s="1">
        <v>19.149999999999999</v>
      </c>
      <c r="G191" s="1">
        <v>2.13</v>
      </c>
      <c r="H191" s="1">
        <v>0</v>
      </c>
      <c r="I191" s="1">
        <v>0</v>
      </c>
    </row>
    <row r="192" spans="1:9" x14ac:dyDescent="0.25">
      <c r="A192" s="3" t="s">
        <v>1256</v>
      </c>
      <c r="B192" s="1">
        <v>1</v>
      </c>
      <c r="C192" s="1">
        <v>100</v>
      </c>
      <c r="D192" s="9">
        <v>3</v>
      </c>
      <c r="E192" s="9">
        <v>53</v>
      </c>
      <c r="F192" s="1">
        <v>34</v>
      </c>
      <c r="G192" s="1">
        <v>45</v>
      </c>
      <c r="H192" s="1">
        <v>0</v>
      </c>
      <c r="I192" s="1">
        <v>95</v>
      </c>
    </row>
    <row r="193" spans="1:9" x14ac:dyDescent="0.25">
      <c r="A193" s="3" t="s">
        <v>416</v>
      </c>
      <c r="B193" s="1">
        <v>1</v>
      </c>
      <c r="C193" s="1">
        <v>134</v>
      </c>
      <c r="D193" s="9">
        <v>83.58</v>
      </c>
      <c r="E193" s="9">
        <v>16.420000000000002</v>
      </c>
      <c r="F193" s="1">
        <v>9.6999999999999993</v>
      </c>
      <c r="G193" s="1">
        <v>14.18</v>
      </c>
      <c r="H193" s="1">
        <v>0</v>
      </c>
      <c r="I193" s="1">
        <v>37.31</v>
      </c>
    </row>
    <row r="194" spans="1:9" x14ac:dyDescent="0.25">
      <c r="A194" s="3" t="s">
        <v>420</v>
      </c>
      <c r="B194" s="1">
        <v>1</v>
      </c>
      <c r="C194" s="1">
        <v>123</v>
      </c>
      <c r="D194" s="9">
        <v>0</v>
      </c>
      <c r="E194" s="9">
        <v>58.54</v>
      </c>
      <c r="F194" s="1">
        <v>58.54</v>
      </c>
      <c r="G194" s="1">
        <v>21.14</v>
      </c>
      <c r="H194" s="1">
        <v>1.63</v>
      </c>
      <c r="I194" s="1">
        <v>36.590000000000003</v>
      </c>
    </row>
    <row r="195" spans="1:9" x14ac:dyDescent="0.25">
      <c r="A195" s="3" t="s">
        <v>424</v>
      </c>
      <c r="B195" s="1">
        <v>1</v>
      </c>
      <c r="C195" s="1">
        <v>127</v>
      </c>
      <c r="D195" s="9">
        <v>100</v>
      </c>
      <c r="E195" s="9">
        <v>47.24</v>
      </c>
      <c r="F195" s="1">
        <v>54.33</v>
      </c>
      <c r="G195" s="1">
        <v>45.67</v>
      </c>
      <c r="H195" s="1">
        <v>0</v>
      </c>
      <c r="I195" s="1">
        <v>37.799999999999997</v>
      </c>
    </row>
    <row r="196" spans="1:9" x14ac:dyDescent="0.25">
      <c r="A196" s="3" t="s">
        <v>428</v>
      </c>
      <c r="B196" s="1">
        <v>2</v>
      </c>
      <c r="C196" s="1">
        <v>314</v>
      </c>
      <c r="D196" s="9">
        <v>13.38</v>
      </c>
      <c r="E196" s="9">
        <v>16.239999999999998</v>
      </c>
      <c r="F196" s="1">
        <v>5.41</v>
      </c>
      <c r="G196" s="1">
        <v>21.97</v>
      </c>
      <c r="H196" s="1">
        <v>11.78</v>
      </c>
      <c r="I196" s="1">
        <v>15.92</v>
      </c>
    </row>
    <row r="197" spans="1:9" x14ac:dyDescent="0.25">
      <c r="A197" s="3" t="s">
        <v>930</v>
      </c>
      <c r="B197" s="1">
        <v>3</v>
      </c>
      <c r="C197" s="1">
        <v>272</v>
      </c>
      <c r="D197" s="9">
        <v>0</v>
      </c>
      <c r="E197" s="9">
        <v>23.9</v>
      </c>
      <c r="F197" s="1">
        <v>0</v>
      </c>
      <c r="G197" s="1">
        <v>3.31</v>
      </c>
      <c r="H197" s="1">
        <v>0</v>
      </c>
      <c r="I197" s="1">
        <v>0.74</v>
      </c>
    </row>
    <row r="198" spans="1:9" x14ac:dyDescent="0.25">
      <c r="A198" s="3" t="s">
        <v>432</v>
      </c>
      <c r="B198" s="1">
        <v>2</v>
      </c>
      <c r="C198" s="1">
        <v>255</v>
      </c>
      <c r="D198" s="9">
        <v>100</v>
      </c>
      <c r="E198" s="9">
        <v>56.47</v>
      </c>
      <c r="F198" s="1">
        <v>32.94</v>
      </c>
      <c r="G198" s="1">
        <v>22.75</v>
      </c>
      <c r="H198" s="1">
        <v>0.78</v>
      </c>
      <c r="I198" s="1">
        <v>47.06</v>
      </c>
    </row>
    <row r="199" spans="1:9" x14ac:dyDescent="0.25">
      <c r="A199" s="3" t="s">
        <v>1259</v>
      </c>
      <c r="B199" s="1">
        <v>3</v>
      </c>
      <c r="C199" s="1">
        <v>287</v>
      </c>
      <c r="D199" s="9">
        <v>9.76</v>
      </c>
      <c r="E199" s="9">
        <v>5.23</v>
      </c>
      <c r="F199" s="1">
        <v>5.92</v>
      </c>
      <c r="G199" s="1">
        <v>26.13</v>
      </c>
      <c r="H199" s="1">
        <v>0.35</v>
      </c>
      <c r="I199" s="1">
        <v>9.76</v>
      </c>
    </row>
    <row r="200" spans="1:9" x14ac:dyDescent="0.25">
      <c r="A200" s="3" t="s">
        <v>436</v>
      </c>
      <c r="B200" s="1">
        <v>1</v>
      </c>
      <c r="C200" s="1">
        <v>191</v>
      </c>
      <c r="D200" s="9">
        <v>15.71</v>
      </c>
      <c r="E200" s="9">
        <v>18.850000000000001</v>
      </c>
      <c r="F200" s="1">
        <v>14.66</v>
      </c>
      <c r="G200" s="1">
        <v>29.84</v>
      </c>
      <c r="H200" s="1">
        <v>2.09</v>
      </c>
      <c r="I200" s="1">
        <v>26.18</v>
      </c>
    </row>
    <row r="201" spans="1:9" x14ac:dyDescent="0.25">
      <c r="A201" s="3" t="s">
        <v>439</v>
      </c>
      <c r="B201" s="1">
        <v>1</v>
      </c>
      <c r="C201" s="1">
        <v>39</v>
      </c>
      <c r="D201" s="9">
        <v>100</v>
      </c>
      <c r="E201" s="9">
        <v>100</v>
      </c>
      <c r="F201" s="1">
        <v>48.72</v>
      </c>
      <c r="G201" s="1">
        <v>100</v>
      </c>
      <c r="H201" s="1">
        <v>2.56</v>
      </c>
      <c r="I201" s="1">
        <v>100</v>
      </c>
    </row>
    <row r="202" spans="1:9" x14ac:dyDescent="0.25">
      <c r="A202" s="3" t="s">
        <v>1430</v>
      </c>
      <c r="B202" s="1">
        <v>3</v>
      </c>
      <c r="C202" s="1">
        <v>584</v>
      </c>
      <c r="D202" s="9">
        <v>4.62</v>
      </c>
      <c r="E202" s="9">
        <v>5.31</v>
      </c>
      <c r="F202" s="1">
        <v>38.01</v>
      </c>
      <c r="G202" s="1">
        <v>41.27</v>
      </c>
      <c r="H202" s="1">
        <v>36.47</v>
      </c>
      <c r="I202" s="1">
        <v>5.31</v>
      </c>
    </row>
    <row r="203" spans="1:9" x14ac:dyDescent="0.25">
      <c r="A203" s="3" t="s">
        <v>443</v>
      </c>
      <c r="B203" s="1">
        <v>3</v>
      </c>
      <c r="C203" s="1">
        <v>1191</v>
      </c>
      <c r="D203" s="9">
        <v>2.6</v>
      </c>
      <c r="E203" s="9">
        <v>14.11</v>
      </c>
      <c r="F203" s="1">
        <v>29.64</v>
      </c>
      <c r="G203" s="1">
        <v>33.17</v>
      </c>
      <c r="H203" s="1">
        <v>30.23</v>
      </c>
      <c r="I203" s="1">
        <v>4.2</v>
      </c>
    </row>
    <row r="204" spans="1:9" x14ac:dyDescent="0.25">
      <c r="A204" s="3" t="s">
        <v>446</v>
      </c>
      <c r="B204" s="1">
        <v>1</v>
      </c>
      <c r="C204" s="1">
        <v>24</v>
      </c>
      <c r="D204" s="9">
        <v>100</v>
      </c>
      <c r="E204" s="9">
        <v>87.5</v>
      </c>
      <c r="F204" s="1">
        <v>100</v>
      </c>
      <c r="G204" s="1">
        <v>100</v>
      </c>
      <c r="H204" s="1">
        <v>12.5</v>
      </c>
      <c r="I204" s="1">
        <v>100</v>
      </c>
    </row>
    <row r="205" spans="1:9" x14ac:dyDescent="0.25">
      <c r="A205" s="3" t="s">
        <v>936</v>
      </c>
      <c r="B205" s="1">
        <v>1</v>
      </c>
      <c r="C205" s="1">
        <v>32</v>
      </c>
      <c r="D205" s="9">
        <v>100</v>
      </c>
      <c r="E205" s="9">
        <v>68.75</v>
      </c>
      <c r="F205" s="1">
        <v>100</v>
      </c>
      <c r="G205" s="1">
        <v>90.62</v>
      </c>
      <c r="H205" s="1">
        <v>3.12</v>
      </c>
      <c r="I205" s="1">
        <v>100</v>
      </c>
    </row>
    <row r="206" spans="1:9" x14ac:dyDescent="0.25">
      <c r="A206" s="3" t="s">
        <v>940</v>
      </c>
      <c r="B206" s="1">
        <v>1</v>
      </c>
      <c r="C206" s="1">
        <v>30</v>
      </c>
      <c r="D206" s="9">
        <v>0</v>
      </c>
      <c r="E206" s="9">
        <v>100</v>
      </c>
      <c r="F206" s="1">
        <v>0</v>
      </c>
      <c r="G206" s="1">
        <v>30</v>
      </c>
      <c r="H206" s="1">
        <v>0</v>
      </c>
      <c r="I206" s="1">
        <v>100</v>
      </c>
    </row>
    <row r="207" spans="1:9" x14ac:dyDescent="0.25">
      <c r="A207" s="3" t="s">
        <v>944</v>
      </c>
      <c r="B207" s="1">
        <v>1</v>
      </c>
      <c r="C207" s="1">
        <v>85</v>
      </c>
      <c r="D207" s="9">
        <v>100</v>
      </c>
      <c r="E207" s="9">
        <v>97.65</v>
      </c>
      <c r="F207" s="1">
        <v>50.59</v>
      </c>
      <c r="G207" s="1">
        <v>100</v>
      </c>
      <c r="H207" s="1">
        <v>30.59</v>
      </c>
      <c r="I207" s="1">
        <v>100</v>
      </c>
    </row>
    <row r="208" spans="1:9" x14ac:dyDescent="0.25">
      <c r="A208" s="3" t="s">
        <v>948</v>
      </c>
      <c r="B208" s="1">
        <v>2</v>
      </c>
      <c r="C208" s="1">
        <v>142</v>
      </c>
      <c r="D208" s="9">
        <v>26.76</v>
      </c>
      <c r="E208" s="9">
        <v>26.76</v>
      </c>
      <c r="F208" s="1">
        <v>4.2300000000000004</v>
      </c>
      <c r="G208" s="1">
        <v>14.79</v>
      </c>
      <c r="H208" s="1">
        <v>11.97</v>
      </c>
      <c r="I208" s="1">
        <v>26.76</v>
      </c>
    </row>
    <row r="209" spans="1:9" x14ac:dyDescent="0.25">
      <c r="A209" s="3" t="s">
        <v>449</v>
      </c>
      <c r="B209" s="1">
        <v>2</v>
      </c>
      <c r="C209" s="1">
        <v>338</v>
      </c>
      <c r="D209" s="9">
        <v>20.71</v>
      </c>
      <c r="E209" s="9">
        <v>20.71</v>
      </c>
      <c r="F209" s="1">
        <v>10.65</v>
      </c>
      <c r="G209" s="1">
        <v>50.59</v>
      </c>
      <c r="H209" s="1">
        <v>2.0699999999999998</v>
      </c>
      <c r="I209" s="1">
        <v>12.13</v>
      </c>
    </row>
    <row r="210" spans="1:9" x14ac:dyDescent="0.25">
      <c r="A210" s="3" t="s">
        <v>1263</v>
      </c>
      <c r="B210" s="1">
        <v>1</v>
      </c>
      <c r="C210" s="1">
        <v>76</v>
      </c>
      <c r="D210" s="9">
        <v>0</v>
      </c>
      <c r="E210" s="9">
        <v>0</v>
      </c>
      <c r="F210" s="1">
        <v>14.47</v>
      </c>
      <c r="G210" s="1">
        <v>9.2100000000000009</v>
      </c>
      <c r="H210" s="1">
        <v>0</v>
      </c>
      <c r="I210" s="1">
        <v>65.790000000000006</v>
      </c>
    </row>
    <row r="211" spans="1:9" x14ac:dyDescent="0.25">
      <c r="A211" s="3" t="s">
        <v>1266</v>
      </c>
      <c r="B211" s="1">
        <v>1</v>
      </c>
      <c r="C211" s="1">
        <v>31</v>
      </c>
      <c r="D211" s="9">
        <v>100</v>
      </c>
      <c r="E211" s="9">
        <v>100</v>
      </c>
      <c r="F211" s="1">
        <v>45.16</v>
      </c>
      <c r="G211" s="1">
        <v>25.81</v>
      </c>
      <c r="H211" s="1">
        <v>0</v>
      </c>
      <c r="I211" s="1">
        <v>3.23</v>
      </c>
    </row>
    <row r="212" spans="1:9" x14ac:dyDescent="0.25">
      <c r="A212" s="3" t="s">
        <v>952</v>
      </c>
      <c r="B212" s="1">
        <v>1</v>
      </c>
      <c r="C212" s="1">
        <v>29</v>
      </c>
      <c r="D212" s="9">
        <v>0</v>
      </c>
      <c r="E212" s="9">
        <v>10.34</v>
      </c>
      <c r="F212" s="1">
        <v>13.79</v>
      </c>
      <c r="G212" s="1">
        <v>0</v>
      </c>
      <c r="H212" s="1">
        <v>0</v>
      </c>
      <c r="I212" s="1">
        <v>100</v>
      </c>
    </row>
    <row r="213" spans="1:9" x14ac:dyDescent="0.25">
      <c r="A213" s="3" t="s">
        <v>452</v>
      </c>
      <c r="B213" s="1">
        <v>2</v>
      </c>
      <c r="C213" s="1">
        <v>342</v>
      </c>
      <c r="D213" s="9">
        <v>27.78</v>
      </c>
      <c r="E213" s="9">
        <v>0</v>
      </c>
      <c r="F213" s="1">
        <v>2.63</v>
      </c>
      <c r="G213" s="1">
        <v>24.85</v>
      </c>
      <c r="H213" s="1">
        <v>0.28999999999999998</v>
      </c>
      <c r="I213" s="1">
        <v>14.62</v>
      </c>
    </row>
    <row r="214" spans="1:9" x14ac:dyDescent="0.25">
      <c r="A214" s="3" t="s">
        <v>1269</v>
      </c>
      <c r="B214" s="1">
        <v>1</v>
      </c>
      <c r="C214" s="1">
        <v>141</v>
      </c>
      <c r="D214" s="9">
        <v>0</v>
      </c>
      <c r="E214" s="9">
        <v>43.26</v>
      </c>
      <c r="F214" s="1">
        <v>0</v>
      </c>
      <c r="G214" s="1">
        <v>3.55</v>
      </c>
      <c r="H214" s="1">
        <v>0</v>
      </c>
      <c r="I214" s="1">
        <v>0.71</v>
      </c>
    </row>
    <row r="215" spans="1:9" x14ac:dyDescent="0.25">
      <c r="A215" s="3" t="s">
        <v>955</v>
      </c>
      <c r="B215" s="1">
        <v>2</v>
      </c>
      <c r="C215" s="1">
        <v>147</v>
      </c>
      <c r="D215" s="9">
        <v>23.81</v>
      </c>
      <c r="E215" s="9">
        <v>12.24</v>
      </c>
      <c r="F215" s="1">
        <v>0</v>
      </c>
      <c r="G215" s="1">
        <v>4.76</v>
      </c>
      <c r="H215" s="1">
        <v>0.68</v>
      </c>
      <c r="I215" s="1">
        <v>23.81</v>
      </c>
    </row>
    <row r="216" spans="1:9" x14ac:dyDescent="0.25">
      <c r="A216" s="3" t="s">
        <v>455</v>
      </c>
      <c r="B216" s="1">
        <v>2</v>
      </c>
      <c r="C216" s="1">
        <v>145</v>
      </c>
      <c r="D216" s="9">
        <v>17.239999999999998</v>
      </c>
      <c r="E216" s="9">
        <v>31.03</v>
      </c>
      <c r="F216" s="1">
        <v>0.69</v>
      </c>
      <c r="G216" s="1">
        <v>46.21</v>
      </c>
      <c r="H216" s="1">
        <v>4.1399999999999997</v>
      </c>
      <c r="I216" s="1">
        <v>1.38</v>
      </c>
    </row>
    <row r="217" spans="1:9" x14ac:dyDescent="0.25">
      <c r="A217" s="3" t="s">
        <v>459</v>
      </c>
      <c r="B217" s="1">
        <v>2</v>
      </c>
      <c r="C217" s="1">
        <v>47</v>
      </c>
      <c r="D217" s="9">
        <v>100</v>
      </c>
      <c r="E217" s="9">
        <v>100</v>
      </c>
      <c r="F217" s="1">
        <v>85.11</v>
      </c>
      <c r="G217" s="1">
        <v>57.45</v>
      </c>
      <c r="H217" s="1">
        <v>0</v>
      </c>
      <c r="I217" s="1">
        <v>100</v>
      </c>
    </row>
    <row r="218" spans="1:9" x14ac:dyDescent="0.25">
      <c r="A218" s="3" t="s">
        <v>462</v>
      </c>
      <c r="B218" s="1">
        <v>1</v>
      </c>
      <c r="C218" s="1">
        <v>53</v>
      </c>
      <c r="D218" s="9">
        <v>77.36</v>
      </c>
      <c r="E218" s="9">
        <v>100</v>
      </c>
      <c r="F218" s="1">
        <v>0</v>
      </c>
      <c r="G218" s="1">
        <v>13.21</v>
      </c>
      <c r="H218" s="1">
        <v>0</v>
      </c>
      <c r="I218" s="1">
        <v>94.34</v>
      </c>
    </row>
    <row r="219" spans="1:9" x14ac:dyDescent="0.25">
      <c r="A219" s="3" t="s">
        <v>465</v>
      </c>
      <c r="B219" s="1">
        <v>2</v>
      </c>
      <c r="C219" s="1">
        <v>268</v>
      </c>
      <c r="D219" s="9">
        <v>0</v>
      </c>
      <c r="E219" s="9">
        <v>0</v>
      </c>
      <c r="F219" s="1">
        <v>0</v>
      </c>
      <c r="G219" s="1">
        <v>47.76</v>
      </c>
      <c r="H219" s="1">
        <v>1.87</v>
      </c>
      <c r="I219" s="1">
        <v>0</v>
      </c>
    </row>
    <row r="220" spans="1:9" x14ac:dyDescent="0.25">
      <c r="A220" s="3" t="s">
        <v>468</v>
      </c>
      <c r="B220" s="1">
        <v>1</v>
      </c>
      <c r="C220" s="1">
        <v>189</v>
      </c>
      <c r="D220" s="9">
        <v>12.7</v>
      </c>
      <c r="E220" s="9">
        <v>13.23</v>
      </c>
      <c r="F220" s="1">
        <v>12.7</v>
      </c>
      <c r="G220" s="1">
        <v>1.06</v>
      </c>
      <c r="H220" s="1">
        <v>1.59</v>
      </c>
      <c r="I220" s="1">
        <v>16.399999999999999</v>
      </c>
    </row>
    <row r="221" spans="1:9" x14ac:dyDescent="0.25">
      <c r="A221" s="3" t="s">
        <v>1273</v>
      </c>
      <c r="B221" s="1">
        <v>1</v>
      </c>
      <c r="C221" s="1">
        <v>1801</v>
      </c>
      <c r="D221" s="9">
        <v>2.67</v>
      </c>
      <c r="E221" s="9">
        <v>2.67</v>
      </c>
      <c r="F221" s="1">
        <v>0.5</v>
      </c>
      <c r="G221" s="1">
        <v>0.56000000000000005</v>
      </c>
      <c r="H221" s="1">
        <v>0</v>
      </c>
      <c r="I221" s="1">
        <v>0.11</v>
      </c>
    </row>
    <row r="222" spans="1:9" x14ac:dyDescent="0.25">
      <c r="A222" s="3" t="s">
        <v>472</v>
      </c>
      <c r="B222" s="1">
        <v>3</v>
      </c>
      <c r="C222" s="1">
        <v>433</v>
      </c>
      <c r="D222" s="9">
        <v>11.78</v>
      </c>
      <c r="E222" s="9">
        <v>6</v>
      </c>
      <c r="F222" s="1">
        <v>0</v>
      </c>
      <c r="G222" s="1">
        <v>7.62</v>
      </c>
      <c r="H222" s="1">
        <v>6.47</v>
      </c>
      <c r="I222" s="1">
        <v>11.55</v>
      </c>
    </row>
    <row r="223" spans="1:9" x14ac:dyDescent="0.25">
      <c r="A223" s="3" t="s">
        <v>1277</v>
      </c>
      <c r="B223" s="1">
        <v>5</v>
      </c>
      <c r="C223" s="1">
        <v>581</v>
      </c>
      <c r="D223" s="9">
        <v>3.44</v>
      </c>
      <c r="E223" s="9">
        <v>3.1</v>
      </c>
      <c r="F223" s="1">
        <v>1.03</v>
      </c>
      <c r="G223" s="1">
        <v>0</v>
      </c>
      <c r="H223" s="1">
        <v>0</v>
      </c>
      <c r="I223" s="1">
        <v>0.17</v>
      </c>
    </row>
    <row r="224" spans="1:9" x14ac:dyDescent="0.25">
      <c r="A224" s="3" t="s">
        <v>476</v>
      </c>
      <c r="B224" s="1">
        <v>2</v>
      </c>
      <c r="C224" s="1">
        <v>278</v>
      </c>
      <c r="D224" s="9">
        <v>28.42</v>
      </c>
      <c r="E224" s="9">
        <v>28.42</v>
      </c>
      <c r="F224" s="1">
        <v>25.54</v>
      </c>
      <c r="G224" s="1">
        <v>20.14</v>
      </c>
      <c r="H224" s="1">
        <v>5.4</v>
      </c>
      <c r="I224" s="1">
        <v>23.74</v>
      </c>
    </row>
    <row r="225" spans="1:9" x14ac:dyDescent="0.25">
      <c r="A225" s="3" t="s">
        <v>481</v>
      </c>
      <c r="B225" s="1">
        <v>2</v>
      </c>
      <c r="C225" s="1">
        <v>128</v>
      </c>
      <c r="D225" s="9">
        <v>0</v>
      </c>
      <c r="E225" s="9">
        <v>0</v>
      </c>
      <c r="F225" s="1">
        <v>35.159999999999997</v>
      </c>
      <c r="G225" s="1">
        <v>100</v>
      </c>
      <c r="H225" s="1">
        <v>4.6900000000000004</v>
      </c>
      <c r="I225" s="1">
        <v>39.06</v>
      </c>
    </row>
    <row r="226" spans="1:9" x14ac:dyDescent="0.25">
      <c r="A226" s="3" t="s">
        <v>1281</v>
      </c>
      <c r="B226" s="1">
        <v>3</v>
      </c>
      <c r="C226" s="1">
        <v>274</v>
      </c>
      <c r="D226" s="9">
        <v>2.92</v>
      </c>
      <c r="E226" s="9">
        <v>16.420000000000002</v>
      </c>
      <c r="F226" s="1">
        <v>0</v>
      </c>
      <c r="G226" s="1">
        <v>49.27</v>
      </c>
      <c r="H226" s="1">
        <v>8.0299999999999994</v>
      </c>
      <c r="I226" s="1">
        <v>16.420000000000002</v>
      </c>
    </row>
    <row r="227" spans="1:9" x14ac:dyDescent="0.25">
      <c r="A227" s="3" t="s">
        <v>484</v>
      </c>
      <c r="B227" s="1">
        <v>1</v>
      </c>
      <c r="C227" s="1">
        <v>323</v>
      </c>
      <c r="D227" s="9">
        <v>11.46</v>
      </c>
      <c r="E227" s="9">
        <v>17.649999999999999</v>
      </c>
      <c r="F227" s="1">
        <v>12.07</v>
      </c>
      <c r="G227" s="1">
        <v>17.03</v>
      </c>
      <c r="H227" s="1">
        <v>0</v>
      </c>
      <c r="I227" s="1">
        <v>15.79</v>
      </c>
    </row>
    <row r="228" spans="1:9" x14ac:dyDescent="0.25">
      <c r="A228" s="3" t="s">
        <v>1284</v>
      </c>
      <c r="B228" s="1">
        <v>1</v>
      </c>
      <c r="C228" s="1">
        <v>169</v>
      </c>
      <c r="D228" s="9">
        <v>20.12</v>
      </c>
      <c r="E228" s="9">
        <v>27.81</v>
      </c>
      <c r="F228" s="1">
        <v>21.3</v>
      </c>
      <c r="G228" s="1">
        <v>28.99</v>
      </c>
      <c r="H228" s="1">
        <v>2.96</v>
      </c>
      <c r="I228" s="1">
        <v>30.18</v>
      </c>
    </row>
    <row r="229" spans="1:9" x14ac:dyDescent="0.25">
      <c r="A229" s="3" t="s">
        <v>1287</v>
      </c>
      <c r="B229" s="1">
        <v>1</v>
      </c>
      <c r="C229" s="1">
        <v>37</v>
      </c>
      <c r="D229" s="9">
        <v>8.11</v>
      </c>
      <c r="E229" s="9">
        <v>0</v>
      </c>
      <c r="F229" s="1">
        <v>0</v>
      </c>
      <c r="G229" s="1">
        <v>18.920000000000002</v>
      </c>
      <c r="H229" s="1">
        <v>2.7</v>
      </c>
      <c r="I229" s="1">
        <v>100</v>
      </c>
    </row>
    <row r="230" spans="1:9" x14ac:dyDescent="0.25">
      <c r="A230" s="3" t="s">
        <v>488</v>
      </c>
      <c r="B230" s="1">
        <v>1</v>
      </c>
      <c r="C230" s="1">
        <v>40</v>
      </c>
      <c r="D230" s="9">
        <v>100</v>
      </c>
      <c r="E230" s="9">
        <v>100</v>
      </c>
      <c r="F230" s="1">
        <v>17.5</v>
      </c>
      <c r="G230" s="1">
        <v>10</v>
      </c>
      <c r="H230" s="1">
        <v>0</v>
      </c>
      <c r="I230" s="1">
        <v>100</v>
      </c>
    </row>
    <row r="231" spans="1:9" x14ac:dyDescent="0.25">
      <c r="A231" s="3" t="s">
        <v>492</v>
      </c>
      <c r="B231" s="1">
        <v>1</v>
      </c>
      <c r="C231" s="1">
        <v>81</v>
      </c>
      <c r="D231" s="9">
        <v>100</v>
      </c>
      <c r="E231" s="9">
        <v>16.05</v>
      </c>
      <c r="F231" s="1">
        <v>8.64</v>
      </c>
      <c r="G231" s="1">
        <v>43.21</v>
      </c>
      <c r="H231" s="1">
        <v>0</v>
      </c>
      <c r="I231" s="1">
        <v>62.96</v>
      </c>
    </row>
    <row r="232" spans="1:9" x14ac:dyDescent="0.25">
      <c r="A232" s="3" t="s">
        <v>959</v>
      </c>
      <c r="B232" s="1">
        <v>1</v>
      </c>
      <c r="C232" s="1">
        <v>12</v>
      </c>
      <c r="D232" s="9">
        <v>100</v>
      </c>
      <c r="E232" s="9">
        <v>100</v>
      </c>
      <c r="F232" s="1">
        <v>100</v>
      </c>
      <c r="G232" s="1">
        <v>100</v>
      </c>
      <c r="H232" s="1">
        <v>66.67</v>
      </c>
      <c r="I232" s="1">
        <v>100</v>
      </c>
    </row>
    <row r="233" spans="1:9" x14ac:dyDescent="0.25">
      <c r="A233" s="3" t="s">
        <v>495</v>
      </c>
      <c r="B233" s="1">
        <v>4</v>
      </c>
      <c r="C233" s="1">
        <v>594</v>
      </c>
      <c r="D233" s="9">
        <v>32.659999999999997</v>
      </c>
      <c r="E233" s="9">
        <v>17.850000000000001</v>
      </c>
      <c r="F233" s="1">
        <v>8.42</v>
      </c>
      <c r="G233" s="1">
        <v>3.37</v>
      </c>
      <c r="H233" s="1">
        <v>0.51</v>
      </c>
      <c r="I233" s="1">
        <v>16.84</v>
      </c>
    </row>
    <row r="234" spans="1:9" x14ac:dyDescent="0.25">
      <c r="A234" s="3" t="s">
        <v>962</v>
      </c>
      <c r="B234" s="1">
        <v>3</v>
      </c>
      <c r="C234" s="1">
        <v>511</v>
      </c>
      <c r="D234" s="9">
        <v>17.03</v>
      </c>
      <c r="E234" s="9">
        <v>34.83</v>
      </c>
      <c r="F234" s="1">
        <v>8.41</v>
      </c>
      <c r="G234" s="1">
        <v>15.26</v>
      </c>
      <c r="H234" s="1">
        <v>12.13</v>
      </c>
      <c r="I234" s="1">
        <v>26.81</v>
      </c>
    </row>
    <row r="235" spans="1:9" x14ac:dyDescent="0.25">
      <c r="A235" s="3" t="s">
        <v>499</v>
      </c>
      <c r="B235" s="1">
        <v>1</v>
      </c>
      <c r="C235" s="1">
        <v>43</v>
      </c>
      <c r="D235" s="9">
        <v>100</v>
      </c>
      <c r="E235" s="9">
        <v>100</v>
      </c>
      <c r="F235" s="1">
        <v>100</v>
      </c>
      <c r="G235" s="1">
        <v>100</v>
      </c>
      <c r="H235" s="1">
        <v>100</v>
      </c>
      <c r="I235" s="1">
        <v>100</v>
      </c>
    </row>
    <row r="236" spans="1:9" x14ac:dyDescent="0.25">
      <c r="A236" s="3" t="s">
        <v>966</v>
      </c>
      <c r="B236" s="1">
        <v>2</v>
      </c>
      <c r="C236" s="1">
        <v>718</v>
      </c>
      <c r="D236" s="9">
        <v>17.55</v>
      </c>
      <c r="E236" s="9">
        <v>21.59</v>
      </c>
      <c r="F236" s="1">
        <v>17.829999999999998</v>
      </c>
      <c r="G236" s="1">
        <v>15.46</v>
      </c>
      <c r="H236" s="1">
        <v>15.04</v>
      </c>
      <c r="I236" s="1">
        <v>12.67</v>
      </c>
    </row>
    <row r="237" spans="1:9" x14ac:dyDescent="0.25">
      <c r="A237" s="3" t="s">
        <v>1295</v>
      </c>
      <c r="B237" s="1">
        <v>5</v>
      </c>
      <c r="C237" s="1">
        <v>1011</v>
      </c>
      <c r="D237" s="9">
        <v>7.42</v>
      </c>
      <c r="E237" s="9">
        <v>7.42</v>
      </c>
      <c r="F237" s="1">
        <v>6.63</v>
      </c>
      <c r="G237" s="1">
        <v>71.91</v>
      </c>
      <c r="H237" s="1">
        <v>14.54</v>
      </c>
      <c r="I237" s="1">
        <v>5.34</v>
      </c>
    </row>
    <row r="238" spans="1:9" x14ac:dyDescent="0.25">
      <c r="A238" s="3" t="s">
        <v>1421</v>
      </c>
      <c r="B238" s="1">
        <v>1</v>
      </c>
      <c r="C238" s="1">
        <v>261</v>
      </c>
      <c r="D238" s="9">
        <v>8.43</v>
      </c>
      <c r="E238" s="9">
        <v>18.77</v>
      </c>
      <c r="F238" s="1">
        <v>5.75</v>
      </c>
      <c r="G238" s="1">
        <v>2.68</v>
      </c>
      <c r="H238" s="1">
        <v>0</v>
      </c>
      <c r="I238" s="1">
        <v>19.16</v>
      </c>
    </row>
    <row r="239" spans="1:9" x14ac:dyDescent="0.25">
      <c r="A239" s="3" t="s">
        <v>503</v>
      </c>
      <c r="B239" s="1">
        <v>2</v>
      </c>
      <c r="C239" s="1">
        <v>383</v>
      </c>
      <c r="D239" s="9">
        <v>6.79</v>
      </c>
      <c r="E239" s="9">
        <v>4.18</v>
      </c>
      <c r="F239" s="1">
        <v>4.7</v>
      </c>
      <c r="G239" s="1">
        <v>3.39</v>
      </c>
      <c r="H239" s="1">
        <v>1.04</v>
      </c>
      <c r="I239" s="1">
        <v>13.05</v>
      </c>
    </row>
    <row r="240" spans="1:9" x14ac:dyDescent="0.25">
      <c r="A240" s="3" t="s">
        <v>507</v>
      </c>
      <c r="B240" s="1">
        <v>2</v>
      </c>
      <c r="C240" s="1">
        <v>170</v>
      </c>
      <c r="D240" s="9">
        <v>20</v>
      </c>
      <c r="E240" s="9">
        <v>16.47</v>
      </c>
      <c r="F240" s="1">
        <v>20</v>
      </c>
      <c r="G240" s="1">
        <v>0</v>
      </c>
      <c r="H240" s="1">
        <v>2.35</v>
      </c>
      <c r="I240" s="1">
        <v>20</v>
      </c>
    </row>
    <row r="241" spans="1:9" x14ac:dyDescent="0.25">
      <c r="A241" s="3" t="s">
        <v>1299</v>
      </c>
      <c r="B241" s="1">
        <v>1</v>
      </c>
      <c r="C241" s="1">
        <v>48</v>
      </c>
      <c r="D241" s="9">
        <v>100</v>
      </c>
      <c r="E241" s="9">
        <v>100</v>
      </c>
      <c r="F241" s="1">
        <v>100</v>
      </c>
      <c r="G241" s="1">
        <v>100</v>
      </c>
      <c r="H241" s="1">
        <v>0</v>
      </c>
      <c r="I241" s="1">
        <v>89.58</v>
      </c>
    </row>
    <row r="242" spans="1:9" x14ac:dyDescent="0.25">
      <c r="A242" s="3" t="s">
        <v>511</v>
      </c>
      <c r="B242" s="1">
        <v>1</v>
      </c>
      <c r="C242" s="1">
        <v>119</v>
      </c>
      <c r="D242" s="9">
        <v>100</v>
      </c>
      <c r="E242" s="9">
        <v>0</v>
      </c>
      <c r="F242" s="1">
        <v>0</v>
      </c>
      <c r="G242" s="1">
        <v>100</v>
      </c>
      <c r="H242" s="1">
        <v>2.52</v>
      </c>
      <c r="I242" s="1">
        <v>42.02</v>
      </c>
    </row>
    <row r="243" spans="1:9" x14ac:dyDescent="0.25">
      <c r="A243" s="3" t="s">
        <v>515</v>
      </c>
      <c r="B243" s="1">
        <v>1</v>
      </c>
      <c r="C243" s="1">
        <v>53</v>
      </c>
      <c r="D243" s="9">
        <v>45.28</v>
      </c>
      <c r="E243" s="9">
        <v>0</v>
      </c>
      <c r="F243" s="1">
        <v>20.75</v>
      </c>
      <c r="G243" s="1">
        <v>16.98</v>
      </c>
      <c r="H243" s="1">
        <v>100</v>
      </c>
      <c r="I243" s="1">
        <v>96.23</v>
      </c>
    </row>
    <row r="244" spans="1:9" x14ac:dyDescent="0.25">
      <c r="A244" s="3" t="s">
        <v>519</v>
      </c>
      <c r="B244" s="1">
        <v>1</v>
      </c>
      <c r="C244" s="1">
        <v>188</v>
      </c>
      <c r="D244" s="9">
        <v>19.68</v>
      </c>
      <c r="E244" s="9">
        <v>72.34</v>
      </c>
      <c r="F244" s="1">
        <v>25.53</v>
      </c>
      <c r="G244" s="1">
        <v>4.79</v>
      </c>
      <c r="H244" s="1">
        <v>0.53</v>
      </c>
      <c r="I244" s="1">
        <v>27.13</v>
      </c>
    </row>
    <row r="245" spans="1:9" x14ac:dyDescent="0.25">
      <c r="A245" s="3" t="s">
        <v>523</v>
      </c>
      <c r="B245" s="1">
        <v>2</v>
      </c>
      <c r="C245" s="1">
        <v>157</v>
      </c>
      <c r="D245" s="9">
        <v>47.13</v>
      </c>
      <c r="E245" s="9">
        <v>95.54</v>
      </c>
      <c r="F245" s="1">
        <v>7.01</v>
      </c>
      <c r="G245" s="1">
        <v>83.44</v>
      </c>
      <c r="H245" s="1">
        <v>68.790000000000006</v>
      </c>
      <c r="I245" s="1">
        <v>66.239999999999995</v>
      </c>
    </row>
    <row r="246" spans="1:9" x14ac:dyDescent="0.25">
      <c r="A246" s="3" t="s">
        <v>970</v>
      </c>
      <c r="B246" s="1">
        <v>2</v>
      </c>
      <c r="C246" s="1">
        <v>134</v>
      </c>
      <c r="D246" s="9">
        <v>48.51</v>
      </c>
      <c r="E246" s="9">
        <v>2.99</v>
      </c>
      <c r="F246" s="1">
        <v>5.97</v>
      </c>
      <c r="G246" s="1">
        <v>32.090000000000003</v>
      </c>
      <c r="H246" s="1">
        <v>0.75</v>
      </c>
      <c r="I246" s="1">
        <v>38.06</v>
      </c>
    </row>
    <row r="247" spans="1:9" x14ac:dyDescent="0.25">
      <c r="A247" s="3" t="s">
        <v>1303</v>
      </c>
      <c r="B247" s="1">
        <v>2</v>
      </c>
      <c r="C247" s="1">
        <v>270</v>
      </c>
      <c r="D247" s="9">
        <v>47.78</v>
      </c>
      <c r="E247" s="9">
        <v>47.78</v>
      </c>
      <c r="F247" s="1">
        <v>0</v>
      </c>
      <c r="G247" s="1">
        <v>2.96</v>
      </c>
      <c r="H247" s="1">
        <v>0</v>
      </c>
      <c r="I247" s="1">
        <v>49.63</v>
      </c>
    </row>
    <row r="248" spans="1:9" x14ac:dyDescent="0.25">
      <c r="A248" s="3" t="s">
        <v>527</v>
      </c>
      <c r="B248" s="1">
        <v>1</v>
      </c>
      <c r="C248" s="1">
        <v>84</v>
      </c>
      <c r="D248" s="9">
        <v>28.57</v>
      </c>
      <c r="E248" s="9">
        <v>44.05</v>
      </c>
      <c r="F248" s="1">
        <v>16.670000000000002</v>
      </c>
      <c r="G248" s="1">
        <v>32.14</v>
      </c>
      <c r="H248" s="1">
        <v>7.14</v>
      </c>
      <c r="I248" s="1">
        <v>59.52</v>
      </c>
    </row>
    <row r="249" spans="1:9" x14ac:dyDescent="0.25">
      <c r="A249" s="3" t="s">
        <v>530</v>
      </c>
      <c r="B249" s="1">
        <v>5</v>
      </c>
      <c r="C249" s="1">
        <v>452</v>
      </c>
      <c r="D249" s="9">
        <v>15.04</v>
      </c>
      <c r="E249" s="9">
        <v>0</v>
      </c>
      <c r="F249" s="1">
        <v>6.64</v>
      </c>
      <c r="G249" s="1">
        <v>5.75</v>
      </c>
      <c r="H249" s="1">
        <v>3.54</v>
      </c>
      <c r="I249" s="1">
        <v>25.44</v>
      </c>
    </row>
    <row r="250" spans="1:9" x14ac:dyDescent="0.25">
      <c r="A250" s="3" t="s">
        <v>974</v>
      </c>
      <c r="B250" s="1">
        <v>1</v>
      </c>
      <c r="C250" s="1">
        <v>30</v>
      </c>
      <c r="D250" s="9">
        <v>100</v>
      </c>
      <c r="E250" s="9">
        <v>100</v>
      </c>
      <c r="F250" s="1">
        <v>0</v>
      </c>
      <c r="G250" s="1">
        <v>100</v>
      </c>
      <c r="H250" s="1">
        <v>3.33</v>
      </c>
      <c r="I250" s="1">
        <v>100</v>
      </c>
    </row>
    <row r="251" spans="1:9" x14ac:dyDescent="0.25">
      <c r="A251" s="3" t="s">
        <v>533</v>
      </c>
      <c r="B251" s="1">
        <v>1</v>
      </c>
      <c r="C251" s="1">
        <v>73</v>
      </c>
      <c r="D251" s="9">
        <v>100</v>
      </c>
      <c r="E251" s="9">
        <v>100</v>
      </c>
      <c r="F251" s="1">
        <v>1.37</v>
      </c>
      <c r="G251" s="1">
        <v>75.34</v>
      </c>
      <c r="H251" s="1">
        <v>9.59</v>
      </c>
      <c r="I251" s="1">
        <v>100</v>
      </c>
    </row>
    <row r="252" spans="1:9" x14ac:dyDescent="0.25">
      <c r="A252" s="3" t="s">
        <v>978</v>
      </c>
      <c r="B252" s="1">
        <v>3</v>
      </c>
      <c r="C252" s="1">
        <v>256</v>
      </c>
      <c r="D252" s="9">
        <v>18.75</v>
      </c>
      <c r="E252" s="9">
        <v>52.73</v>
      </c>
      <c r="F252" s="1">
        <v>23.44</v>
      </c>
      <c r="G252" s="1">
        <v>65.62</v>
      </c>
      <c r="H252" s="1">
        <v>7.81</v>
      </c>
      <c r="I252" s="1">
        <v>36.72</v>
      </c>
    </row>
    <row r="253" spans="1:9" x14ac:dyDescent="0.25">
      <c r="A253" s="3" t="s">
        <v>537</v>
      </c>
      <c r="B253" s="1">
        <v>1</v>
      </c>
      <c r="C253" s="1">
        <v>21</v>
      </c>
      <c r="D253" s="9">
        <v>100</v>
      </c>
      <c r="E253" s="9">
        <v>100</v>
      </c>
      <c r="F253" s="1">
        <v>100</v>
      </c>
      <c r="G253" s="1">
        <v>100</v>
      </c>
      <c r="H253" s="1">
        <v>4.76</v>
      </c>
      <c r="I253" s="1">
        <v>100</v>
      </c>
    </row>
    <row r="254" spans="1:9" x14ac:dyDescent="0.25">
      <c r="A254" s="3" t="s">
        <v>1306</v>
      </c>
      <c r="B254" s="1">
        <v>1</v>
      </c>
      <c r="C254" s="1">
        <v>148</v>
      </c>
      <c r="D254" s="9">
        <v>21.62</v>
      </c>
      <c r="E254" s="9">
        <v>32.43</v>
      </c>
      <c r="F254" s="1">
        <v>22.3</v>
      </c>
      <c r="G254" s="1">
        <v>27.03</v>
      </c>
      <c r="H254" s="1">
        <v>2.0299999999999998</v>
      </c>
      <c r="I254" s="1">
        <v>39.19</v>
      </c>
    </row>
    <row r="255" spans="1:9" x14ac:dyDescent="0.25">
      <c r="A255" s="3" t="s">
        <v>1310</v>
      </c>
      <c r="B255" s="1">
        <v>1</v>
      </c>
      <c r="C255" s="1">
        <v>616</v>
      </c>
      <c r="D255" s="9">
        <v>6.01</v>
      </c>
      <c r="E255" s="9">
        <v>9.74</v>
      </c>
      <c r="F255" s="1">
        <v>0.65</v>
      </c>
      <c r="G255" s="1">
        <v>1.1399999999999999</v>
      </c>
      <c r="H255" s="1">
        <v>0</v>
      </c>
      <c r="I255" s="1">
        <v>8.1199999999999992</v>
      </c>
    </row>
    <row r="256" spans="1:9" x14ac:dyDescent="0.25">
      <c r="A256" s="3" t="s">
        <v>1313</v>
      </c>
      <c r="B256" s="1">
        <v>3</v>
      </c>
      <c r="C256" s="1">
        <v>242</v>
      </c>
      <c r="D256" s="9">
        <v>15.7</v>
      </c>
      <c r="E256" s="9">
        <v>2.0699999999999998</v>
      </c>
      <c r="F256" s="1">
        <v>11.57</v>
      </c>
      <c r="G256" s="1">
        <v>0</v>
      </c>
      <c r="H256" s="1">
        <v>0</v>
      </c>
      <c r="I256" s="1">
        <v>15.7</v>
      </c>
    </row>
    <row r="257" spans="1:9" x14ac:dyDescent="0.25">
      <c r="A257" s="3" t="s">
        <v>540</v>
      </c>
      <c r="B257" s="1">
        <v>2</v>
      </c>
      <c r="C257" s="1">
        <v>330</v>
      </c>
      <c r="D257" s="9">
        <v>0</v>
      </c>
      <c r="E257" s="9">
        <v>0</v>
      </c>
      <c r="F257" s="1">
        <v>10.3</v>
      </c>
      <c r="G257" s="1">
        <v>10.3</v>
      </c>
      <c r="H257" s="1">
        <v>3.03</v>
      </c>
      <c r="I257" s="1">
        <v>10.3</v>
      </c>
    </row>
    <row r="258" spans="1:9" x14ac:dyDescent="0.25">
      <c r="A258" s="3" t="s">
        <v>1316</v>
      </c>
      <c r="B258" s="1">
        <v>1</v>
      </c>
      <c r="C258" s="1">
        <v>277</v>
      </c>
      <c r="D258" s="9">
        <v>10.3</v>
      </c>
      <c r="E258" s="9">
        <v>10.3</v>
      </c>
      <c r="F258" s="1">
        <v>0</v>
      </c>
      <c r="G258" s="1">
        <v>0</v>
      </c>
      <c r="H258" s="1">
        <v>0</v>
      </c>
      <c r="I258" s="1">
        <v>0</v>
      </c>
    </row>
    <row r="259" spans="1:9" x14ac:dyDescent="0.25">
      <c r="A259" s="3" t="s">
        <v>981</v>
      </c>
      <c r="B259" s="1">
        <v>3</v>
      </c>
      <c r="C259" s="1">
        <v>521</v>
      </c>
      <c r="D259" s="9">
        <v>41.65</v>
      </c>
      <c r="E259" s="9">
        <v>39.35</v>
      </c>
      <c r="F259" s="1">
        <v>25.72</v>
      </c>
      <c r="G259" s="1">
        <v>28.79</v>
      </c>
      <c r="H259" s="1">
        <v>17.850000000000001</v>
      </c>
      <c r="I259" s="1">
        <v>24.95</v>
      </c>
    </row>
    <row r="260" spans="1:9" x14ac:dyDescent="0.25">
      <c r="A260" s="3" t="s">
        <v>985</v>
      </c>
      <c r="B260" s="1">
        <v>1</v>
      </c>
      <c r="C260" s="1">
        <v>71</v>
      </c>
      <c r="D260" s="9">
        <v>67.61</v>
      </c>
      <c r="E260" s="9">
        <v>67.61</v>
      </c>
      <c r="F260" s="1">
        <v>43.66</v>
      </c>
      <c r="G260" s="1">
        <v>12.68</v>
      </c>
      <c r="H260" s="1">
        <v>0</v>
      </c>
      <c r="I260" s="1">
        <v>1.41</v>
      </c>
    </row>
    <row r="261" spans="1:9" x14ac:dyDescent="0.25">
      <c r="A261" s="3" t="s">
        <v>543</v>
      </c>
      <c r="B261" s="1">
        <v>1</v>
      </c>
      <c r="C261" s="1">
        <v>151</v>
      </c>
      <c r="D261" s="9">
        <v>100</v>
      </c>
      <c r="E261" s="9">
        <v>100</v>
      </c>
      <c r="F261" s="1">
        <v>100</v>
      </c>
      <c r="G261" s="1">
        <v>100</v>
      </c>
      <c r="H261" s="1">
        <v>100</v>
      </c>
      <c r="I261" s="1">
        <v>100</v>
      </c>
    </row>
    <row r="262" spans="1:9" x14ac:dyDescent="0.25">
      <c r="A262" s="3" t="s">
        <v>989</v>
      </c>
      <c r="B262" s="1">
        <v>2</v>
      </c>
      <c r="C262" s="1">
        <v>194</v>
      </c>
      <c r="D262" s="9">
        <v>14.95</v>
      </c>
      <c r="E262" s="9">
        <v>19.59</v>
      </c>
      <c r="F262" s="1">
        <v>15.46</v>
      </c>
      <c r="G262" s="1">
        <v>8.25</v>
      </c>
      <c r="H262" s="1">
        <v>0</v>
      </c>
      <c r="I262" s="1">
        <v>3.61</v>
      </c>
    </row>
    <row r="263" spans="1:9" x14ac:dyDescent="0.25">
      <c r="A263" s="3" t="s">
        <v>1320</v>
      </c>
      <c r="B263" s="1">
        <v>1</v>
      </c>
      <c r="C263" s="1">
        <v>235</v>
      </c>
      <c r="D263" s="9">
        <v>66.38</v>
      </c>
      <c r="E263" s="9">
        <v>46.81</v>
      </c>
      <c r="F263" s="1">
        <v>33.19</v>
      </c>
      <c r="G263" s="1">
        <v>24.68</v>
      </c>
      <c r="H263" s="1">
        <v>8.51</v>
      </c>
      <c r="I263" s="1">
        <v>24.68</v>
      </c>
    </row>
    <row r="264" spans="1:9" x14ac:dyDescent="0.25">
      <c r="A264" s="3" t="s">
        <v>992</v>
      </c>
      <c r="B264" s="1">
        <v>2</v>
      </c>
      <c r="C264" s="1">
        <v>197</v>
      </c>
      <c r="D264" s="9">
        <v>0</v>
      </c>
      <c r="E264" s="9">
        <v>11.68</v>
      </c>
      <c r="F264" s="1">
        <v>12.69</v>
      </c>
      <c r="G264" s="1">
        <v>9.64</v>
      </c>
      <c r="H264" s="1">
        <v>2.0299999999999998</v>
      </c>
      <c r="I264" s="1">
        <v>25.38</v>
      </c>
    </row>
    <row r="265" spans="1:9" x14ac:dyDescent="0.25">
      <c r="A265" s="3" t="s">
        <v>1323</v>
      </c>
      <c r="B265" s="1">
        <v>2</v>
      </c>
      <c r="C265" s="1">
        <v>771</v>
      </c>
      <c r="D265" s="9">
        <v>67.7</v>
      </c>
      <c r="E265" s="9">
        <v>81.06</v>
      </c>
      <c r="F265" s="1">
        <v>53.96</v>
      </c>
      <c r="G265" s="1">
        <v>3.5</v>
      </c>
      <c r="H265" s="1">
        <v>0</v>
      </c>
      <c r="I265" s="1">
        <v>2.2000000000000002</v>
      </c>
    </row>
    <row r="266" spans="1:9" x14ac:dyDescent="0.25">
      <c r="A266" s="3" t="s">
        <v>547</v>
      </c>
      <c r="B266" s="1">
        <v>1</v>
      </c>
      <c r="C266" s="1">
        <v>13</v>
      </c>
      <c r="D266" s="9">
        <v>0</v>
      </c>
      <c r="E266" s="9">
        <v>0</v>
      </c>
      <c r="F266" s="1">
        <v>0</v>
      </c>
      <c r="G266" s="1">
        <v>0</v>
      </c>
      <c r="H266" s="1">
        <v>7.69</v>
      </c>
      <c r="I266" s="1">
        <v>100</v>
      </c>
    </row>
    <row r="267" spans="1:9" x14ac:dyDescent="0.25">
      <c r="A267" s="3" t="s">
        <v>551</v>
      </c>
      <c r="B267" s="1">
        <v>1</v>
      </c>
      <c r="C267" s="1">
        <v>97</v>
      </c>
      <c r="D267" s="9">
        <v>100</v>
      </c>
      <c r="E267" s="9">
        <v>47.42</v>
      </c>
      <c r="F267" s="1">
        <v>24.74</v>
      </c>
      <c r="G267" s="1">
        <v>17.53</v>
      </c>
      <c r="H267" s="1">
        <v>2.06</v>
      </c>
      <c r="I267" s="1">
        <v>52.58</v>
      </c>
    </row>
    <row r="268" spans="1:9" x14ac:dyDescent="0.25">
      <c r="A268" s="3" t="s">
        <v>996</v>
      </c>
      <c r="B268" s="1">
        <v>1</v>
      </c>
      <c r="C268" s="1">
        <v>201</v>
      </c>
      <c r="D268" s="9">
        <v>0</v>
      </c>
      <c r="E268" s="9">
        <v>0</v>
      </c>
      <c r="F268" s="1">
        <v>1.49</v>
      </c>
      <c r="G268" s="1">
        <v>4.9800000000000004</v>
      </c>
      <c r="H268" s="1">
        <v>0</v>
      </c>
      <c r="I268" s="1">
        <v>1</v>
      </c>
    </row>
    <row r="269" spans="1:9" x14ac:dyDescent="0.25">
      <c r="A269" s="3" t="s">
        <v>555</v>
      </c>
      <c r="B269" s="1">
        <v>2</v>
      </c>
      <c r="C269" s="1">
        <v>306</v>
      </c>
      <c r="D269" s="9">
        <v>0</v>
      </c>
      <c r="E269" s="9">
        <v>0</v>
      </c>
      <c r="F269" s="1">
        <v>0</v>
      </c>
      <c r="G269" s="1">
        <v>10.46</v>
      </c>
      <c r="H269" s="1">
        <v>1.63</v>
      </c>
      <c r="I269" s="1">
        <v>0</v>
      </c>
    </row>
    <row r="270" spans="1:9" x14ac:dyDescent="0.25">
      <c r="A270" s="3" t="s">
        <v>1426</v>
      </c>
      <c r="B270" s="1">
        <v>1</v>
      </c>
      <c r="C270" s="1">
        <v>146</v>
      </c>
      <c r="D270" s="9">
        <v>2.0499999999999998</v>
      </c>
      <c r="E270" s="9">
        <v>15.75</v>
      </c>
      <c r="F270" s="1">
        <v>4.79</v>
      </c>
      <c r="G270" s="1">
        <v>12.33</v>
      </c>
      <c r="H270" s="1">
        <v>2.0499999999999998</v>
      </c>
      <c r="I270" s="1">
        <v>34.25</v>
      </c>
    </row>
    <row r="271" spans="1:9" x14ac:dyDescent="0.25">
      <c r="A271" s="3" t="s">
        <v>559</v>
      </c>
      <c r="B271" s="1">
        <v>2</v>
      </c>
      <c r="C271" s="1">
        <v>156</v>
      </c>
      <c r="D271" s="9">
        <v>32.049999999999997</v>
      </c>
      <c r="E271" s="9">
        <v>19.23</v>
      </c>
      <c r="F271" s="1">
        <v>5.13</v>
      </c>
      <c r="G271" s="1">
        <v>37.18</v>
      </c>
      <c r="H271" s="1">
        <v>1.28</v>
      </c>
      <c r="I271" s="1">
        <v>32.69</v>
      </c>
    </row>
    <row r="272" spans="1:9" x14ac:dyDescent="0.25">
      <c r="A272" s="3" t="s">
        <v>563</v>
      </c>
      <c r="B272" s="1">
        <v>2</v>
      </c>
      <c r="C272" s="1">
        <v>100</v>
      </c>
      <c r="D272" s="9">
        <v>0</v>
      </c>
      <c r="E272" s="9">
        <v>32</v>
      </c>
      <c r="F272" s="1">
        <v>23</v>
      </c>
      <c r="G272" s="1">
        <v>78</v>
      </c>
      <c r="H272" s="1">
        <v>3</v>
      </c>
      <c r="I272" s="1">
        <v>32</v>
      </c>
    </row>
    <row r="273" spans="1:9" x14ac:dyDescent="0.25">
      <c r="A273" s="3" t="s">
        <v>567</v>
      </c>
      <c r="B273" s="1">
        <v>1</v>
      </c>
      <c r="C273" s="1">
        <v>85</v>
      </c>
      <c r="D273" s="9">
        <v>72.94</v>
      </c>
      <c r="E273" s="9">
        <v>100</v>
      </c>
      <c r="F273" s="1">
        <v>68.239999999999995</v>
      </c>
      <c r="G273" s="1">
        <v>100</v>
      </c>
      <c r="H273" s="1">
        <v>0</v>
      </c>
      <c r="I273" s="1">
        <v>42.35</v>
      </c>
    </row>
    <row r="274" spans="1:9" x14ac:dyDescent="0.25">
      <c r="A274" s="3" t="s">
        <v>571</v>
      </c>
      <c r="B274" s="1">
        <v>1</v>
      </c>
      <c r="C274" s="1">
        <v>113</v>
      </c>
      <c r="D274" s="9">
        <v>77.88</v>
      </c>
      <c r="E274" s="9">
        <v>59.29</v>
      </c>
      <c r="F274" s="1">
        <v>35.4</v>
      </c>
      <c r="G274" s="1">
        <v>100</v>
      </c>
      <c r="H274" s="1">
        <v>7.08</v>
      </c>
      <c r="I274" s="1">
        <v>48.67</v>
      </c>
    </row>
    <row r="275" spans="1:9" x14ac:dyDescent="0.25">
      <c r="A275" s="3" t="s">
        <v>575</v>
      </c>
      <c r="B275" s="1">
        <v>2</v>
      </c>
      <c r="C275" s="1">
        <v>147</v>
      </c>
      <c r="D275" s="9">
        <v>23.81</v>
      </c>
      <c r="E275" s="9">
        <v>23.81</v>
      </c>
      <c r="F275" s="1">
        <v>2.04</v>
      </c>
      <c r="G275" s="1">
        <v>82.31</v>
      </c>
      <c r="H275" s="1">
        <v>6.8</v>
      </c>
      <c r="I275" s="1">
        <v>23.81</v>
      </c>
    </row>
    <row r="276" spans="1:9" x14ac:dyDescent="0.25">
      <c r="A276" s="3" t="s">
        <v>579</v>
      </c>
      <c r="B276" s="1">
        <v>1</v>
      </c>
      <c r="C276" s="1">
        <v>262</v>
      </c>
      <c r="D276" s="9">
        <v>5.34</v>
      </c>
      <c r="E276" s="9">
        <v>1.53</v>
      </c>
      <c r="F276" s="1">
        <v>14.5</v>
      </c>
      <c r="G276" s="1">
        <v>2.67</v>
      </c>
      <c r="H276" s="1">
        <v>1.53</v>
      </c>
      <c r="I276" s="1">
        <v>19.079999999999998</v>
      </c>
    </row>
    <row r="277" spans="1:9" x14ac:dyDescent="0.25">
      <c r="A277" s="3" t="s">
        <v>582</v>
      </c>
      <c r="B277" s="1">
        <v>1</v>
      </c>
      <c r="C277" s="1">
        <v>118</v>
      </c>
      <c r="D277" s="9">
        <v>0</v>
      </c>
      <c r="E277" s="9">
        <v>0</v>
      </c>
      <c r="F277" s="1">
        <v>0</v>
      </c>
      <c r="G277" s="1">
        <v>0</v>
      </c>
      <c r="H277" s="1">
        <v>0</v>
      </c>
      <c r="I277" s="1">
        <v>43.22</v>
      </c>
    </row>
    <row r="278" spans="1:9" x14ac:dyDescent="0.25">
      <c r="A278" s="3" t="s">
        <v>1327</v>
      </c>
      <c r="B278" s="1">
        <v>1</v>
      </c>
      <c r="C278" s="1">
        <v>30</v>
      </c>
      <c r="D278" s="9">
        <v>100</v>
      </c>
      <c r="E278" s="9">
        <v>100</v>
      </c>
      <c r="F278" s="1">
        <v>100</v>
      </c>
      <c r="G278" s="1">
        <v>100</v>
      </c>
      <c r="H278" s="1">
        <v>0</v>
      </c>
      <c r="I278" s="1">
        <v>83.33</v>
      </c>
    </row>
    <row r="279" spans="1:9" x14ac:dyDescent="0.25">
      <c r="A279" s="3" t="s">
        <v>586</v>
      </c>
      <c r="B279" s="1">
        <v>1</v>
      </c>
      <c r="C279" s="1">
        <v>189</v>
      </c>
      <c r="D279" s="9">
        <v>31.22</v>
      </c>
      <c r="E279" s="9">
        <v>33.86</v>
      </c>
      <c r="F279" s="1">
        <v>6.88</v>
      </c>
      <c r="G279" s="1">
        <v>11.11</v>
      </c>
      <c r="H279" s="1">
        <v>0</v>
      </c>
      <c r="I279" s="1">
        <v>6.35</v>
      </c>
    </row>
    <row r="280" spans="1:9" x14ac:dyDescent="0.25">
      <c r="A280" s="3" t="s">
        <v>590</v>
      </c>
      <c r="B280" s="1">
        <v>2</v>
      </c>
      <c r="C280" s="1">
        <v>382</v>
      </c>
      <c r="D280" s="9">
        <v>98.43</v>
      </c>
      <c r="E280" s="9">
        <v>28.27</v>
      </c>
      <c r="F280" s="1">
        <v>40.31</v>
      </c>
      <c r="G280" s="1">
        <v>72.25</v>
      </c>
      <c r="H280" s="1">
        <v>36.909999999999997</v>
      </c>
      <c r="I280" s="1">
        <v>59.42</v>
      </c>
    </row>
    <row r="281" spans="1:9" x14ac:dyDescent="0.25">
      <c r="A281" s="3" t="s">
        <v>1330</v>
      </c>
      <c r="B281" s="1">
        <v>1</v>
      </c>
      <c r="C281" s="1">
        <v>161</v>
      </c>
      <c r="D281" s="9">
        <v>0</v>
      </c>
      <c r="E281" s="9">
        <v>100</v>
      </c>
      <c r="F281" s="1">
        <v>0</v>
      </c>
      <c r="G281" s="1">
        <v>68.94</v>
      </c>
      <c r="H281" s="1">
        <v>4.97</v>
      </c>
      <c r="I281" s="1">
        <v>68.94</v>
      </c>
    </row>
    <row r="282" spans="1:9" x14ac:dyDescent="0.25">
      <c r="A282" s="3" t="s">
        <v>594</v>
      </c>
      <c r="B282" s="1">
        <v>1</v>
      </c>
      <c r="C282" s="1">
        <v>121</v>
      </c>
      <c r="D282" s="9">
        <v>0.83</v>
      </c>
      <c r="E282" s="9">
        <v>10.74</v>
      </c>
      <c r="F282" s="1">
        <v>29.75</v>
      </c>
      <c r="G282" s="1">
        <v>8.26</v>
      </c>
      <c r="H282" s="1">
        <v>1.65</v>
      </c>
      <c r="I282" s="1">
        <v>42.15</v>
      </c>
    </row>
    <row r="283" spans="1:9" x14ac:dyDescent="0.25">
      <c r="A283" s="3" t="s">
        <v>598</v>
      </c>
      <c r="B283" s="1">
        <v>3</v>
      </c>
      <c r="C283" s="1">
        <v>158</v>
      </c>
      <c r="D283" s="9">
        <v>17.09</v>
      </c>
      <c r="E283" s="9">
        <v>17.09</v>
      </c>
      <c r="F283" s="1">
        <v>24.68</v>
      </c>
      <c r="G283" s="1">
        <v>18.989999999999998</v>
      </c>
      <c r="H283" s="1">
        <v>0</v>
      </c>
      <c r="I283" s="1">
        <v>42.41</v>
      </c>
    </row>
    <row r="284" spans="1:9" x14ac:dyDescent="0.25">
      <c r="A284" s="3" t="s">
        <v>602</v>
      </c>
      <c r="B284" s="1">
        <v>4</v>
      </c>
      <c r="C284" s="1">
        <v>376</v>
      </c>
      <c r="D284" s="9">
        <v>28.72</v>
      </c>
      <c r="E284" s="9">
        <v>0</v>
      </c>
      <c r="F284" s="1">
        <v>0</v>
      </c>
      <c r="G284" s="1">
        <v>0</v>
      </c>
      <c r="H284" s="1">
        <v>0</v>
      </c>
      <c r="I284" s="1">
        <v>0.53</v>
      </c>
    </row>
    <row r="285" spans="1:9" x14ac:dyDescent="0.25">
      <c r="A285" s="3" t="s">
        <v>606</v>
      </c>
      <c r="B285" s="1">
        <v>2</v>
      </c>
      <c r="C285" s="1">
        <v>454</v>
      </c>
      <c r="D285" s="9">
        <v>0</v>
      </c>
      <c r="E285" s="9">
        <v>0</v>
      </c>
      <c r="F285" s="1">
        <v>1.98</v>
      </c>
      <c r="G285" s="1">
        <v>20.48</v>
      </c>
      <c r="H285" s="1">
        <v>9.25</v>
      </c>
      <c r="I285" s="1">
        <v>7.71</v>
      </c>
    </row>
    <row r="286" spans="1:9" x14ac:dyDescent="0.25">
      <c r="A286" s="3" t="s">
        <v>1000</v>
      </c>
      <c r="B286" s="1">
        <v>1</v>
      </c>
      <c r="C286" s="1">
        <v>60</v>
      </c>
      <c r="D286" s="9">
        <v>6.67</v>
      </c>
      <c r="E286" s="9">
        <v>40</v>
      </c>
      <c r="F286" s="1">
        <v>11.67</v>
      </c>
      <c r="G286" s="1">
        <v>35</v>
      </c>
      <c r="H286" s="1">
        <v>0</v>
      </c>
      <c r="I286" s="1">
        <v>20</v>
      </c>
    </row>
    <row r="287" spans="1:9" x14ac:dyDescent="0.25">
      <c r="A287" s="3" t="s">
        <v>610</v>
      </c>
      <c r="B287" s="1">
        <v>4</v>
      </c>
      <c r="C287" s="1">
        <v>506</v>
      </c>
      <c r="D287" s="9">
        <v>3.36</v>
      </c>
      <c r="E287" s="9">
        <v>5.93</v>
      </c>
      <c r="F287" s="1">
        <v>5.14</v>
      </c>
      <c r="G287" s="1">
        <v>42.69</v>
      </c>
      <c r="H287" s="1">
        <v>1.38</v>
      </c>
      <c r="I287" s="1">
        <v>10.08</v>
      </c>
    </row>
    <row r="288" spans="1:9" x14ac:dyDescent="0.25">
      <c r="A288" s="3" t="s">
        <v>614</v>
      </c>
      <c r="B288" s="1">
        <v>2</v>
      </c>
      <c r="C288" s="1">
        <v>205</v>
      </c>
      <c r="D288" s="9">
        <v>0</v>
      </c>
      <c r="E288" s="9">
        <v>0</v>
      </c>
      <c r="F288" s="1">
        <v>0</v>
      </c>
      <c r="G288" s="1">
        <v>45.85</v>
      </c>
      <c r="H288" s="1">
        <v>1.46</v>
      </c>
      <c r="I288" s="1">
        <v>24.88</v>
      </c>
    </row>
    <row r="289" spans="1:9" x14ac:dyDescent="0.25">
      <c r="A289" s="3" t="s">
        <v>618</v>
      </c>
      <c r="B289" s="1">
        <v>1</v>
      </c>
      <c r="C289" s="1">
        <v>88</v>
      </c>
      <c r="D289" s="9">
        <v>100</v>
      </c>
      <c r="E289" s="9">
        <v>98.86</v>
      </c>
      <c r="F289" s="1">
        <v>2.27</v>
      </c>
      <c r="G289" s="1">
        <v>3.41</v>
      </c>
      <c r="H289" s="1">
        <v>0</v>
      </c>
      <c r="I289" s="1">
        <v>100</v>
      </c>
    </row>
    <row r="290" spans="1:9" x14ac:dyDescent="0.25">
      <c r="A290" s="3" t="s">
        <v>1004</v>
      </c>
      <c r="B290" s="1">
        <v>1</v>
      </c>
      <c r="C290" s="1">
        <v>37</v>
      </c>
      <c r="D290" s="9">
        <v>100</v>
      </c>
      <c r="E290" s="9">
        <v>100</v>
      </c>
      <c r="F290" s="1">
        <v>64.86</v>
      </c>
      <c r="G290" s="1">
        <v>54.05</v>
      </c>
      <c r="H290" s="1">
        <v>2.7</v>
      </c>
      <c r="I290" s="1">
        <v>100</v>
      </c>
    </row>
    <row r="291" spans="1:9" x14ac:dyDescent="0.25">
      <c r="A291" s="3" t="s">
        <v>622</v>
      </c>
      <c r="B291" s="1">
        <v>1</v>
      </c>
      <c r="C291" s="1">
        <v>170</v>
      </c>
      <c r="D291" s="9">
        <v>22.35</v>
      </c>
      <c r="E291" s="9">
        <v>43.53</v>
      </c>
      <c r="F291" s="1">
        <v>16.47</v>
      </c>
      <c r="G291" s="1">
        <v>18.239999999999998</v>
      </c>
      <c r="H291" s="1">
        <v>0</v>
      </c>
      <c r="I291" s="1">
        <v>30</v>
      </c>
    </row>
    <row r="292" spans="1:9" x14ac:dyDescent="0.25">
      <c r="A292" s="3" t="s">
        <v>1334</v>
      </c>
      <c r="B292" s="1">
        <v>1</v>
      </c>
      <c r="C292" s="1">
        <v>415</v>
      </c>
      <c r="D292" s="9">
        <v>2.89</v>
      </c>
      <c r="E292" s="9">
        <v>2.89</v>
      </c>
      <c r="F292" s="1">
        <v>0</v>
      </c>
      <c r="G292" s="1">
        <v>2.41</v>
      </c>
      <c r="H292" s="1">
        <v>0</v>
      </c>
      <c r="I292" s="1">
        <v>12.29</v>
      </c>
    </row>
    <row r="293" spans="1:9" x14ac:dyDescent="0.25">
      <c r="A293" s="3" t="s">
        <v>626</v>
      </c>
      <c r="B293" s="1">
        <v>1</v>
      </c>
      <c r="C293" s="1">
        <v>94</v>
      </c>
      <c r="D293" s="9">
        <v>7.45</v>
      </c>
      <c r="E293" s="9">
        <v>7.45</v>
      </c>
      <c r="F293" s="1">
        <v>17.02</v>
      </c>
      <c r="G293" s="1">
        <v>9.57</v>
      </c>
      <c r="H293" s="1">
        <v>0</v>
      </c>
      <c r="I293" s="1">
        <v>54.26</v>
      </c>
    </row>
    <row r="294" spans="1:9" x14ac:dyDescent="0.25">
      <c r="A294" s="3" t="s">
        <v>1337</v>
      </c>
      <c r="B294" s="1">
        <v>3</v>
      </c>
      <c r="C294" s="1">
        <v>711</v>
      </c>
      <c r="D294" s="9">
        <v>10.83</v>
      </c>
      <c r="E294" s="9">
        <v>10.97</v>
      </c>
      <c r="F294" s="1">
        <v>9.56</v>
      </c>
      <c r="G294" s="1">
        <v>9.2799999999999994</v>
      </c>
      <c r="H294" s="1">
        <v>7.74</v>
      </c>
      <c r="I294" s="1">
        <v>7.74</v>
      </c>
    </row>
    <row r="295" spans="1:9" x14ac:dyDescent="0.25">
      <c r="A295" s="3" t="s">
        <v>1008</v>
      </c>
      <c r="B295" s="1">
        <v>2</v>
      </c>
      <c r="C295" s="1">
        <v>516</v>
      </c>
      <c r="D295" s="9">
        <v>23.84</v>
      </c>
      <c r="E295" s="9">
        <v>12.98</v>
      </c>
      <c r="F295" s="1">
        <v>10.85</v>
      </c>
      <c r="G295" s="1">
        <v>10.47</v>
      </c>
      <c r="H295" s="1">
        <v>0</v>
      </c>
      <c r="I295" s="1">
        <v>6.78</v>
      </c>
    </row>
    <row r="296" spans="1:9" x14ac:dyDescent="0.25">
      <c r="A296" s="3" t="s">
        <v>630</v>
      </c>
      <c r="B296" s="1">
        <v>3</v>
      </c>
      <c r="C296" s="1">
        <v>365</v>
      </c>
      <c r="D296" s="9">
        <v>14.52</v>
      </c>
      <c r="E296" s="9">
        <v>26.03</v>
      </c>
      <c r="F296" s="1">
        <v>14.52</v>
      </c>
      <c r="G296" s="1">
        <v>14.25</v>
      </c>
      <c r="H296" s="1">
        <v>1.64</v>
      </c>
      <c r="I296" s="1">
        <v>17.260000000000002</v>
      </c>
    </row>
    <row r="297" spans="1:9" x14ac:dyDescent="0.25">
      <c r="A297" s="3" t="s">
        <v>1012</v>
      </c>
      <c r="B297" s="1">
        <v>1</v>
      </c>
      <c r="C297" s="1">
        <v>24</v>
      </c>
      <c r="D297" s="9">
        <v>0</v>
      </c>
      <c r="E297" s="9">
        <v>0</v>
      </c>
      <c r="F297" s="1">
        <v>100</v>
      </c>
      <c r="G297" s="1">
        <v>100</v>
      </c>
      <c r="H297" s="1">
        <v>0</v>
      </c>
      <c r="I297" s="1">
        <v>100</v>
      </c>
    </row>
    <row r="298" spans="1:9" x14ac:dyDescent="0.25">
      <c r="A298" s="3" t="s">
        <v>634</v>
      </c>
      <c r="B298" s="1">
        <v>2</v>
      </c>
      <c r="C298" s="1">
        <v>167</v>
      </c>
      <c r="D298" s="9">
        <v>19.16</v>
      </c>
      <c r="E298" s="9">
        <v>21.56</v>
      </c>
      <c r="F298" s="1">
        <v>9.58</v>
      </c>
      <c r="G298" s="1">
        <v>65.27</v>
      </c>
      <c r="H298" s="1">
        <v>9.58</v>
      </c>
      <c r="I298" s="1">
        <v>21.56</v>
      </c>
    </row>
    <row r="299" spans="1:9" x14ac:dyDescent="0.25">
      <c r="A299" s="3" t="s">
        <v>638</v>
      </c>
      <c r="B299" s="1">
        <v>2</v>
      </c>
      <c r="C299" s="1">
        <v>313</v>
      </c>
      <c r="D299" s="9">
        <v>0</v>
      </c>
      <c r="E299" s="9">
        <v>0</v>
      </c>
      <c r="F299" s="1">
        <v>0</v>
      </c>
      <c r="G299" s="1">
        <v>2.2400000000000002</v>
      </c>
      <c r="H299" s="1">
        <v>1.92</v>
      </c>
      <c r="I299" s="1">
        <v>13.74</v>
      </c>
    </row>
    <row r="300" spans="1:9" x14ac:dyDescent="0.25">
      <c r="A300" s="3" t="s">
        <v>642</v>
      </c>
      <c r="B300" s="1">
        <v>1</v>
      </c>
      <c r="C300" s="1">
        <v>57</v>
      </c>
      <c r="D300" s="9">
        <v>100</v>
      </c>
      <c r="E300" s="9">
        <v>91.23</v>
      </c>
      <c r="F300" s="1">
        <v>8.77</v>
      </c>
      <c r="G300" s="1">
        <v>100</v>
      </c>
      <c r="H300" s="1">
        <v>3.51</v>
      </c>
      <c r="I300" s="1">
        <v>89.47</v>
      </c>
    </row>
    <row r="301" spans="1:9" x14ac:dyDescent="0.25">
      <c r="A301" s="3" t="s">
        <v>646</v>
      </c>
      <c r="B301" s="1">
        <v>1</v>
      </c>
      <c r="C301" s="1">
        <v>31</v>
      </c>
      <c r="D301" s="9">
        <v>100</v>
      </c>
      <c r="E301" s="9">
        <v>16.13</v>
      </c>
      <c r="F301" s="1">
        <v>0</v>
      </c>
      <c r="G301" s="1">
        <v>25.81</v>
      </c>
      <c r="H301" s="1">
        <v>0</v>
      </c>
      <c r="I301" s="1">
        <v>100</v>
      </c>
    </row>
    <row r="302" spans="1:9" x14ac:dyDescent="0.25">
      <c r="A302" s="3" t="s">
        <v>650</v>
      </c>
      <c r="B302" s="1">
        <v>1</v>
      </c>
      <c r="C302" s="1">
        <v>48</v>
      </c>
      <c r="D302" s="9">
        <v>100</v>
      </c>
      <c r="E302" s="9">
        <v>100</v>
      </c>
      <c r="F302" s="1">
        <v>100</v>
      </c>
      <c r="G302" s="1">
        <v>100</v>
      </c>
      <c r="H302" s="1">
        <v>0</v>
      </c>
      <c r="I302" s="1">
        <v>100</v>
      </c>
    </row>
    <row r="303" spans="1:9" x14ac:dyDescent="0.25">
      <c r="A303" s="3" t="s">
        <v>654</v>
      </c>
      <c r="B303" s="1">
        <v>1</v>
      </c>
      <c r="C303" s="1">
        <v>141</v>
      </c>
      <c r="D303" s="9">
        <v>100</v>
      </c>
      <c r="E303" s="9">
        <v>61.7</v>
      </c>
      <c r="F303" s="1">
        <v>42.55</v>
      </c>
      <c r="G303" s="1">
        <v>30.5</v>
      </c>
      <c r="H303" s="1">
        <v>0.71</v>
      </c>
      <c r="I303" s="1">
        <v>39.01</v>
      </c>
    </row>
    <row r="304" spans="1:9" x14ac:dyDescent="0.25">
      <c r="A304" s="3" t="s">
        <v>658</v>
      </c>
      <c r="B304" s="1">
        <v>2</v>
      </c>
      <c r="C304" s="1">
        <v>163</v>
      </c>
      <c r="D304" s="9">
        <v>38.04</v>
      </c>
      <c r="E304" s="9">
        <v>36.81</v>
      </c>
      <c r="F304" s="1">
        <v>7.36</v>
      </c>
      <c r="G304" s="1">
        <v>10.43</v>
      </c>
      <c r="H304" s="1">
        <v>0</v>
      </c>
      <c r="I304" s="1">
        <v>0.61</v>
      </c>
    </row>
    <row r="305" spans="1:9" x14ac:dyDescent="0.25">
      <c r="A305" s="3" t="s">
        <v>662</v>
      </c>
      <c r="B305" s="1">
        <v>2</v>
      </c>
      <c r="C305" s="1">
        <v>112</v>
      </c>
      <c r="D305" s="9">
        <v>27.68</v>
      </c>
      <c r="E305" s="9">
        <v>16.96</v>
      </c>
      <c r="F305" s="1">
        <v>9.82</v>
      </c>
      <c r="G305" s="1">
        <v>14.29</v>
      </c>
      <c r="H305" s="1">
        <v>4.46</v>
      </c>
      <c r="I305" s="1">
        <v>27.68</v>
      </c>
    </row>
    <row r="306" spans="1:9" x14ac:dyDescent="0.25">
      <c r="A306" s="3" t="s">
        <v>666</v>
      </c>
      <c r="B306" s="1">
        <v>1</v>
      </c>
      <c r="C306" s="1">
        <v>39</v>
      </c>
      <c r="D306" s="9">
        <v>100</v>
      </c>
      <c r="E306" s="9">
        <v>89.74</v>
      </c>
      <c r="F306" s="1">
        <v>89.74</v>
      </c>
      <c r="G306" s="1">
        <v>84.62</v>
      </c>
      <c r="H306" s="1">
        <v>0</v>
      </c>
      <c r="I306" s="1">
        <v>100</v>
      </c>
    </row>
    <row r="307" spans="1:9" x14ac:dyDescent="0.25">
      <c r="A307" s="3" t="s">
        <v>1016</v>
      </c>
      <c r="B307" s="1">
        <v>1</v>
      </c>
      <c r="C307" s="1">
        <v>476</v>
      </c>
      <c r="D307" s="9">
        <v>33.4</v>
      </c>
      <c r="E307" s="9">
        <v>0</v>
      </c>
      <c r="F307" s="1">
        <v>0</v>
      </c>
      <c r="G307" s="1">
        <v>1.47</v>
      </c>
      <c r="H307" s="1">
        <v>0</v>
      </c>
      <c r="I307" s="1">
        <v>0.21</v>
      </c>
    </row>
    <row r="308" spans="1:9" x14ac:dyDescent="0.25">
      <c r="A308" s="3" t="s">
        <v>670</v>
      </c>
      <c r="B308" s="1">
        <v>2</v>
      </c>
      <c r="C308" s="1">
        <v>283</v>
      </c>
      <c r="D308" s="9">
        <v>18.37</v>
      </c>
      <c r="E308" s="9">
        <v>8.83</v>
      </c>
      <c r="F308" s="1">
        <v>2.83</v>
      </c>
      <c r="G308" s="1">
        <v>75.62</v>
      </c>
      <c r="H308" s="1">
        <v>1.41</v>
      </c>
      <c r="I308" s="1">
        <v>0.35</v>
      </c>
    </row>
    <row r="309" spans="1:9" x14ac:dyDescent="0.25">
      <c r="A309" s="3" t="s">
        <v>1019</v>
      </c>
      <c r="B309" s="1">
        <v>1</v>
      </c>
      <c r="C309" s="1">
        <v>508</v>
      </c>
      <c r="D309" s="9">
        <v>0</v>
      </c>
      <c r="E309" s="9">
        <v>0</v>
      </c>
      <c r="F309" s="1">
        <v>0</v>
      </c>
      <c r="G309" s="1">
        <v>1.77</v>
      </c>
      <c r="H309" s="1">
        <v>100</v>
      </c>
      <c r="I309" s="1">
        <v>0</v>
      </c>
    </row>
    <row r="310" spans="1:9" x14ac:dyDescent="0.25">
      <c r="A310" s="3" t="s">
        <v>674</v>
      </c>
      <c r="B310" s="1">
        <v>3</v>
      </c>
      <c r="C310" s="1">
        <v>207</v>
      </c>
      <c r="D310" s="9">
        <v>92.75</v>
      </c>
      <c r="E310" s="9">
        <v>68.12</v>
      </c>
      <c r="F310" s="1">
        <v>56.52</v>
      </c>
      <c r="G310" s="1">
        <v>54.11</v>
      </c>
      <c r="H310" s="1">
        <v>56.04</v>
      </c>
      <c r="I310" s="1">
        <v>96.14</v>
      </c>
    </row>
    <row r="311" spans="1:9" x14ac:dyDescent="0.25">
      <c r="A311" s="3" t="s">
        <v>678</v>
      </c>
      <c r="B311" s="1">
        <v>1</v>
      </c>
      <c r="C311" s="1">
        <v>132</v>
      </c>
      <c r="D311" s="9">
        <v>52.27</v>
      </c>
      <c r="E311" s="9">
        <v>52.27</v>
      </c>
      <c r="F311" s="1">
        <v>25</v>
      </c>
      <c r="G311" s="1">
        <v>20.45</v>
      </c>
      <c r="H311" s="1">
        <v>3.79</v>
      </c>
      <c r="I311" s="1">
        <v>38.64</v>
      </c>
    </row>
    <row r="312" spans="1:9" x14ac:dyDescent="0.25">
      <c r="A312" s="3" t="s">
        <v>1022</v>
      </c>
      <c r="B312" s="1">
        <v>3</v>
      </c>
      <c r="C312" s="1">
        <v>356</v>
      </c>
      <c r="D312" s="9">
        <v>0</v>
      </c>
      <c r="E312" s="9">
        <v>9.27</v>
      </c>
      <c r="F312" s="1">
        <v>0</v>
      </c>
      <c r="G312" s="1">
        <v>0</v>
      </c>
      <c r="H312" s="1">
        <v>0.56000000000000005</v>
      </c>
      <c r="I312" s="1">
        <v>14.33</v>
      </c>
    </row>
    <row r="313" spans="1:9" x14ac:dyDescent="0.25">
      <c r="A313" s="3" t="s">
        <v>681</v>
      </c>
      <c r="B313" s="1">
        <v>2</v>
      </c>
      <c r="C313" s="1">
        <v>329</v>
      </c>
      <c r="D313" s="9">
        <v>45.59</v>
      </c>
      <c r="E313" s="9">
        <v>0</v>
      </c>
      <c r="F313" s="1">
        <v>0</v>
      </c>
      <c r="G313" s="1">
        <v>74.77</v>
      </c>
      <c r="H313" s="1">
        <v>1.22</v>
      </c>
      <c r="I313" s="1">
        <v>0.3</v>
      </c>
    </row>
    <row r="314" spans="1:9" x14ac:dyDescent="0.25">
      <c r="A314" s="3" t="s">
        <v>1341</v>
      </c>
      <c r="B314" s="1">
        <v>2</v>
      </c>
      <c r="C314" s="1">
        <v>74</v>
      </c>
      <c r="D314" s="9">
        <v>100</v>
      </c>
      <c r="E314" s="9">
        <v>56.76</v>
      </c>
      <c r="F314" s="1">
        <v>13.51</v>
      </c>
      <c r="G314" s="1">
        <v>0</v>
      </c>
      <c r="H314" s="1">
        <v>0</v>
      </c>
      <c r="I314" s="1">
        <v>5.41</v>
      </c>
    </row>
    <row r="315" spans="1:9" x14ac:dyDescent="0.25">
      <c r="A315" s="3" t="s">
        <v>1026</v>
      </c>
      <c r="B315" s="1">
        <v>1</v>
      </c>
      <c r="C315" s="1">
        <v>112</v>
      </c>
      <c r="D315" s="9">
        <v>0</v>
      </c>
      <c r="E315" s="9">
        <v>4.46</v>
      </c>
      <c r="F315" s="1">
        <v>5.36</v>
      </c>
      <c r="G315" s="1">
        <v>8.93</v>
      </c>
      <c r="H315" s="1">
        <v>0.89</v>
      </c>
      <c r="I315" s="1">
        <v>10.71</v>
      </c>
    </row>
    <row r="316" spans="1:9" x14ac:dyDescent="0.25">
      <c r="A316" s="3" t="s">
        <v>1029</v>
      </c>
      <c r="B316" s="1">
        <v>2</v>
      </c>
      <c r="C316" s="1">
        <v>233</v>
      </c>
      <c r="D316" s="9">
        <v>36.909999999999997</v>
      </c>
      <c r="E316" s="9">
        <v>24.89</v>
      </c>
      <c r="F316" s="1">
        <v>0</v>
      </c>
      <c r="G316" s="1">
        <v>6.01</v>
      </c>
      <c r="H316" s="1">
        <v>0</v>
      </c>
      <c r="I316" s="1">
        <v>2.15</v>
      </c>
    </row>
    <row r="317" spans="1:9" x14ac:dyDescent="0.25">
      <c r="A317" s="3" t="s">
        <v>685</v>
      </c>
      <c r="B317" s="1">
        <v>2</v>
      </c>
      <c r="C317" s="1">
        <v>295</v>
      </c>
      <c r="D317" s="9">
        <v>8.81</v>
      </c>
      <c r="E317" s="9">
        <v>2.37</v>
      </c>
      <c r="F317" s="1">
        <v>2.37</v>
      </c>
      <c r="G317" s="1">
        <v>2.37</v>
      </c>
      <c r="H317" s="1">
        <v>0</v>
      </c>
      <c r="I317" s="1">
        <v>0.34</v>
      </c>
    </row>
    <row r="318" spans="1:9" x14ac:dyDescent="0.25">
      <c r="A318" s="3" t="s">
        <v>1344</v>
      </c>
      <c r="B318" s="1">
        <v>1</v>
      </c>
      <c r="C318" s="1">
        <v>109</v>
      </c>
      <c r="D318" s="9">
        <v>0</v>
      </c>
      <c r="E318" s="9">
        <v>69.72</v>
      </c>
      <c r="F318" s="1">
        <v>0</v>
      </c>
      <c r="G318" s="1">
        <v>7.34</v>
      </c>
      <c r="H318" s="1">
        <v>1.83</v>
      </c>
      <c r="I318" s="1">
        <v>45.87</v>
      </c>
    </row>
    <row r="319" spans="1:9" x14ac:dyDescent="0.25">
      <c r="A319" s="3" t="s">
        <v>1033</v>
      </c>
      <c r="B319" s="1">
        <v>3</v>
      </c>
      <c r="C319" s="1">
        <v>392</v>
      </c>
      <c r="D319" s="9">
        <v>56.63</v>
      </c>
      <c r="E319" s="9">
        <v>100</v>
      </c>
      <c r="F319" s="1">
        <v>94.39</v>
      </c>
      <c r="G319" s="1">
        <v>95.92</v>
      </c>
      <c r="H319" s="1">
        <v>75</v>
      </c>
      <c r="I319" s="1">
        <v>0.51</v>
      </c>
    </row>
    <row r="320" spans="1:9" x14ac:dyDescent="0.25">
      <c r="A320" s="3" t="s">
        <v>1347</v>
      </c>
      <c r="B320" s="1">
        <v>2</v>
      </c>
      <c r="C320" s="1">
        <v>365</v>
      </c>
      <c r="D320" s="9">
        <v>26.03</v>
      </c>
      <c r="E320" s="9">
        <v>0</v>
      </c>
      <c r="F320" s="1">
        <v>1.92</v>
      </c>
      <c r="G320" s="1">
        <v>2.19</v>
      </c>
      <c r="H320" s="1">
        <v>0</v>
      </c>
      <c r="I320" s="1">
        <v>0.27</v>
      </c>
    </row>
    <row r="321" spans="1:9" x14ac:dyDescent="0.25">
      <c r="A321" s="3" t="s">
        <v>1351</v>
      </c>
      <c r="B321" s="1">
        <v>2</v>
      </c>
      <c r="C321" s="1">
        <v>514</v>
      </c>
      <c r="D321" s="9">
        <v>4.67</v>
      </c>
      <c r="E321" s="9">
        <v>5.0599999999999996</v>
      </c>
      <c r="F321" s="1">
        <v>6.23</v>
      </c>
      <c r="G321" s="1">
        <v>4.28</v>
      </c>
      <c r="H321" s="1">
        <v>0</v>
      </c>
      <c r="I321" s="1">
        <v>19.84</v>
      </c>
    </row>
    <row r="322" spans="1:9" x14ac:dyDescent="0.25">
      <c r="A322" s="3" t="s">
        <v>689</v>
      </c>
      <c r="B322" s="1">
        <v>1</v>
      </c>
      <c r="C322" s="1">
        <v>108</v>
      </c>
      <c r="D322" s="9">
        <v>26.85</v>
      </c>
      <c r="E322" s="9">
        <v>36.11</v>
      </c>
      <c r="F322" s="1">
        <v>26.85</v>
      </c>
      <c r="G322" s="1">
        <v>34.26</v>
      </c>
      <c r="H322" s="1">
        <v>2.78</v>
      </c>
      <c r="I322" s="1">
        <v>46.3</v>
      </c>
    </row>
    <row r="323" spans="1:9" x14ac:dyDescent="0.25">
      <c r="A323" s="3" t="s">
        <v>1354</v>
      </c>
      <c r="B323" s="1">
        <v>1</v>
      </c>
      <c r="C323" s="1">
        <v>435</v>
      </c>
      <c r="D323" s="9">
        <v>42.3</v>
      </c>
      <c r="E323" s="9">
        <v>2.5299999999999998</v>
      </c>
      <c r="F323" s="1">
        <v>2.99</v>
      </c>
      <c r="G323" s="1">
        <v>4.37</v>
      </c>
      <c r="H323" s="1">
        <v>0</v>
      </c>
      <c r="I323" s="1">
        <v>11.72</v>
      </c>
    </row>
    <row r="324" spans="1:9" x14ac:dyDescent="0.25">
      <c r="A324" s="3" t="s">
        <v>693</v>
      </c>
      <c r="B324" s="1">
        <v>2</v>
      </c>
      <c r="C324" s="1">
        <v>311</v>
      </c>
      <c r="D324" s="9">
        <v>100</v>
      </c>
      <c r="E324" s="9">
        <v>20.58</v>
      </c>
      <c r="F324" s="1">
        <v>34.729999999999997</v>
      </c>
      <c r="G324" s="1">
        <v>59.81</v>
      </c>
      <c r="H324" s="1">
        <v>3.22</v>
      </c>
      <c r="I324" s="1">
        <v>71.38</v>
      </c>
    </row>
    <row r="325" spans="1:9" x14ac:dyDescent="0.25">
      <c r="A325" s="3" t="s">
        <v>1358</v>
      </c>
      <c r="B325" s="1">
        <v>1</v>
      </c>
      <c r="C325" s="1">
        <v>14</v>
      </c>
      <c r="D325" s="9">
        <v>92.86</v>
      </c>
      <c r="E325" s="9">
        <v>92.86</v>
      </c>
      <c r="F325" s="1">
        <v>92.86</v>
      </c>
      <c r="G325" s="1">
        <v>71.430000000000007</v>
      </c>
      <c r="H325" s="1">
        <v>0</v>
      </c>
      <c r="I325" s="1">
        <v>100</v>
      </c>
    </row>
    <row r="326" spans="1:9" x14ac:dyDescent="0.25">
      <c r="A326" s="3" t="s">
        <v>1037</v>
      </c>
      <c r="B326" s="1">
        <v>1</v>
      </c>
      <c r="C326" s="1">
        <v>84</v>
      </c>
      <c r="D326" s="9">
        <v>0</v>
      </c>
      <c r="E326" s="9">
        <v>0</v>
      </c>
      <c r="F326" s="1">
        <v>7.14</v>
      </c>
      <c r="G326" s="1">
        <v>11.9</v>
      </c>
      <c r="H326" s="1">
        <v>0</v>
      </c>
      <c r="I326" s="1">
        <v>8.33</v>
      </c>
    </row>
    <row r="327" spans="1:9" x14ac:dyDescent="0.25">
      <c r="A327" s="3" t="s">
        <v>697</v>
      </c>
      <c r="B327" s="1">
        <v>1</v>
      </c>
      <c r="C327" s="1">
        <v>94</v>
      </c>
      <c r="D327" s="9">
        <v>0</v>
      </c>
      <c r="E327" s="9">
        <v>0</v>
      </c>
      <c r="F327" s="1">
        <v>54.26</v>
      </c>
      <c r="G327" s="1">
        <v>42.55</v>
      </c>
      <c r="H327" s="1">
        <v>3.19</v>
      </c>
      <c r="I327" s="1">
        <v>100</v>
      </c>
    </row>
    <row r="328" spans="1:9" x14ac:dyDescent="0.25">
      <c r="A328" s="3" t="s">
        <v>1040</v>
      </c>
      <c r="B328" s="1">
        <v>2</v>
      </c>
      <c r="C328" s="1">
        <v>144</v>
      </c>
      <c r="D328" s="9">
        <v>22.22</v>
      </c>
      <c r="E328" s="9">
        <v>46.53</v>
      </c>
      <c r="F328" s="1">
        <v>31.25</v>
      </c>
      <c r="G328" s="1">
        <v>33.33</v>
      </c>
      <c r="H328" s="1">
        <v>0</v>
      </c>
      <c r="I328" s="1">
        <v>26.39</v>
      </c>
    </row>
    <row r="329" spans="1:9" x14ac:dyDescent="0.25">
      <c r="A329" s="3" t="s">
        <v>1361</v>
      </c>
      <c r="B329" s="1">
        <v>2</v>
      </c>
      <c r="C329" s="1">
        <v>138</v>
      </c>
      <c r="D329" s="9">
        <v>28.26</v>
      </c>
      <c r="E329" s="9">
        <v>28.26</v>
      </c>
      <c r="F329" s="1">
        <v>22.46</v>
      </c>
      <c r="G329" s="1">
        <v>5.8</v>
      </c>
      <c r="H329" s="1">
        <v>29.71</v>
      </c>
      <c r="I329" s="1">
        <v>10.14</v>
      </c>
    </row>
    <row r="330" spans="1:9" x14ac:dyDescent="0.25">
      <c r="A330" s="3" t="s">
        <v>1364</v>
      </c>
      <c r="B330" s="1">
        <v>1</v>
      </c>
      <c r="C330" s="1">
        <v>53</v>
      </c>
      <c r="D330" s="9">
        <v>0</v>
      </c>
      <c r="E330" s="9">
        <v>0</v>
      </c>
      <c r="F330" s="1">
        <v>13.21</v>
      </c>
      <c r="G330" s="1">
        <v>45.28</v>
      </c>
      <c r="H330" s="1">
        <v>1.89</v>
      </c>
      <c r="I330" s="1">
        <v>96.23</v>
      </c>
    </row>
    <row r="331" spans="1:9" x14ac:dyDescent="0.25">
      <c r="A331" s="3" t="s">
        <v>1367</v>
      </c>
      <c r="B331" s="1">
        <v>1</v>
      </c>
      <c r="C331" s="1">
        <v>127</v>
      </c>
      <c r="D331" s="9">
        <v>58.27</v>
      </c>
      <c r="E331" s="9">
        <v>38.58</v>
      </c>
      <c r="F331" s="1">
        <v>10.24</v>
      </c>
      <c r="G331" s="1">
        <v>16.54</v>
      </c>
      <c r="H331" s="1">
        <v>1.57</v>
      </c>
      <c r="I331" s="1">
        <v>40.159999999999997</v>
      </c>
    </row>
    <row r="332" spans="1:9" x14ac:dyDescent="0.25">
      <c r="A332" s="3" t="s">
        <v>1370</v>
      </c>
      <c r="B332" s="1">
        <v>1</v>
      </c>
      <c r="C332" s="1">
        <v>27</v>
      </c>
      <c r="D332" s="9">
        <v>0</v>
      </c>
      <c r="E332" s="9">
        <v>100</v>
      </c>
      <c r="F332" s="1">
        <v>100</v>
      </c>
      <c r="G332" s="1">
        <v>100</v>
      </c>
      <c r="H332" s="1">
        <v>100</v>
      </c>
      <c r="I332" s="1">
        <v>100</v>
      </c>
    </row>
    <row r="333" spans="1:9" x14ac:dyDescent="0.25">
      <c r="A333" s="3" t="s">
        <v>1373</v>
      </c>
      <c r="B333" s="1">
        <v>4</v>
      </c>
      <c r="C333" s="1">
        <v>940</v>
      </c>
      <c r="D333" s="9">
        <v>5.96</v>
      </c>
      <c r="E333" s="9">
        <v>27.87</v>
      </c>
      <c r="F333" s="1">
        <v>0.96</v>
      </c>
      <c r="G333" s="1">
        <v>27.02</v>
      </c>
      <c r="H333" s="1">
        <v>0</v>
      </c>
      <c r="I333" s="1">
        <v>3.19</v>
      </c>
    </row>
    <row r="334" spans="1:9" x14ac:dyDescent="0.25">
      <c r="A334" s="3" t="s">
        <v>1376</v>
      </c>
      <c r="B334" s="1">
        <v>2</v>
      </c>
      <c r="C334" s="1">
        <v>231</v>
      </c>
      <c r="D334" s="9">
        <v>12.55</v>
      </c>
      <c r="E334" s="9">
        <v>41.13</v>
      </c>
      <c r="F334" s="1">
        <v>24.68</v>
      </c>
      <c r="G334" s="1">
        <v>22.51</v>
      </c>
      <c r="H334" s="1">
        <v>0</v>
      </c>
      <c r="I334" s="1">
        <v>0</v>
      </c>
    </row>
    <row r="335" spans="1:9" x14ac:dyDescent="0.25">
      <c r="A335" s="3" t="s">
        <v>701</v>
      </c>
      <c r="B335" s="1">
        <v>1</v>
      </c>
      <c r="C335" s="1">
        <v>77</v>
      </c>
      <c r="D335" s="9">
        <v>10.39</v>
      </c>
      <c r="E335" s="9">
        <v>0</v>
      </c>
      <c r="F335" s="1">
        <v>22.08</v>
      </c>
      <c r="G335" s="1">
        <v>0</v>
      </c>
      <c r="H335" s="1">
        <v>1.3</v>
      </c>
      <c r="I335" s="1">
        <v>64.94</v>
      </c>
    </row>
    <row r="336" spans="1:9" x14ac:dyDescent="0.25">
      <c r="A336" s="3" t="s">
        <v>705</v>
      </c>
      <c r="B336" s="1">
        <v>1</v>
      </c>
      <c r="C336" s="1">
        <v>296</v>
      </c>
      <c r="D336" s="9">
        <v>0</v>
      </c>
      <c r="E336" s="9">
        <v>0.68</v>
      </c>
      <c r="F336" s="1">
        <v>3.04</v>
      </c>
      <c r="G336" s="1">
        <v>0</v>
      </c>
      <c r="H336" s="1">
        <v>1.35</v>
      </c>
      <c r="I336" s="1">
        <v>23.99</v>
      </c>
    </row>
    <row r="337" spans="1:9" x14ac:dyDescent="0.25">
      <c r="A337" s="3" t="s">
        <v>1044</v>
      </c>
      <c r="B337" s="1">
        <v>2</v>
      </c>
      <c r="C337" s="1">
        <v>316</v>
      </c>
      <c r="D337" s="9">
        <v>0</v>
      </c>
      <c r="E337" s="9">
        <v>0</v>
      </c>
      <c r="F337" s="1">
        <v>0</v>
      </c>
      <c r="G337" s="1">
        <v>4.43</v>
      </c>
      <c r="H337" s="1">
        <v>1.9</v>
      </c>
      <c r="I337" s="1">
        <v>24.05</v>
      </c>
    </row>
    <row r="338" spans="1:9" x14ac:dyDescent="0.25">
      <c r="A338" s="3" t="s">
        <v>1379</v>
      </c>
      <c r="B338" s="1">
        <v>2</v>
      </c>
      <c r="C338" s="1">
        <v>178</v>
      </c>
      <c r="D338" s="9">
        <v>13.48</v>
      </c>
      <c r="E338" s="9">
        <v>17.420000000000002</v>
      </c>
      <c r="F338" s="1">
        <v>12.92</v>
      </c>
      <c r="G338" s="1">
        <v>61.8</v>
      </c>
      <c r="H338" s="1">
        <v>1.1200000000000001</v>
      </c>
      <c r="I338" s="1">
        <v>17.420000000000002</v>
      </c>
    </row>
    <row r="339" spans="1:9" x14ac:dyDescent="0.25">
      <c r="A339" s="3" t="s">
        <v>1048</v>
      </c>
      <c r="B339" s="1">
        <v>1</v>
      </c>
      <c r="C339" s="1">
        <v>44</v>
      </c>
      <c r="D339" s="9">
        <v>61.36</v>
      </c>
      <c r="E339" s="9">
        <v>100</v>
      </c>
      <c r="F339" s="1">
        <v>70.45</v>
      </c>
      <c r="G339" s="1">
        <v>100</v>
      </c>
      <c r="H339" s="1">
        <v>6.82</v>
      </c>
      <c r="I339" s="1">
        <v>29.55</v>
      </c>
    </row>
    <row r="340" spans="1:9" x14ac:dyDescent="0.25">
      <c r="A340" s="3" t="s">
        <v>1052</v>
      </c>
      <c r="B340" s="1">
        <v>1</v>
      </c>
      <c r="C340" s="1">
        <v>42</v>
      </c>
      <c r="D340" s="9">
        <v>100</v>
      </c>
      <c r="E340" s="9">
        <v>100</v>
      </c>
      <c r="F340" s="1">
        <v>100</v>
      </c>
      <c r="G340" s="1">
        <v>100</v>
      </c>
      <c r="H340" s="1">
        <v>100</v>
      </c>
      <c r="I340" s="1">
        <v>0</v>
      </c>
    </row>
    <row r="341" spans="1:9" x14ac:dyDescent="0.25">
      <c r="A341" s="3" t="s">
        <v>709</v>
      </c>
      <c r="B341" s="1">
        <v>2</v>
      </c>
      <c r="C341" s="1">
        <v>419</v>
      </c>
      <c r="D341" s="9">
        <v>23.63</v>
      </c>
      <c r="E341" s="9">
        <v>21.96</v>
      </c>
      <c r="F341" s="1">
        <v>13.84</v>
      </c>
      <c r="G341" s="1">
        <v>20.53</v>
      </c>
      <c r="H341" s="1">
        <v>0.72</v>
      </c>
      <c r="I341" s="1">
        <v>37.229999999999997</v>
      </c>
    </row>
    <row r="342" spans="1:9" x14ac:dyDescent="0.25">
      <c r="A342" s="3" t="s">
        <v>1383</v>
      </c>
      <c r="B342" s="1">
        <v>1</v>
      </c>
      <c r="C342" s="1">
        <v>20</v>
      </c>
      <c r="D342" s="9">
        <v>0</v>
      </c>
      <c r="E342" s="9">
        <v>0</v>
      </c>
      <c r="F342" s="1">
        <v>0</v>
      </c>
      <c r="G342" s="1">
        <v>100</v>
      </c>
      <c r="H342" s="1">
        <v>0</v>
      </c>
      <c r="I342" s="1">
        <v>100</v>
      </c>
    </row>
    <row r="343" spans="1:9" x14ac:dyDescent="0.25">
      <c r="A343" s="3" t="s">
        <v>712</v>
      </c>
      <c r="B343" s="1">
        <v>2</v>
      </c>
      <c r="C343" s="1">
        <v>265</v>
      </c>
      <c r="D343" s="9">
        <v>100</v>
      </c>
      <c r="E343" s="9">
        <v>75.47</v>
      </c>
      <c r="F343" s="1">
        <v>100</v>
      </c>
      <c r="G343" s="1">
        <v>100</v>
      </c>
      <c r="H343" s="1">
        <v>100</v>
      </c>
      <c r="I343" s="1">
        <v>52.83</v>
      </c>
    </row>
    <row r="344" spans="1:9" x14ac:dyDescent="0.25">
      <c r="A344" s="3" t="s">
        <v>716</v>
      </c>
      <c r="B344" s="1">
        <v>1</v>
      </c>
      <c r="C344" s="1">
        <v>21</v>
      </c>
      <c r="D344" s="9">
        <v>100</v>
      </c>
      <c r="E344" s="9">
        <v>4.76</v>
      </c>
      <c r="F344" s="1">
        <v>100</v>
      </c>
      <c r="G344" s="1">
        <v>100</v>
      </c>
      <c r="H344" s="1">
        <v>4.76</v>
      </c>
      <c r="I344" s="1">
        <v>100</v>
      </c>
    </row>
    <row r="345" spans="1:9" x14ac:dyDescent="0.25">
      <c r="A345" s="3" t="s">
        <v>1056</v>
      </c>
      <c r="B345" s="1">
        <v>2</v>
      </c>
      <c r="C345" s="1">
        <v>365</v>
      </c>
      <c r="D345" s="9">
        <v>1.64</v>
      </c>
      <c r="E345" s="9">
        <v>3.84</v>
      </c>
      <c r="F345" s="1">
        <v>1.64</v>
      </c>
      <c r="G345" s="1">
        <v>0</v>
      </c>
      <c r="H345" s="1">
        <v>0</v>
      </c>
      <c r="I345" s="1">
        <v>17.53</v>
      </c>
    </row>
    <row r="346" spans="1:9" x14ac:dyDescent="0.25">
      <c r="A346" s="3" t="s">
        <v>1060</v>
      </c>
      <c r="B346" s="1">
        <v>4</v>
      </c>
      <c r="C346" s="1">
        <v>258</v>
      </c>
      <c r="D346" s="9">
        <v>31.78</v>
      </c>
      <c r="E346" s="9">
        <v>31.78</v>
      </c>
      <c r="F346" s="1">
        <v>17.440000000000001</v>
      </c>
      <c r="G346" s="1">
        <v>100</v>
      </c>
      <c r="H346" s="1">
        <v>32.950000000000003</v>
      </c>
      <c r="I346" s="1">
        <v>31.78</v>
      </c>
    </row>
    <row r="347" spans="1:9" x14ac:dyDescent="0.25">
      <c r="A347" s="3" t="s">
        <v>720</v>
      </c>
      <c r="B347" s="1">
        <v>4</v>
      </c>
      <c r="C347" s="1">
        <v>384</v>
      </c>
      <c r="D347" s="9">
        <v>0</v>
      </c>
      <c r="E347" s="9">
        <v>0</v>
      </c>
      <c r="F347" s="1">
        <v>7.29</v>
      </c>
      <c r="G347" s="1">
        <v>5.21</v>
      </c>
      <c r="H347" s="1">
        <v>1.82</v>
      </c>
      <c r="I347" s="1">
        <v>26.56</v>
      </c>
    </row>
    <row r="348" spans="1:9" x14ac:dyDescent="0.25">
      <c r="A348" s="3" t="s">
        <v>1064</v>
      </c>
      <c r="B348" s="1">
        <v>3</v>
      </c>
      <c r="C348" s="1">
        <v>187</v>
      </c>
      <c r="D348" s="9">
        <v>27.27</v>
      </c>
      <c r="E348" s="9">
        <v>0</v>
      </c>
      <c r="F348" s="1">
        <v>0</v>
      </c>
      <c r="G348" s="1">
        <v>5.35</v>
      </c>
      <c r="H348" s="1">
        <v>0</v>
      </c>
      <c r="I348" s="1">
        <v>1.07</v>
      </c>
    </row>
    <row r="349" spans="1:9" x14ac:dyDescent="0.25">
      <c r="A349" s="3" t="s">
        <v>724</v>
      </c>
      <c r="B349" s="1">
        <v>2</v>
      </c>
      <c r="C349" s="1">
        <v>200</v>
      </c>
      <c r="D349" s="9">
        <v>53.5</v>
      </c>
      <c r="E349" s="9">
        <v>50</v>
      </c>
      <c r="F349" s="1">
        <v>33</v>
      </c>
      <c r="G349" s="1">
        <v>28.5</v>
      </c>
      <c r="H349" s="1">
        <v>1</v>
      </c>
      <c r="I349" s="1">
        <v>23.5</v>
      </c>
    </row>
    <row r="350" spans="1:9" x14ac:dyDescent="0.25">
      <c r="A350" s="3" t="s">
        <v>728</v>
      </c>
      <c r="B350" s="1">
        <v>2</v>
      </c>
      <c r="C350" s="1">
        <v>443</v>
      </c>
      <c r="D350" s="9">
        <v>9.0299999999999994</v>
      </c>
      <c r="E350" s="9">
        <v>10.84</v>
      </c>
      <c r="F350" s="1">
        <v>8.1300000000000008</v>
      </c>
      <c r="G350" s="1">
        <v>32.049999999999997</v>
      </c>
      <c r="H350" s="1">
        <v>2.2599999999999998</v>
      </c>
      <c r="I350" s="1">
        <v>11.29</v>
      </c>
    </row>
    <row r="351" spans="1:9" x14ac:dyDescent="0.25">
      <c r="A351" s="3" t="s">
        <v>1386</v>
      </c>
      <c r="B351" s="1">
        <v>1</v>
      </c>
      <c r="C351" s="1">
        <v>70</v>
      </c>
      <c r="D351" s="9">
        <v>100</v>
      </c>
      <c r="E351" s="9">
        <v>100</v>
      </c>
      <c r="F351" s="1">
        <v>62.86</v>
      </c>
      <c r="G351" s="1">
        <v>87.14</v>
      </c>
      <c r="H351" s="1">
        <v>8.57</v>
      </c>
      <c r="I351" s="1">
        <v>68.569999999999993</v>
      </c>
    </row>
    <row r="352" spans="1:9" x14ac:dyDescent="0.25">
      <c r="A352" s="3" t="s">
        <v>732</v>
      </c>
      <c r="B352" s="1">
        <v>1</v>
      </c>
      <c r="C352" s="1">
        <v>56</v>
      </c>
      <c r="D352" s="9">
        <v>10.71</v>
      </c>
      <c r="E352" s="9">
        <v>100</v>
      </c>
      <c r="F352" s="1">
        <v>3.57</v>
      </c>
      <c r="G352" s="1">
        <v>28.57</v>
      </c>
      <c r="H352" s="1">
        <v>5.36</v>
      </c>
      <c r="I352" s="1">
        <v>91.07</v>
      </c>
    </row>
    <row r="353" spans="1:9" x14ac:dyDescent="0.25">
      <c r="A353" s="3" t="s">
        <v>736</v>
      </c>
      <c r="B353" s="1">
        <v>2</v>
      </c>
      <c r="C353" s="1">
        <v>285</v>
      </c>
      <c r="D353" s="9">
        <v>41.75</v>
      </c>
      <c r="E353" s="9">
        <v>41.05</v>
      </c>
      <c r="F353" s="1">
        <v>41.75</v>
      </c>
      <c r="G353" s="1">
        <v>36.49</v>
      </c>
      <c r="H353" s="1">
        <v>11.93</v>
      </c>
      <c r="I353" s="1">
        <v>36.49</v>
      </c>
    </row>
    <row r="354" spans="1:9" x14ac:dyDescent="0.25">
      <c r="A354" s="3" t="s">
        <v>1068</v>
      </c>
      <c r="B354" s="1">
        <v>1</v>
      </c>
      <c r="C354" s="1">
        <v>31</v>
      </c>
      <c r="D354" s="9">
        <v>0</v>
      </c>
      <c r="E354" s="9">
        <v>0</v>
      </c>
      <c r="F354" s="1">
        <v>0</v>
      </c>
      <c r="G354" s="1">
        <v>22.58</v>
      </c>
      <c r="H354" s="1">
        <v>0</v>
      </c>
      <c r="I354" s="1">
        <v>100</v>
      </c>
    </row>
    <row r="355" spans="1:9" x14ac:dyDescent="0.25">
      <c r="A355" s="3" t="s">
        <v>740</v>
      </c>
      <c r="B355" s="1">
        <v>1</v>
      </c>
      <c r="C355" s="1">
        <v>299</v>
      </c>
      <c r="D355" s="9">
        <v>26.42</v>
      </c>
      <c r="E355" s="9">
        <v>14.72</v>
      </c>
      <c r="F355" s="1">
        <v>11.71</v>
      </c>
      <c r="G355" s="1">
        <v>14.05</v>
      </c>
      <c r="H355" s="1">
        <v>0</v>
      </c>
      <c r="I355" s="1">
        <v>30.43</v>
      </c>
    </row>
    <row r="356" spans="1:9" x14ac:dyDescent="0.25">
      <c r="A356" s="3" t="s">
        <v>1071</v>
      </c>
      <c r="B356" s="1">
        <v>1</v>
      </c>
      <c r="C356" s="1">
        <v>73</v>
      </c>
      <c r="D356" s="9">
        <v>100</v>
      </c>
      <c r="E356" s="9">
        <v>73.97</v>
      </c>
      <c r="F356" s="1">
        <v>64.38</v>
      </c>
      <c r="G356" s="1">
        <v>43.84</v>
      </c>
      <c r="H356" s="1">
        <v>0</v>
      </c>
      <c r="I356" s="1">
        <v>100</v>
      </c>
    </row>
    <row r="357" spans="1:9" x14ac:dyDescent="0.25">
      <c r="A357" s="3" t="s">
        <v>1075</v>
      </c>
      <c r="B357" s="1">
        <v>1</v>
      </c>
      <c r="C357" s="1">
        <v>253</v>
      </c>
      <c r="D357" s="9">
        <v>35.97</v>
      </c>
      <c r="E357" s="9">
        <v>25.3</v>
      </c>
      <c r="F357" s="1">
        <v>13.04</v>
      </c>
      <c r="G357" s="1">
        <v>8.3000000000000007</v>
      </c>
      <c r="H357" s="1">
        <v>0</v>
      </c>
      <c r="I357" s="1">
        <v>4.3499999999999996</v>
      </c>
    </row>
    <row r="358" spans="1:9" x14ac:dyDescent="0.25">
      <c r="A358" s="3" t="s">
        <v>1079</v>
      </c>
      <c r="B358" s="1">
        <v>1</v>
      </c>
      <c r="C358" s="1">
        <v>563</v>
      </c>
      <c r="D358" s="9">
        <v>0</v>
      </c>
      <c r="E358" s="9">
        <v>0</v>
      </c>
      <c r="F358" s="1">
        <v>4.09</v>
      </c>
      <c r="G358" s="1">
        <v>1.24</v>
      </c>
      <c r="H358" s="1">
        <v>0</v>
      </c>
      <c r="I358" s="1">
        <v>0.18</v>
      </c>
    </row>
    <row r="359" spans="1:9" x14ac:dyDescent="0.25">
      <c r="A359" s="3" t="s">
        <v>743</v>
      </c>
      <c r="B359" s="1">
        <v>2</v>
      </c>
      <c r="C359" s="1">
        <v>54</v>
      </c>
      <c r="D359" s="9">
        <v>0</v>
      </c>
      <c r="E359" s="9">
        <v>0</v>
      </c>
      <c r="F359" s="1">
        <v>100</v>
      </c>
      <c r="G359" s="1">
        <v>98.15</v>
      </c>
      <c r="H359" s="1">
        <v>0</v>
      </c>
      <c r="I359" s="1">
        <v>100</v>
      </c>
    </row>
    <row r="360" spans="1:9" x14ac:dyDescent="0.25">
      <c r="A360" s="3" t="s">
        <v>1389</v>
      </c>
      <c r="B360" s="1">
        <v>1</v>
      </c>
      <c r="C360" s="1">
        <v>78</v>
      </c>
      <c r="D360" s="9">
        <v>100</v>
      </c>
      <c r="E360" s="9">
        <v>100</v>
      </c>
      <c r="F360" s="1">
        <v>5.13</v>
      </c>
      <c r="G360" s="1">
        <v>65.38</v>
      </c>
      <c r="H360" s="1">
        <v>3.85</v>
      </c>
      <c r="I360" s="1">
        <v>65.38</v>
      </c>
    </row>
    <row r="361" spans="1:9" x14ac:dyDescent="0.25">
      <c r="A361" s="3" t="s">
        <v>1392</v>
      </c>
      <c r="B361" s="1">
        <v>2</v>
      </c>
      <c r="C361" s="1">
        <v>227</v>
      </c>
      <c r="D361" s="9">
        <v>24.23</v>
      </c>
      <c r="E361" s="9">
        <v>0</v>
      </c>
      <c r="F361" s="1">
        <v>4.41</v>
      </c>
      <c r="G361" s="1">
        <v>63</v>
      </c>
      <c r="H361" s="1">
        <v>3.08</v>
      </c>
      <c r="I361" s="1">
        <v>22.47</v>
      </c>
    </row>
    <row r="362" spans="1:9" x14ac:dyDescent="0.25">
      <c r="A362" s="3" t="s">
        <v>1395</v>
      </c>
      <c r="B362" s="1">
        <v>2</v>
      </c>
      <c r="C362" s="1">
        <v>272</v>
      </c>
      <c r="D362" s="9">
        <v>0</v>
      </c>
      <c r="E362" s="9">
        <v>7.72</v>
      </c>
      <c r="F362" s="1">
        <v>0</v>
      </c>
      <c r="G362" s="1">
        <v>0</v>
      </c>
      <c r="H362" s="1">
        <v>0</v>
      </c>
      <c r="I362" s="1">
        <v>0</v>
      </c>
    </row>
    <row r="363" spans="1:9" x14ac:dyDescent="0.25">
      <c r="A363" s="3" t="s">
        <v>1083</v>
      </c>
      <c r="B363" s="1">
        <v>1</v>
      </c>
      <c r="C363" s="1">
        <v>66</v>
      </c>
      <c r="D363" s="9">
        <v>9.09</v>
      </c>
      <c r="E363" s="9">
        <v>0</v>
      </c>
      <c r="F363" s="1">
        <v>0</v>
      </c>
      <c r="G363" s="1">
        <v>69.7</v>
      </c>
      <c r="H363" s="1">
        <v>4.55</v>
      </c>
      <c r="I363" s="1">
        <v>75.760000000000005</v>
      </c>
    </row>
    <row r="364" spans="1:9" x14ac:dyDescent="0.25">
      <c r="A364" s="3" t="s">
        <v>747</v>
      </c>
      <c r="B364" s="1">
        <v>1</v>
      </c>
      <c r="C364" s="1">
        <v>108</v>
      </c>
      <c r="D364" s="9">
        <v>70.37</v>
      </c>
      <c r="E364" s="9">
        <v>76.849999999999994</v>
      </c>
      <c r="F364" s="1">
        <v>36.11</v>
      </c>
      <c r="G364" s="1">
        <v>36.11</v>
      </c>
      <c r="H364" s="1">
        <v>3.7</v>
      </c>
      <c r="I364" s="1">
        <v>47.22</v>
      </c>
    </row>
    <row r="365" spans="1:9" x14ac:dyDescent="0.25">
      <c r="A365" s="3" t="s">
        <v>750</v>
      </c>
      <c r="B365" s="1">
        <v>1</v>
      </c>
      <c r="C365" s="1">
        <v>181</v>
      </c>
      <c r="D365" s="9">
        <v>0.55000000000000004</v>
      </c>
      <c r="E365" s="9">
        <v>51.93</v>
      </c>
      <c r="F365" s="1">
        <v>0</v>
      </c>
      <c r="G365" s="1">
        <v>3.87</v>
      </c>
      <c r="H365" s="1">
        <v>2.21</v>
      </c>
      <c r="I365" s="1">
        <v>27.62</v>
      </c>
    </row>
    <row r="366" spans="1:9" x14ac:dyDescent="0.25">
      <c r="A366" s="3" t="s">
        <v>753</v>
      </c>
      <c r="B366" s="1">
        <v>2</v>
      </c>
      <c r="C366" s="1">
        <v>487</v>
      </c>
      <c r="D366" s="9">
        <v>37.99</v>
      </c>
      <c r="E366" s="9">
        <v>0</v>
      </c>
      <c r="F366" s="1">
        <v>4.72</v>
      </c>
      <c r="G366" s="1">
        <v>1.64</v>
      </c>
      <c r="H366" s="1">
        <v>1.44</v>
      </c>
      <c r="I366" s="1">
        <v>10.27</v>
      </c>
    </row>
    <row r="367" spans="1:9" x14ac:dyDescent="0.25">
      <c r="A367" s="3" t="s">
        <v>1087</v>
      </c>
      <c r="B367" s="1">
        <v>2</v>
      </c>
      <c r="C367" s="1">
        <v>90</v>
      </c>
      <c r="D367" s="9">
        <v>28.89</v>
      </c>
      <c r="E367" s="9">
        <v>12.22</v>
      </c>
      <c r="F367" s="1">
        <v>18.89</v>
      </c>
      <c r="G367" s="1">
        <v>8.89</v>
      </c>
      <c r="H367" s="1">
        <v>0</v>
      </c>
      <c r="I367" s="1">
        <v>1.1100000000000001</v>
      </c>
    </row>
    <row r="368" spans="1:9" x14ac:dyDescent="0.25">
      <c r="A368" s="3" t="s">
        <v>1398</v>
      </c>
      <c r="B368" s="1">
        <v>1</v>
      </c>
      <c r="C368" s="1">
        <v>213</v>
      </c>
      <c r="D368" s="9">
        <v>22.54</v>
      </c>
      <c r="E368" s="9">
        <v>1.41</v>
      </c>
      <c r="F368" s="1">
        <v>8.4499999999999993</v>
      </c>
      <c r="G368" s="1">
        <v>3.29</v>
      </c>
      <c r="H368" s="1">
        <v>0</v>
      </c>
      <c r="I368" s="1">
        <v>21.6</v>
      </c>
    </row>
    <row r="369" spans="1:9" x14ac:dyDescent="0.25">
      <c r="A369" s="3" t="s">
        <v>757</v>
      </c>
      <c r="B369" s="1">
        <v>3</v>
      </c>
      <c r="C369" s="1">
        <v>708</v>
      </c>
      <c r="D369" s="9">
        <v>3.11</v>
      </c>
      <c r="E369" s="9">
        <v>4.24</v>
      </c>
      <c r="F369" s="1">
        <v>2.97</v>
      </c>
      <c r="G369" s="1">
        <v>3.67</v>
      </c>
      <c r="H369" s="1">
        <v>1.55</v>
      </c>
      <c r="I369" s="1">
        <v>4.24</v>
      </c>
    </row>
    <row r="370" spans="1:9" x14ac:dyDescent="0.25">
      <c r="A370" s="3" t="s">
        <v>761</v>
      </c>
      <c r="B370" s="1">
        <v>2</v>
      </c>
      <c r="C370" s="1">
        <v>151</v>
      </c>
      <c r="D370" s="9">
        <v>35.1</v>
      </c>
      <c r="E370" s="9">
        <v>19.21</v>
      </c>
      <c r="F370" s="1">
        <v>1.32</v>
      </c>
      <c r="G370" s="1">
        <v>63.58</v>
      </c>
      <c r="H370" s="1">
        <v>1.32</v>
      </c>
      <c r="I370" s="1">
        <v>33.770000000000003</v>
      </c>
    </row>
    <row r="371" spans="1:9" x14ac:dyDescent="0.25">
      <c r="A371" s="3" t="s">
        <v>1401</v>
      </c>
      <c r="B371" s="1">
        <v>1</v>
      </c>
      <c r="C371" s="1">
        <v>112</v>
      </c>
      <c r="D371" s="9">
        <v>46.43</v>
      </c>
      <c r="E371" s="9">
        <v>0</v>
      </c>
      <c r="F371" s="1">
        <v>2.68</v>
      </c>
      <c r="G371" s="1">
        <v>8.0399999999999991</v>
      </c>
      <c r="H371" s="1">
        <v>2.68</v>
      </c>
      <c r="I371" s="1">
        <v>45.54</v>
      </c>
    </row>
    <row r="372" spans="1:9" x14ac:dyDescent="0.25">
      <c r="A372" s="3" t="s">
        <v>1404</v>
      </c>
      <c r="B372" s="1">
        <v>3</v>
      </c>
      <c r="C372" s="1">
        <v>342</v>
      </c>
      <c r="D372" s="9">
        <v>9.94</v>
      </c>
      <c r="E372" s="9">
        <v>0</v>
      </c>
      <c r="F372" s="1">
        <v>0</v>
      </c>
      <c r="G372" s="1">
        <v>0</v>
      </c>
      <c r="H372" s="1">
        <v>0</v>
      </c>
      <c r="I372" s="1">
        <v>0.57999999999999996</v>
      </c>
    </row>
    <row r="373" spans="1:9" x14ac:dyDescent="0.25">
      <c r="A373" s="3" t="s">
        <v>764</v>
      </c>
      <c r="B373" s="1">
        <v>2</v>
      </c>
      <c r="C373" s="1">
        <v>451</v>
      </c>
      <c r="D373" s="9">
        <v>36.36</v>
      </c>
      <c r="E373" s="9">
        <v>19.510000000000002</v>
      </c>
      <c r="F373" s="1">
        <v>2.66</v>
      </c>
      <c r="G373" s="1">
        <v>8.8699999999999992</v>
      </c>
      <c r="H373" s="1">
        <v>2</v>
      </c>
      <c r="I373" s="1">
        <v>22.17</v>
      </c>
    </row>
    <row r="374" spans="1:9" x14ac:dyDescent="0.25">
      <c r="A374" s="3" t="s">
        <v>768</v>
      </c>
      <c r="B374" s="1">
        <v>1</v>
      </c>
      <c r="C374" s="1">
        <v>28</v>
      </c>
      <c r="D374" s="9">
        <v>100</v>
      </c>
      <c r="E374" s="9">
        <v>100</v>
      </c>
      <c r="F374" s="1">
        <v>100</v>
      </c>
      <c r="G374" s="1">
        <v>100</v>
      </c>
      <c r="H374" s="1">
        <v>0</v>
      </c>
      <c r="I374" s="1">
        <v>100</v>
      </c>
    </row>
    <row r="375" spans="1:9" x14ac:dyDescent="0.25">
      <c r="A375" s="3" t="s">
        <v>1407</v>
      </c>
      <c r="B375" s="1">
        <v>2</v>
      </c>
      <c r="C375" s="1">
        <v>218</v>
      </c>
      <c r="D375" s="9">
        <v>13.3</v>
      </c>
      <c r="E375" s="9">
        <v>9.6300000000000008</v>
      </c>
      <c r="F375" s="1">
        <v>13.3</v>
      </c>
      <c r="G375" s="1">
        <v>46.79</v>
      </c>
      <c r="H375" s="1">
        <v>7.8</v>
      </c>
      <c r="I375" s="1">
        <v>13.3</v>
      </c>
    </row>
    <row r="376" spans="1:9" x14ac:dyDescent="0.25">
      <c r="A376" s="3" t="s">
        <v>771</v>
      </c>
      <c r="B376" s="1">
        <v>1</v>
      </c>
      <c r="C376" s="1">
        <v>671</v>
      </c>
      <c r="D376" s="9">
        <v>0.3</v>
      </c>
      <c r="E376" s="9">
        <v>14.75</v>
      </c>
      <c r="F376" s="1">
        <v>0.3</v>
      </c>
      <c r="G376" s="1">
        <v>18.93</v>
      </c>
      <c r="H376" s="1">
        <v>2.09</v>
      </c>
      <c r="I376" s="1">
        <v>7.45</v>
      </c>
    </row>
    <row r="377" spans="1:9" x14ac:dyDescent="0.25">
      <c r="A377" s="3" t="s">
        <v>1410</v>
      </c>
      <c r="B377" s="1">
        <v>1</v>
      </c>
      <c r="C377" s="1">
        <v>178</v>
      </c>
      <c r="D377" s="9">
        <v>2.25</v>
      </c>
      <c r="E377" s="9">
        <v>77.53</v>
      </c>
      <c r="F377" s="1">
        <v>8.99</v>
      </c>
      <c r="G377" s="1">
        <v>71.349999999999994</v>
      </c>
      <c r="H377" s="1">
        <v>7.3</v>
      </c>
      <c r="I377" s="1">
        <v>19.66</v>
      </c>
    </row>
    <row r="378" spans="1:9" x14ac:dyDescent="0.25">
      <c r="A378" s="3" t="s">
        <v>1091</v>
      </c>
      <c r="B378" s="1">
        <v>2</v>
      </c>
      <c r="C378" s="1">
        <v>188</v>
      </c>
      <c r="D378" s="9">
        <v>56.91</v>
      </c>
      <c r="E378" s="9">
        <v>0</v>
      </c>
      <c r="F378" s="1">
        <v>8.51</v>
      </c>
      <c r="G378" s="1">
        <v>84.04</v>
      </c>
      <c r="H378" s="1">
        <v>0.53</v>
      </c>
      <c r="I378" s="1">
        <v>26.6</v>
      </c>
    </row>
    <row r="379" spans="1:9" x14ac:dyDescent="0.25">
      <c r="A379" s="3" t="s">
        <v>774</v>
      </c>
      <c r="B379" s="1">
        <v>1</v>
      </c>
      <c r="C379" s="1">
        <v>16</v>
      </c>
      <c r="D379" s="9">
        <v>100</v>
      </c>
      <c r="E379" s="9">
        <v>100</v>
      </c>
      <c r="F379" s="1">
        <v>100</v>
      </c>
      <c r="G379" s="1">
        <v>87.5</v>
      </c>
      <c r="H379" s="1">
        <v>0</v>
      </c>
      <c r="I379" s="1">
        <v>100</v>
      </c>
    </row>
    <row r="380" spans="1:9" x14ac:dyDescent="0.25">
      <c r="A380" s="3" t="s">
        <v>778</v>
      </c>
      <c r="B380" s="1">
        <v>3</v>
      </c>
      <c r="C380" s="1">
        <v>554</v>
      </c>
      <c r="D380" s="9">
        <v>17.690000000000001</v>
      </c>
      <c r="E380" s="9">
        <v>15.16</v>
      </c>
      <c r="F380" s="1">
        <v>18.05</v>
      </c>
      <c r="G380" s="1">
        <v>27.08</v>
      </c>
      <c r="H380" s="1">
        <v>18.59</v>
      </c>
      <c r="I380" s="1">
        <v>18.95</v>
      </c>
    </row>
    <row r="381" spans="1:9" x14ac:dyDescent="0.25">
      <c r="A381" s="3" t="s">
        <v>1413</v>
      </c>
      <c r="B381" s="1">
        <v>1</v>
      </c>
      <c r="C381" s="1">
        <v>207</v>
      </c>
      <c r="D381" s="9">
        <v>15.46</v>
      </c>
      <c r="E381" s="9">
        <v>16.43</v>
      </c>
      <c r="F381" s="1">
        <v>15.46</v>
      </c>
      <c r="G381" s="1">
        <v>14.98</v>
      </c>
      <c r="H381" s="1">
        <v>4.83</v>
      </c>
      <c r="I381" s="1">
        <v>24.15</v>
      </c>
    </row>
    <row r="382" spans="1:9" x14ac:dyDescent="0.25">
      <c r="A382" s="3" t="s">
        <v>1417</v>
      </c>
      <c r="B382" s="1">
        <v>1</v>
      </c>
      <c r="C382" s="1">
        <v>32</v>
      </c>
      <c r="D382" s="9">
        <v>100</v>
      </c>
      <c r="E382" s="9">
        <v>100</v>
      </c>
      <c r="F382" s="1">
        <v>65.62</v>
      </c>
      <c r="G382" s="1">
        <v>25</v>
      </c>
      <c r="H382" s="1">
        <v>0</v>
      </c>
      <c r="I382" s="1">
        <v>3.12</v>
      </c>
    </row>
  </sheetData>
  <mergeCells count="2">
    <mergeCell ref="A1:O1"/>
    <mergeCell ref="D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2"/>
  <sheetViews>
    <sheetView workbookViewId="0">
      <pane ySplit="4" topLeftCell="A5" activePane="bottomLeft" state="frozen"/>
      <selection pane="bottomLeft" activeCell="A5" sqref="A5:XFD5"/>
    </sheetView>
  </sheetViews>
  <sheetFormatPr defaultColWidth="9.140625" defaultRowHeight="15" x14ac:dyDescent="0.25"/>
  <cols>
    <col min="1" max="1" width="23.85546875" style="9" bestFit="1" customWidth="1"/>
    <col min="2" max="2" width="22.42578125" style="9" bestFit="1" customWidth="1"/>
    <col min="3" max="3" width="19.85546875" style="9" bestFit="1" customWidth="1"/>
    <col min="4" max="4" width="22.140625" style="9" bestFit="1" customWidth="1"/>
    <col min="5" max="5" width="24.42578125" style="9" bestFit="1" customWidth="1"/>
    <col min="6" max="6" width="22.140625" style="9" bestFit="1" customWidth="1"/>
    <col min="7" max="7" width="24.42578125" style="9" bestFit="1" customWidth="1"/>
    <col min="8" max="16384" width="9.140625" style="9"/>
  </cols>
  <sheetData>
    <row r="1" spans="1:13" x14ac:dyDescent="0.25">
      <c r="A1" s="28" t="s">
        <v>9076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"/>
    </row>
    <row r="3" spans="1:13" x14ac:dyDescent="0.25">
      <c r="D3" s="29" t="s">
        <v>2120</v>
      </c>
      <c r="E3" s="29"/>
      <c r="F3" s="29" t="s">
        <v>2121</v>
      </c>
      <c r="G3" s="29"/>
    </row>
    <row r="4" spans="1:13" x14ac:dyDescent="0.25">
      <c r="A4" s="14" t="s">
        <v>1439</v>
      </c>
      <c r="B4" s="2" t="s">
        <v>2125</v>
      </c>
      <c r="C4" s="2" t="s">
        <v>2126</v>
      </c>
      <c r="D4" s="2" t="s">
        <v>2122</v>
      </c>
      <c r="E4" s="2" t="s">
        <v>2123</v>
      </c>
      <c r="F4" s="2" t="s">
        <v>2122</v>
      </c>
      <c r="G4" s="2" t="s">
        <v>2123</v>
      </c>
    </row>
    <row r="5" spans="1:13" x14ac:dyDescent="0.25">
      <c r="A5" s="15" t="s">
        <v>4</v>
      </c>
      <c r="B5" s="9">
        <v>1</v>
      </c>
      <c r="C5" s="9">
        <v>102</v>
      </c>
      <c r="D5" s="9">
        <v>73.53</v>
      </c>
      <c r="E5" s="9">
        <v>100</v>
      </c>
      <c r="F5" s="9">
        <v>27.45</v>
      </c>
      <c r="G5" s="9">
        <v>100</v>
      </c>
    </row>
    <row r="6" spans="1:13" x14ac:dyDescent="0.25">
      <c r="A6" s="15" t="s">
        <v>781</v>
      </c>
      <c r="B6" s="9">
        <v>2</v>
      </c>
      <c r="C6" s="9">
        <v>91</v>
      </c>
      <c r="D6" s="9">
        <v>0</v>
      </c>
      <c r="E6" s="9">
        <v>0</v>
      </c>
      <c r="F6" s="9">
        <v>100</v>
      </c>
      <c r="G6" s="9">
        <v>100</v>
      </c>
    </row>
    <row r="7" spans="1:13" x14ac:dyDescent="0.25">
      <c r="A7" s="15" t="s">
        <v>9</v>
      </c>
      <c r="B7" s="9">
        <v>5</v>
      </c>
      <c r="C7" s="9">
        <v>612</v>
      </c>
      <c r="D7" s="9">
        <v>68.459999999999994</v>
      </c>
      <c r="E7" s="9">
        <v>100</v>
      </c>
      <c r="F7" s="9">
        <v>62.58</v>
      </c>
      <c r="G7" s="9">
        <v>94.77</v>
      </c>
    </row>
    <row r="8" spans="1:13" x14ac:dyDescent="0.25">
      <c r="A8" s="15" t="s">
        <v>785</v>
      </c>
      <c r="B8" s="9">
        <v>3</v>
      </c>
      <c r="C8" s="9">
        <v>288</v>
      </c>
      <c r="D8" s="9">
        <v>54.86</v>
      </c>
      <c r="E8" s="9">
        <v>90.28</v>
      </c>
      <c r="F8" s="9">
        <v>44.1</v>
      </c>
      <c r="G8" s="9">
        <v>87.85</v>
      </c>
    </row>
    <row r="9" spans="1:13" x14ac:dyDescent="0.25">
      <c r="A9" s="15" t="s">
        <v>13</v>
      </c>
      <c r="B9" s="9">
        <v>1</v>
      </c>
      <c r="C9" s="9">
        <v>29</v>
      </c>
      <c r="D9" s="9">
        <v>82.76</v>
      </c>
      <c r="E9" s="9">
        <v>100</v>
      </c>
      <c r="F9" s="9">
        <v>100</v>
      </c>
      <c r="G9" s="9">
        <v>100</v>
      </c>
    </row>
    <row r="10" spans="1:13" x14ac:dyDescent="0.25">
      <c r="A10" s="15" t="s">
        <v>17</v>
      </c>
      <c r="B10" s="9">
        <v>1</v>
      </c>
      <c r="C10" s="9">
        <v>90</v>
      </c>
      <c r="D10" s="9">
        <v>86.67</v>
      </c>
      <c r="E10" s="9">
        <v>100</v>
      </c>
      <c r="F10" s="9">
        <v>60</v>
      </c>
      <c r="G10" s="9">
        <v>100</v>
      </c>
    </row>
    <row r="11" spans="1:13" x14ac:dyDescent="0.25">
      <c r="A11" s="15" t="s">
        <v>21</v>
      </c>
      <c r="B11" s="9">
        <v>1</v>
      </c>
      <c r="C11" s="9">
        <v>338</v>
      </c>
      <c r="D11" s="9">
        <v>0</v>
      </c>
      <c r="E11" s="9">
        <v>29.59</v>
      </c>
      <c r="F11" s="9">
        <v>21.6</v>
      </c>
      <c r="G11" s="9">
        <v>51.18</v>
      </c>
    </row>
    <row r="12" spans="1:13" x14ac:dyDescent="0.25">
      <c r="A12" s="15" t="s">
        <v>1095</v>
      </c>
      <c r="B12" s="9">
        <v>1</v>
      </c>
      <c r="C12" s="9">
        <v>281</v>
      </c>
      <c r="D12" s="9">
        <v>18.510000000000002</v>
      </c>
      <c r="E12" s="9">
        <v>54.09</v>
      </c>
      <c r="F12" s="9">
        <v>6.05</v>
      </c>
      <c r="G12" s="9">
        <v>41.64</v>
      </c>
    </row>
    <row r="13" spans="1:13" x14ac:dyDescent="0.25">
      <c r="A13" s="15" t="s">
        <v>25</v>
      </c>
      <c r="B13" s="9">
        <v>1</v>
      </c>
      <c r="C13" s="9">
        <v>98</v>
      </c>
      <c r="D13" s="9">
        <v>100</v>
      </c>
      <c r="E13" s="9">
        <v>100</v>
      </c>
      <c r="F13" s="9">
        <v>53.06</v>
      </c>
      <c r="G13" s="9">
        <v>100</v>
      </c>
    </row>
    <row r="14" spans="1:13" x14ac:dyDescent="0.25">
      <c r="A14" s="15" t="s">
        <v>789</v>
      </c>
      <c r="B14" s="9">
        <v>2</v>
      </c>
      <c r="C14" s="9">
        <v>270</v>
      </c>
      <c r="D14" s="9">
        <v>36.67</v>
      </c>
      <c r="E14" s="9">
        <v>70</v>
      </c>
      <c r="F14" s="9">
        <v>0</v>
      </c>
      <c r="G14" s="9">
        <v>33.700000000000003</v>
      </c>
    </row>
    <row r="15" spans="1:13" x14ac:dyDescent="0.25">
      <c r="A15" s="15" t="s">
        <v>792</v>
      </c>
      <c r="B15" s="9">
        <v>1</v>
      </c>
      <c r="C15" s="9">
        <v>144</v>
      </c>
      <c r="D15" s="9">
        <v>100</v>
      </c>
      <c r="E15" s="9">
        <v>100</v>
      </c>
      <c r="F15" s="9">
        <v>100</v>
      </c>
      <c r="G15" s="9">
        <v>100</v>
      </c>
    </row>
    <row r="16" spans="1:13" x14ac:dyDescent="0.25">
      <c r="A16" s="15" t="s">
        <v>29</v>
      </c>
      <c r="B16" s="9">
        <v>3</v>
      </c>
      <c r="C16" s="9">
        <v>360</v>
      </c>
      <c r="D16" s="9">
        <v>19.440000000000001</v>
      </c>
      <c r="E16" s="9">
        <v>19.440000000000001</v>
      </c>
      <c r="F16" s="9">
        <v>0</v>
      </c>
      <c r="G16" s="9">
        <v>19.440000000000001</v>
      </c>
    </row>
    <row r="17" spans="1:7" x14ac:dyDescent="0.25">
      <c r="A17" s="15" t="s">
        <v>33</v>
      </c>
      <c r="B17" s="9">
        <v>4</v>
      </c>
      <c r="C17" s="9">
        <v>505</v>
      </c>
      <c r="D17" s="9">
        <v>15.45</v>
      </c>
      <c r="E17" s="9">
        <v>24.95</v>
      </c>
      <c r="F17" s="9">
        <v>15.45</v>
      </c>
      <c r="G17" s="9">
        <v>15.45</v>
      </c>
    </row>
    <row r="18" spans="1:7" x14ac:dyDescent="0.25">
      <c r="A18" s="15" t="s">
        <v>796</v>
      </c>
      <c r="B18" s="9">
        <v>1</v>
      </c>
      <c r="C18" s="9">
        <v>612</v>
      </c>
      <c r="D18" s="9">
        <v>4.58</v>
      </c>
      <c r="E18" s="9">
        <v>20.92</v>
      </c>
      <c r="F18" s="9">
        <v>4.9000000000000004</v>
      </c>
      <c r="G18" s="9">
        <v>21.24</v>
      </c>
    </row>
    <row r="19" spans="1:7" x14ac:dyDescent="0.25">
      <c r="A19" s="15" t="s">
        <v>37</v>
      </c>
      <c r="B19" s="9">
        <v>1</v>
      </c>
      <c r="C19" s="9">
        <v>16</v>
      </c>
      <c r="D19" s="9">
        <v>100</v>
      </c>
      <c r="E19" s="9">
        <v>100</v>
      </c>
      <c r="F19" s="9">
        <v>25</v>
      </c>
      <c r="G19" s="9">
        <v>100</v>
      </c>
    </row>
    <row r="20" spans="1:7" x14ac:dyDescent="0.25">
      <c r="A20" s="15" t="s">
        <v>41</v>
      </c>
      <c r="B20" s="9">
        <v>1</v>
      </c>
      <c r="C20" s="9">
        <v>130</v>
      </c>
      <c r="D20" s="9">
        <v>0</v>
      </c>
      <c r="E20" s="9">
        <v>64.62</v>
      </c>
      <c r="F20" s="9">
        <v>45.38</v>
      </c>
      <c r="G20" s="9">
        <v>100</v>
      </c>
    </row>
    <row r="21" spans="1:7" x14ac:dyDescent="0.25">
      <c r="A21" s="15" t="s">
        <v>46</v>
      </c>
      <c r="B21" s="9">
        <v>1</v>
      </c>
      <c r="C21" s="9">
        <v>32</v>
      </c>
      <c r="D21" s="9">
        <v>0</v>
      </c>
      <c r="E21" s="9">
        <v>96.88</v>
      </c>
      <c r="F21" s="9">
        <v>100</v>
      </c>
      <c r="G21" s="9">
        <v>100</v>
      </c>
    </row>
    <row r="22" spans="1:7" x14ac:dyDescent="0.25">
      <c r="A22" s="15" t="s">
        <v>800</v>
      </c>
      <c r="B22" s="9">
        <v>5</v>
      </c>
      <c r="C22" s="9">
        <v>652</v>
      </c>
      <c r="D22" s="9">
        <v>42.18</v>
      </c>
      <c r="E22" s="9">
        <v>42.18</v>
      </c>
      <c r="F22" s="9">
        <v>26.53</v>
      </c>
      <c r="G22" s="9">
        <v>42.18</v>
      </c>
    </row>
    <row r="23" spans="1:7" x14ac:dyDescent="0.25">
      <c r="A23" s="15" t="s">
        <v>804</v>
      </c>
      <c r="B23" s="9">
        <v>2</v>
      </c>
      <c r="C23" s="9">
        <v>38</v>
      </c>
      <c r="D23" s="9">
        <v>100</v>
      </c>
      <c r="E23" s="9">
        <v>100</v>
      </c>
      <c r="F23" s="9">
        <v>76.319999999999993</v>
      </c>
      <c r="G23" s="9">
        <v>100</v>
      </c>
    </row>
    <row r="24" spans="1:7" x14ac:dyDescent="0.25">
      <c r="A24" s="15" t="s">
        <v>1098</v>
      </c>
      <c r="B24" s="9">
        <v>1</v>
      </c>
      <c r="C24" s="9">
        <v>25</v>
      </c>
      <c r="D24" s="9">
        <v>100</v>
      </c>
      <c r="E24" s="9">
        <v>100</v>
      </c>
      <c r="F24" s="9">
        <v>100</v>
      </c>
      <c r="G24" s="9">
        <v>100</v>
      </c>
    </row>
    <row r="25" spans="1:7" x14ac:dyDescent="0.25">
      <c r="A25" s="15" t="s">
        <v>1101</v>
      </c>
      <c r="B25" s="9">
        <v>2</v>
      </c>
      <c r="C25" s="9">
        <v>382</v>
      </c>
      <c r="D25" s="9">
        <v>46.86</v>
      </c>
      <c r="E25" s="9">
        <v>100</v>
      </c>
      <c r="F25" s="9">
        <v>70.680000000000007</v>
      </c>
      <c r="G25" s="9">
        <v>100</v>
      </c>
    </row>
    <row r="26" spans="1:7" x14ac:dyDescent="0.25">
      <c r="A26" s="15" t="s">
        <v>50</v>
      </c>
      <c r="B26" s="9">
        <v>4</v>
      </c>
      <c r="C26" s="9">
        <v>675</v>
      </c>
      <c r="D26" s="9">
        <v>32.15</v>
      </c>
      <c r="E26" s="9">
        <v>33.93</v>
      </c>
      <c r="F26" s="9">
        <v>22.22</v>
      </c>
      <c r="G26" s="9">
        <v>33.93</v>
      </c>
    </row>
    <row r="27" spans="1:7" x14ac:dyDescent="0.25">
      <c r="A27" s="15" t="s">
        <v>808</v>
      </c>
      <c r="B27" s="9">
        <v>2</v>
      </c>
      <c r="C27" s="9">
        <v>362</v>
      </c>
      <c r="D27" s="9">
        <v>56.35</v>
      </c>
      <c r="E27" s="9">
        <v>83.98</v>
      </c>
      <c r="F27" s="9">
        <v>29.28</v>
      </c>
      <c r="G27" s="9">
        <v>68.23</v>
      </c>
    </row>
    <row r="28" spans="1:7" x14ac:dyDescent="0.25">
      <c r="A28" s="15" t="s">
        <v>54</v>
      </c>
      <c r="B28" s="9">
        <v>1</v>
      </c>
      <c r="C28" s="9">
        <v>108</v>
      </c>
      <c r="D28" s="9">
        <v>46.3</v>
      </c>
      <c r="E28" s="9">
        <v>100</v>
      </c>
      <c r="F28" s="9">
        <v>46.3</v>
      </c>
      <c r="G28" s="9">
        <v>100</v>
      </c>
    </row>
    <row r="29" spans="1:7" x14ac:dyDescent="0.25">
      <c r="A29" s="15" t="s">
        <v>812</v>
      </c>
      <c r="B29" s="9">
        <v>1</v>
      </c>
      <c r="C29" s="9">
        <v>121</v>
      </c>
      <c r="D29" s="9">
        <v>54.55</v>
      </c>
      <c r="E29" s="9">
        <v>100</v>
      </c>
      <c r="F29" s="9">
        <v>82.64</v>
      </c>
      <c r="G29" s="9">
        <v>100</v>
      </c>
    </row>
    <row r="30" spans="1:7" x14ac:dyDescent="0.25">
      <c r="A30" s="15" t="s">
        <v>58</v>
      </c>
      <c r="B30" s="9">
        <v>3</v>
      </c>
      <c r="C30" s="9">
        <v>534</v>
      </c>
      <c r="D30" s="9">
        <v>5.99</v>
      </c>
      <c r="E30" s="9">
        <v>9.5500000000000007</v>
      </c>
      <c r="F30" s="9">
        <v>0.19</v>
      </c>
      <c r="G30" s="9">
        <v>9.5500000000000007</v>
      </c>
    </row>
    <row r="31" spans="1:7" x14ac:dyDescent="0.25">
      <c r="A31" s="15" t="s">
        <v>1105</v>
      </c>
      <c r="B31" s="9">
        <v>1</v>
      </c>
      <c r="C31" s="9">
        <v>74</v>
      </c>
      <c r="D31" s="9">
        <v>0</v>
      </c>
      <c r="E31" s="9">
        <v>60.81</v>
      </c>
      <c r="F31" s="9">
        <v>100</v>
      </c>
      <c r="G31" s="9">
        <v>100</v>
      </c>
    </row>
    <row r="32" spans="1:7" x14ac:dyDescent="0.25">
      <c r="A32" s="15" t="s">
        <v>815</v>
      </c>
      <c r="B32" s="9">
        <v>2</v>
      </c>
      <c r="C32" s="9">
        <v>673</v>
      </c>
      <c r="D32" s="9">
        <v>4.3099999999999996</v>
      </c>
      <c r="E32" s="9">
        <v>19.170000000000002</v>
      </c>
      <c r="F32" s="9">
        <v>0</v>
      </c>
      <c r="G32" s="9">
        <v>13.97</v>
      </c>
    </row>
    <row r="33" spans="1:7" x14ac:dyDescent="0.25">
      <c r="A33" s="15" t="s">
        <v>818</v>
      </c>
      <c r="B33" s="9">
        <v>4</v>
      </c>
      <c r="C33" s="9">
        <v>444</v>
      </c>
      <c r="D33" s="9">
        <v>0</v>
      </c>
      <c r="E33" s="9">
        <v>22.07</v>
      </c>
      <c r="F33" s="9">
        <v>3.6</v>
      </c>
      <c r="G33" s="9">
        <v>32.21</v>
      </c>
    </row>
    <row r="34" spans="1:7" x14ac:dyDescent="0.25">
      <c r="A34" s="15" t="s">
        <v>62</v>
      </c>
      <c r="B34" s="9">
        <v>1</v>
      </c>
      <c r="C34" s="9">
        <v>40</v>
      </c>
      <c r="D34" s="9">
        <v>100</v>
      </c>
      <c r="E34" s="9">
        <v>100</v>
      </c>
      <c r="F34" s="9">
        <v>55</v>
      </c>
      <c r="G34" s="9">
        <v>100</v>
      </c>
    </row>
    <row r="35" spans="1:7" x14ac:dyDescent="0.25">
      <c r="A35" s="15" t="s">
        <v>66</v>
      </c>
      <c r="B35" s="9">
        <v>1</v>
      </c>
      <c r="C35" s="9">
        <v>435</v>
      </c>
      <c r="D35" s="9">
        <v>37.47</v>
      </c>
      <c r="E35" s="9">
        <v>60.46</v>
      </c>
      <c r="F35" s="9">
        <v>30.57</v>
      </c>
      <c r="G35" s="9">
        <v>53.56</v>
      </c>
    </row>
    <row r="36" spans="1:7" x14ac:dyDescent="0.25">
      <c r="A36" s="15" t="s">
        <v>1109</v>
      </c>
      <c r="B36" s="9">
        <v>1</v>
      </c>
      <c r="C36" s="9">
        <v>189</v>
      </c>
      <c r="D36" s="9">
        <v>18.52</v>
      </c>
      <c r="E36" s="9">
        <v>71.430000000000007</v>
      </c>
      <c r="F36" s="9">
        <v>28.57</v>
      </c>
      <c r="G36" s="9">
        <v>81.48</v>
      </c>
    </row>
    <row r="37" spans="1:7" x14ac:dyDescent="0.25">
      <c r="A37" s="15" t="s">
        <v>821</v>
      </c>
      <c r="B37" s="9">
        <v>3</v>
      </c>
      <c r="C37" s="9">
        <v>499</v>
      </c>
      <c r="D37" s="9">
        <v>7.01</v>
      </c>
      <c r="E37" s="9">
        <v>7.01</v>
      </c>
      <c r="F37" s="9">
        <v>7.01</v>
      </c>
      <c r="G37" s="9">
        <v>13.23</v>
      </c>
    </row>
    <row r="38" spans="1:7" x14ac:dyDescent="0.25">
      <c r="A38" s="15" t="s">
        <v>1112</v>
      </c>
      <c r="B38" s="9">
        <v>1</v>
      </c>
      <c r="C38" s="9">
        <v>109</v>
      </c>
      <c r="D38" s="9">
        <v>38.53</v>
      </c>
      <c r="E38" s="9">
        <v>100</v>
      </c>
      <c r="F38" s="9">
        <v>38.53</v>
      </c>
      <c r="G38" s="9">
        <v>100</v>
      </c>
    </row>
    <row r="39" spans="1:7" x14ac:dyDescent="0.25">
      <c r="A39" s="15" t="s">
        <v>1115</v>
      </c>
      <c r="B39" s="9">
        <v>3</v>
      </c>
      <c r="C39" s="9">
        <v>280</v>
      </c>
      <c r="D39" s="9">
        <v>8.57</v>
      </c>
      <c r="E39" s="9">
        <v>28.57</v>
      </c>
      <c r="F39" s="9">
        <v>15.36</v>
      </c>
      <c r="G39" s="9">
        <v>28.57</v>
      </c>
    </row>
    <row r="40" spans="1:7" x14ac:dyDescent="0.25">
      <c r="A40" s="15" t="s">
        <v>70</v>
      </c>
      <c r="B40" s="9">
        <v>1</v>
      </c>
      <c r="C40" s="9">
        <v>24</v>
      </c>
      <c r="D40" s="9">
        <v>100</v>
      </c>
      <c r="E40" s="9">
        <v>100</v>
      </c>
      <c r="F40" s="9">
        <v>100</v>
      </c>
      <c r="G40" s="9">
        <v>100</v>
      </c>
    </row>
    <row r="41" spans="1:7" x14ac:dyDescent="0.25">
      <c r="A41" s="15" t="s">
        <v>74</v>
      </c>
      <c r="B41" s="9">
        <v>1</v>
      </c>
      <c r="C41" s="9">
        <v>56</v>
      </c>
      <c r="D41" s="9">
        <v>100</v>
      </c>
      <c r="E41" s="9">
        <v>100</v>
      </c>
      <c r="F41" s="9">
        <v>0</v>
      </c>
      <c r="G41" s="9">
        <v>100</v>
      </c>
    </row>
    <row r="42" spans="1:7" x14ac:dyDescent="0.25">
      <c r="A42" s="15" t="s">
        <v>78</v>
      </c>
      <c r="B42" s="9">
        <v>2</v>
      </c>
      <c r="C42" s="9">
        <v>239</v>
      </c>
      <c r="D42" s="9">
        <v>9.6199999999999992</v>
      </c>
      <c r="E42" s="9">
        <v>14.23</v>
      </c>
      <c r="F42" s="9">
        <v>0</v>
      </c>
      <c r="G42" s="9">
        <v>14.23</v>
      </c>
    </row>
    <row r="43" spans="1:7" x14ac:dyDescent="0.25">
      <c r="A43" s="15" t="s">
        <v>82</v>
      </c>
      <c r="B43" s="9">
        <v>1</v>
      </c>
      <c r="C43" s="9">
        <v>161</v>
      </c>
      <c r="D43" s="9">
        <v>26.71</v>
      </c>
      <c r="E43" s="9">
        <v>88.82</v>
      </c>
      <c r="F43" s="9">
        <v>26.71</v>
      </c>
      <c r="G43" s="9">
        <v>88.82</v>
      </c>
    </row>
    <row r="44" spans="1:7" x14ac:dyDescent="0.25">
      <c r="A44" s="15" t="s">
        <v>86</v>
      </c>
      <c r="B44" s="9">
        <v>1</v>
      </c>
      <c r="C44" s="9">
        <v>20</v>
      </c>
      <c r="D44" s="9">
        <v>100</v>
      </c>
      <c r="E44" s="9">
        <v>100</v>
      </c>
      <c r="F44" s="9">
        <v>0</v>
      </c>
      <c r="G44" s="9">
        <v>100</v>
      </c>
    </row>
    <row r="45" spans="1:7" x14ac:dyDescent="0.25">
      <c r="A45" s="15" t="s">
        <v>90</v>
      </c>
      <c r="B45" s="9">
        <v>1</v>
      </c>
      <c r="C45" s="9">
        <v>59</v>
      </c>
      <c r="D45" s="9">
        <v>100</v>
      </c>
      <c r="E45" s="9">
        <v>100</v>
      </c>
      <c r="F45" s="9">
        <v>89.83</v>
      </c>
      <c r="G45" s="9">
        <v>100</v>
      </c>
    </row>
    <row r="46" spans="1:7" x14ac:dyDescent="0.25">
      <c r="A46" s="15" t="s">
        <v>94</v>
      </c>
      <c r="B46" s="9">
        <v>1</v>
      </c>
      <c r="C46" s="9">
        <v>160</v>
      </c>
      <c r="D46" s="9">
        <v>40</v>
      </c>
      <c r="E46" s="9">
        <v>100</v>
      </c>
      <c r="F46" s="9">
        <v>39.380000000000003</v>
      </c>
      <c r="G46" s="9">
        <v>100</v>
      </c>
    </row>
    <row r="47" spans="1:7" x14ac:dyDescent="0.25">
      <c r="A47" s="15" t="s">
        <v>98</v>
      </c>
      <c r="B47" s="9">
        <v>2</v>
      </c>
      <c r="C47" s="9">
        <v>537</v>
      </c>
      <c r="D47" s="9">
        <v>0</v>
      </c>
      <c r="E47" s="9">
        <v>6.52</v>
      </c>
      <c r="F47" s="9">
        <v>6.52</v>
      </c>
      <c r="G47" s="9">
        <v>6.52</v>
      </c>
    </row>
    <row r="48" spans="1:7" x14ac:dyDescent="0.25">
      <c r="A48" s="15" t="s">
        <v>1118</v>
      </c>
      <c r="B48" s="9">
        <v>2</v>
      </c>
      <c r="C48" s="9">
        <v>832</v>
      </c>
      <c r="D48" s="9">
        <v>7.69</v>
      </c>
      <c r="E48" s="9">
        <v>7.69</v>
      </c>
      <c r="F48" s="9">
        <v>6.97</v>
      </c>
      <c r="G48" s="9">
        <v>7.69</v>
      </c>
    </row>
    <row r="49" spans="1:7" x14ac:dyDescent="0.25">
      <c r="A49" s="15" t="s">
        <v>102</v>
      </c>
      <c r="B49" s="9">
        <v>4</v>
      </c>
      <c r="C49" s="9">
        <v>295</v>
      </c>
      <c r="D49" s="9">
        <v>17.63</v>
      </c>
      <c r="E49" s="9">
        <v>37.97</v>
      </c>
      <c r="F49" s="9">
        <v>20</v>
      </c>
      <c r="G49" s="9">
        <v>37.97</v>
      </c>
    </row>
    <row r="50" spans="1:7" x14ac:dyDescent="0.25">
      <c r="A50" s="15" t="s">
        <v>1121</v>
      </c>
      <c r="B50" s="9">
        <v>4</v>
      </c>
      <c r="C50" s="9">
        <v>709</v>
      </c>
      <c r="D50" s="9">
        <v>4.37</v>
      </c>
      <c r="E50" s="9">
        <v>4.37</v>
      </c>
      <c r="F50" s="9">
        <v>65.59</v>
      </c>
      <c r="G50" s="9">
        <v>88.58</v>
      </c>
    </row>
    <row r="51" spans="1:7" x14ac:dyDescent="0.25">
      <c r="A51" s="15" t="s">
        <v>106</v>
      </c>
      <c r="B51" s="9">
        <v>2</v>
      </c>
      <c r="C51" s="9">
        <v>280</v>
      </c>
      <c r="D51" s="9">
        <v>23.93</v>
      </c>
      <c r="E51" s="9">
        <v>23.93</v>
      </c>
      <c r="F51" s="9">
        <v>23.93</v>
      </c>
      <c r="G51" s="9">
        <v>23.93</v>
      </c>
    </row>
    <row r="52" spans="1:7" x14ac:dyDescent="0.25">
      <c r="A52" s="15" t="s">
        <v>1124</v>
      </c>
      <c r="B52" s="9">
        <v>1</v>
      </c>
      <c r="C52" s="9">
        <v>35</v>
      </c>
      <c r="D52" s="9">
        <v>100</v>
      </c>
      <c r="E52" s="9">
        <v>100</v>
      </c>
      <c r="F52" s="9">
        <v>100</v>
      </c>
      <c r="G52" s="9">
        <v>100</v>
      </c>
    </row>
    <row r="53" spans="1:7" x14ac:dyDescent="0.25">
      <c r="A53" s="15" t="s">
        <v>1127</v>
      </c>
      <c r="B53" s="9">
        <v>2</v>
      </c>
      <c r="C53" s="9">
        <v>213</v>
      </c>
      <c r="D53" s="9">
        <v>42.72</v>
      </c>
      <c r="E53" s="9">
        <v>100</v>
      </c>
      <c r="F53" s="9">
        <v>42.72</v>
      </c>
      <c r="G53" s="9">
        <v>100</v>
      </c>
    </row>
    <row r="54" spans="1:7" x14ac:dyDescent="0.25">
      <c r="A54" s="15" t="s">
        <v>827</v>
      </c>
      <c r="B54" s="9">
        <v>1</v>
      </c>
      <c r="C54" s="9">
        <v>61</v>
      </c>
      <c r="D54" s="9">
        <v>100</v>
      </c>
      <c r="E54" s="9">
        <v>100</v>
      </c>
      <c r="F54" s="9">
        <v>100</v>
      </c>
      <c r="G54" s="9">
        <v>100</v>
      </c>
    </row>
    <row r="55" spans="1:7" x14ac:dyDescent="0.25">
      <c r="A55" s="15" t="s">
        <v>122</v>
      </c>
      <c r="B55" s="9">
        <v>1</v>
      </c>
      <c r="C55" s="9">
        <v>69</v>
      </c>
      <c r="D55" s="9">
        <v>0</v>
      </c>
      <c r="E55" s="9">
        <v>95.65</v>
      </c>
      <c r="F55" s="9">
        <v>100</v>
      </c>
      <c r="G55" s="9">
        <v>100</v>
      </c>
    </row>
    <row r="56" spans="1:7" x14ac:dyDescent="0.25">
      <c r="A56" s="15" t="s">
        <v>126</v>
      </c>
      <c r="B56" s="9">
        <v>1</v>
      </c>
      <c r="C56" s="9">
        <v>30</v>
      </c>
      <c r="D56" s="9">
        <v>100</v>
      </c>
      <c r="E56" s="9">
        <v>100</v>
      </c>
      <c r="F56" s="9">
        <v>100</v>
      </c>
      <c r="G56" s="9">
        <v>100</v>
      </c>
    </row>
    <row r="57" spans="1:7" x14ac:dyDescent="0.25">
      <c r="A57" s="15" t="s">
        <v>131</v>
      </c>
      <c r="B57" s="9">
        <v>1</v>
      </c>
      <c r="C57" s="9">
        <v>178</v>
      </c>
      <c r="D57" s="9">
        <v>0</v>
      </c>
      <c r="E57" s="9">
        <v>23.03</v>
      </c>
      <c r="F57" s="9">
        <v>54.49</v>
      </c>
      <c r="G57" s="9">
        <v>100</v>
      </c>
    </row>
    <row r="58" spans="1:7" x14ac:dyDescent="0.25">
      <c r="A58" s="15" t="s">
        <v>135</v>
      </c>
      <c r="B58" s="9">
        <v>2</v>
      </c>
      <c r="C58" s="9">
        <v>207</v>
      </c>
      <c r="D58" s="9">
        <v>28.5</v>
      </c>
      <c r="E58" s="9">
        <v>28.5</v>
      </c>
      <c r="F58" s="9">
        <v>0</v>
      </c>
      <c r="G58" s="9">
        <v>28.5</v>
      </c>
    </row>
    <row r="59" spans="1:7" x14ac:dyDescent="0.25">
      <c r="A59" s="15" t="s">
        <v>139</v>
      </c>
      <c r="B59" s="9">
        <v>2</v>
      </c>
      <c r="C59" s="9">
        <v>242</v>
      </c>
      <c r="D59" s="9">
        <v>11.98</v>
      </c>
      <c r="E59" s="9">
        <v>17.36</v>
      </c>
      <c r="F59" s="9">
        <v>17.36</v>
      </c>
      <c r="G59" s="9">
        <v>17.36</v>
      </c>
    </row>
    <row r="60" spans="1:7" x14ac:dyDescent="0.25">
      <c r="A60" s="15" t="s">
        <v>831</v>
      </c>
      <c r="B60" s="9">
        <v>1</v>
      </c>
      <c r="C60" s="9">
        <v>62</v>
      </c>
      <c r="D60" s="9">
        <v>100</v>
      </c>
      <c r="E60" s="9">
        <v>100</v>
      </c>
      <c r="F60" s="9">
        <v>100</v>
      </c>
      <c r="G60" s="9">
        <v>100</v>
      </c>
    </row>
    <row r="61" spans="1:7" x14ac:dyDescent="0.25">
      <c r="A61" s="15" t="s">
        <v>1133</v>
      </c>
      <c r="B61" s="9">
        <v>1</v>
      </c>
      <c r="C61" s="9">
        <v>77</v>
      </c>
      <c r="D61" s="9">
        <v>100</v>
      </c>
      <c r="E61" s="9">
        <v>100</v>
      </c>
      <c r="F61" s="9">
        <v>53.25</v>
      </c>
      <c r="G61" s="9">
        <v>100</v>
      </c>
    </row>
    <row r="62" spans="1:7" x14ac:dyDescent="0.25">
      <c r="A62" s="15" t="s">
        <v>143</v>
      </c>
      <c r="B62" s="9">
        <v>2</v>
      </c>
      <c r="C62" s="9">
        <v>452</v>
      </c>
      <c r="D62" s="9">
        <v>36.28</v>
      </c>
      <c r="E62" s="9">
        <v>58.41</v>
      </c>
      <c r="F62" s="9">
        <v>6.42</v>
      </c>
      <c r="G62" s="9">
        <v>6.42</v>
      </c>
    </row>
    <row r="63" spans="1:7" x14ac:dyDescent="0.25">
      <c r="A63" s="15" t="s">
        <v>147</v>
      </c>
      <c r="B63" s="9">
        <v>1</v>
      </c>
      <c r="C63" s="9">
        <v>69</v>
      </c>
      <c r="D63" s="9">
        <v>100</v>
      </c>
      <c r="E63" s="9">
        <v>100</v>
      </c>
      <c r="F63" s="9">
        <v>100</v>
      </c>
      <c r="G63" s="9">
        <v>100</v>
      </c>
    </row>
    <row r="64" spans="1:7" x14ac:dyDescent="0.25">
      <c r="A64" s="15" t="s">
        <v>151</v>
      </c>
      <c r="B64" s="9">
        <v>1</v>
      </c>
      <c r="C64" s="9">
        <v>223</v>
      </c>
      <c r="D64" s="9">
        <v>8.07</v>
      </c>
      <c r="E64" s="9">
        <v>52.91</v>
      </c>
      <c r="F64" s="9">
        <v>33.630000000000003</v>
      </c>
      <c r="G64" s="9">
        <v>78.48</v>
      </c>
    </row>
    <row r="65" spans="1:7" x14ac:dyDescent="0.25">
      <c r="A65" s="15" t="s">
        <v>155</v>
      </c>
      <c r="B65" s="9">
        <v>3</v>
      </c>
      <c r="C65" s="9">
        <v>245</v>
      </c>
      <c r="D65" s="9">
        <v>11.43</v>
      </c>
      <c r="E65" s="9">
        <v>18.37</v>
      </c>
      <c r="F65" s="9">
        <v>9.8000000000000007</v>
      </c>
      <c r="G65" s="9">
        <v>18.37</v>
      </c>
    </row>
    <row r="66" spans="1:7" x14ac:dyDescent="0.25">
      <c r="A66" s="15" t="s">
        <v>834</v>
      </c>
      <c r="B66" s="9">
        <v>2</v>
      </c>
      <c r="C66" s="9">
        <v>440</v>
      </c>
      <c r="D66" s="9">
        <v>22.73</v>
      </c>
      <c r="E66" s="9">
        <v>62.95</v>
      </c>
      <c r="F66" s="9">
        <v>22.95</v>
      </c>
      <c r="G66" s="9">
        <v>66.59</v>
      </c>
    </row>
    <row r="67" spans="1:7" x14ac:dyDescent="0.25">
      <c r="A67" s="15" t="s">
        <v>837</v>
      </c>
      <c r="B67" s="9">
        <v>4</v>
      </c>
      <c r="C67" s="9">
        <v>597</v>
      </c>
      <c r="D67" s="9">
        <v>17.760000000000002</v>
      </c>
      <c r="E67" s="9">
        <v>21.27</v>
      </c>
      <c r="F67" s="9">
        <v>17.760000000000002</v>
      </c>
      <c r="G67" s="9">
        <v>21.27</v>
      </c>
    </row>
    <row r="68" spans="1:7" x14ac:dyDescent="0.25">
      <c r="A68" s="15" t="s">
        <v>158</v>
      </c>
      <c r="B68" s="9">
        <v>2</v>
      </c>
      <c r="C68" s="9">
        <v>264</v>
      </c>
      <c r="D68" s="9">
        <v>19.32</v>
      </c>
      <c r="E68" s="9">
        <v>19.32</v>
      </c>
      <c r="F68" s="9">
        <v>11.36</v>
      </c>
      <c r="G68" s="9">
        <v>19.32</v>
      </c>
    </row>
    <row r="69" spans="1:7" x14ac:dyDescent="0.25">
      <c r="A69" s="15" t="s">
        <v>1137</v>
      </c>
      <c r="B69" s="9">
        <v>1</v>
      </c>
      <c r="C69" s="9">
        <v>49</v>
      </c>
      <c r="D69" s="9">
        <v>100</v>
      </c>
      <c r="E69" s="9">
        <v>100</v>
      </c>
      <c r="F69" s="9">
        <v>100</v>
      </c>
      <c r="G69" s="9">
        <v>100</v>
      </c>
    </row>
    <row r="70" spans="1:7" x14ac:dyDescent="0.25">
      <c r="A70" s="15" t="s">
        <v>162</v>
      </c>
      <c r="B70" s="9">
        <v>1</v>
      </c>
      <c r="C70" s="9">
        <v>275</v>
      </c>
      <c r="D70" s="9">
        <v>0</v>
      </c>
      <c r="E70" s="9">
        <v>22.18</v>
      </c>
      <c r="F70" s="9">
        <v>0</v>
      </c>
      <c r="G70" s="9">
        <v>22.18</v>
      </c>
    </row>
    <row r="71" spans="1:7" x14ac:dyDescent="0.25">
      <c r="A71" s="15" t="s">
        <v>166</v>
      </c>
      <c r="B71" s="9">
        <v>5</v>
      </c>
      <c r="C71" s="9">
        <v>759</v>
      </c>
      <c r="D71" s="9">
        <v>83</v>
      </c>
      <c r="E71" s="9">
        <v>88.8</v>
      </c>
      <c r="F71" s="9">
        <v>63.77</v>
      </c>
      <c r="G71" s="9">
        <v>88.8</v>
      </c>
    </row>
    <row r="72" spans="1:7" x14ac:dyDescent="0.25">
      <c r="A72" s="15" t="s">
        <v>1140</v>
      </c>
      <c r="B72" s="9">
        <v>1</v>
      </c>
      <c r="C72" s="9">
        <v>126</v>
      </c>
      <c r="D72" s="9">
        <v>18.25</v>
      </c>
      <c r="E72" s="9">
        <v>97.62</v>
      </c>
      <c r="F72" s="9">
        <v>11.9</v>
      </c>
      <c r="G72" s="9">
        <v>91.27</v>
      </c>
    </row>
    <row r="73" spans="1:7" x14ac:dyDescent="0.25">
      <c r="A73" s="15" t="s">
        <v>170</v>
      </c>
      <c r="B73" s="9">
        <v>1</v>
      </c>
      <c r="C73" s="9">
        <v>74</v>
      </c>
      <c r="D73" s="9">
        <v>100</v>
      </c>
      <c r="E73" s="9">
        <v>100</v>
      </c>
      <c r="F73" s="9">
        <v>45.95</v>
      </c>
      <c r="G73" s="9">
        <v>100</v>
      </c>
    </row>
    <row r="74" spans="1:7" x14ac:dyDescent="0.25">
      <c r="A74" s="15" t="s">
        <v>174</v>
      </c>
      <c r="B74" s="9">
        <v>1</v>
      </c>
      <c r="C74" s="9">
        <v>25</v>
      </c>
      <c r="D74" s="9">
        <v>100</v>
      </c>
      <c r="E74" s="9">
        <v>100</v>
      </c>
      <c r="F74" s="9">
        <v>100</v>
      </c>
      <c r="G74" s="9">
        <v>100</v>
      </c>
    </row>
    <row r="75" spans="1:7" x14ac:dyDescent="0.25">
      <c r="A75" s="15" t="s">
        <v>178</v>
      </c>
      <c r="B75" s="9">
        <v>1</v>
      </c>
      <c r="C75" s="9">
        <v>229</v>
      </c>
      <c r="D75" s="9">
        <v>26.2</v>
      </c>
      <c r="E75" s="9">
        <v>69.87</v>
      </c>
      <c r="F75" s="9">
        <v>15.72</v>
      </c>
      <c r="G75" s="9">
        <v>59.39</v>
      </c>
    </row>
    <row r="76" spans="1:7" x14ac:dyDescent="0.25">
      <c r="A76" s="15" t="s">
        <v>841</v>
      </c>
      <c r="B76" s="9">
        <v>3</v>
      </c>
      <c r="C76" s="9">
        <v>393</v>
      </c>
      <c r="D76" s="9">
        <v>35.369999999999997</v>
      </c>
      <c r="E76" s="9">
        <v>46.56</v>
      </c>
      <c r="F76" s="9">
        <v>37.659999999999997</v>
      </c>
      <c r="G76" s="9">
        <v>46.56</v>
      </c>
    </row>
    <row r="77" spans="1:7" x14ac:dyDescent="0.25">
      <c r="A77" s="15" t="s">
        <v>181</v>
      </c>
      <c r="B77" s="9">
        <v>2</v>
      </c>
      <c r="C77" s="9">
        <v>179</v>
      </c>
      <c r="D77" s="9">
        <v>0</v>
      </c>
      <c r="E77" s="9">
        <v>40.78</v>
      </c>
      <c r="F77" s="9">
        <v>2.79</v>
      </c>
      <c r="G77" s="9">
        <v>55.87</v>
      </c>
    </row>
    <row r="78" spans="1:7" x14ac:dyDescent="0.25">
      <c r="A78" s="15" t="s">
        <v>185</v>
      </c>
      <c r="B78" s="9">
        <v>1</v>
      </c>
      <c r="C78" s="9">
        <v>17</v>
      </c>
      <c r="D78" s="9">
        <v>100</v>
      </c>
      <c r="E78" s="9">
        <v>100</v>
      </c>
      <c r="F78" s="9">
        <v>100</v>
      </c>
      <c r="G78" s="9">
        <v>100</v>
      </c>
    </row>
    <row r="79" spans="1:7" x14ac:dyDescent="0.25">
      <c r="A79" s="15" t="s">
        <v>189</v>
      </c>
      <c r="B79" s="9">
        <v>1</v>
      </c>
      <c r="C79" s="9">
        <v>143</v>
      </c>
      <c r="D79" s="9">
        <v>100</v>
      </c>
      <c r="E79" s="9">
        <v>100</v>
      </c>
      <c r="F79" s="9">
        <v>59.44</v>
      </c>
      <c r="G79" s="9">
        <v>100</v>
      </c>
    </row>
    <row r="80" spans="1:7" x14ac:dyDescent="0.25">
      <c r="A80" s="15" t="s">
        <v>193</v>
      </c>
      <c r="B80" s="9">
        <v>2</v>
      </c>
      <c r="C80" s="9">
        <v>268</v>
      </c>
      <c r="D80" s="9">
        <v>0</v>
      </c>
      <c r="E80" s="9">
        <v>28.73</v>
      </c>
      <c r="F80" s="9">
        <v>0</v>
      </c>
      <c r="G80" s="9">
        <v>28.73</v>
      </c>
    </row>
    <row r="81" spans="1:7" x14ac:dyDescent="0.25">
      <c r="A81" s="15" t="s">
        <v>197</v>
      </c>
      <c r="B81" s="9">
        <v>1</v>
      </c>
      <c r="C81" s="9">
        <v>18</v>
      </c>
      <c r="D81" s="9">
        <v>0</v>
      </c>
      <c r="E81" s="9">
        <v>100</v>
      </c>
      <c r="F81" s="9">
        <v>0</v>
      </c>
      <c r="G81" s="9">
        <v>100</v>
      </c>
    </row>
    <row r="82" spans="1:7" x14ac:dyDescent="0.25">
      <c r="A82" s="15" t="s">
        <v>844</v>
      </c>
      <c r="B82" s="9">
        <v>2</v>
      </c>
      <c r="C82" s="9">
        <v>118</v>
      </c>
      <c r="D82" s="9">
        <v>100</v>
      </c>
      <c r="E82" s="9">
        <v>100</v>
      </c>
      <c r="F82" s="9">
        <v>100</v>
      </c>
      <c r="G82" s="9">
        <v>100</v>
      </c>
    </row>
    <row r="83" spans="1:7" x14ac:dyDescent="0.25">
      <c r="A83" s="15" t="s">
        <v>201</v>
      </c>
      <c r="B83" s="9">
        <v>5</v>
      </c>
      <c r="C83" s="9">
        <v>647</v>
      </c>
      <c r="D83" s="9">
        <v>5.87</v>
      </c>
      <c r="E83" s="9">
        <v>6.8</v>
      </c>
      <c r="F83" s="9">
        <v>5.87</v>
      </c>
      <c r="G83" s="9">
        <v>5.87</v>
      </c>
    </row>
    <row r="84" spans="1:7" x14ac:dyDescent="0.25">
      <c r="A84" s="15" t="s">
        <v>205</v>
      </c>
      <c r="B84" s="9">
        <v>2</v>
      </c>
      <c r="C84" s="9">
        <v>164</v>
      </c>
      <c r="D84" s="9">
        <v>37.200000000000003</v>
      </c>
      <c r="E84" s="9">
        <v>74.39</v>
      </c>
      <c r="F84" s="9">
        <v>7.32</v>
      </c>
      <c r="G84" s="9">
        <v>37.200000000000003</v>
      </c>
    </row>
    <row r="85" spans="1:7" x14ac:dyDescent="0.25">
      <c r="A85" s="15" t="s">
        <v>209</v>
      </c>
      <c r="B85" s="9">
        <v>3</v>
      </c>
      <c r="C85" s="9">
        <v>206</v>
      </c>
      <c r="D85" s="9">
        <v>15.53</v>
      </c>
      <c r="E85" s="9">
        <v>15.53</v>
      </c>
      <c r="F85" s="9">
        <v>0.97</v>
      </c>
      <c r="G85" s="9">
        <v>15.53</v>
      </c>
    </row>
    <row r="86" spans="1:7" x14ac:dyDescent="0.25">
      <c r="A86" s="15" t="s">
        <v>213</v>
      </c>
      <c r="B86" s="9">
        <v>1</v>
      </c>
      <c r="C86" s="9">
        <v>6</v>
      </c>
      <c r="D86" s="9">
        <v>0</v>
      </c>
      <c r="E86" s="9">
        <v>100</v>
      </c>
      <c r="F86" s="9">
        <v>100</v>
      </c>
      <c r="G86" s="9">
        <v>100</v>
      </c>
    </row>
    <row r="87" spans="1:7" x14ac:dyDescent="0.25">
      <c r="A87" s="15" t="s">
        <v>217</v>
      </c>
      <c r="B87" s="9">
        <v>1</v>
      </c>
      <c r="C87" s="9">
        <v>97</v>
      </c>
      <c r="D87" s="9">
        <v>0</v>
      </c>
      <c r="E87" s="9">
        <v>58.76</v>
      </c>
      <c r="F87" s="9">
        <v>0</v>
      </c>
      <c r="G87" s="9">
        <v>76.290000000000006</v>
      </c>
    </row>
    <row r="88" spans="1:7" x14ac:dyDescent="0.25">
      <c r="A88" s="15" t="s">
        <v>1143</v>
      </c>
      <c r="B88" s="9">
        <v>1</v>
      </c>
      <c r="C88" s="9">
        <v>343</v>
      </c>
      <c r="D88" s="9">
        <v>0</v>
      </c>
      <c r="E88" s="9">
        <v>25.95</v>
      </c>
      <c r="F88" s="9">
        <v>8.16</v>
      </c>
      <c r="G88" s="9">
        <v>37.32</v>
      </c>
    </row>
    <row r="89" spans="1:7" x14ac:dyDescent="0.25">
      <c r="A89" s="15" t="s">
        <v>1146</v>
      </c>
      <c r="B89" s="9">
        <v>1</v>
      </c>
      <c r="C89" s="9">
        <v>226</v>
      </c>
      <c r="D89" s="9">
        <v>7.08</v>
      </c>
      <c r="E89" s="9">
        <v>51.33</v>
      </c>
      <c r="F89" s="9">
        <v>8.85</v>
      </c>
      <c r="G89" s="9">
        <v>53.1</v>
      </c>
    </row>
    <row r="90" spans="1:7" x14ac:dyDescent="0.25">
      <c r="A90" s="15" t="s">
        <v>221</v>
      </c>
      <c r="B90" s="9">
        <v>1</v>
      </c>
      <c r="C90" s="9">
        <v>65</v>
      </c>
      <c r="D90" s="9">
        <v>100</v>
      </c>
      <c r="E90" s="9">
        <v>100</v>
      </c>
      <c r="F90" s="9">
        <v>100</v>
      </c>
      <c r="G90" s="9">
        <v>100</v>
      </c>
    </row>
    <row r="91" spans="1:7" x14ac:dyDescent="0.25">
      <c r="A91" s="15" t="s">
        <v>1149</v>
      </c>
      <c r="B91" s="9">
        <v>1</v>
      </c>
      <c r="C91" s="9">
        <v>154</v>
      </c>
      <c r="D91" s="9">
        <v>15.58</v>
      </c>
      <c r="E91" s="9">
        <v>80.52</v>
      </c>
      <c r="F91" s="9">
        <v>12.34</v>
      </c>
      <c r="G91" s="9">
        <v>77.27</v>
      </c>
    </row>
    <row r="92" spans="1:7" x14ac:dyDescent="0.25">
      <c r="A92" s="15" t="s">
        <v>225</v>
      </c>
      <c r="B92" s="9">
        <v>1</v>
      </c>
      <c r="C92" s="9">
        <v>129</v>
      </c>
      <c r="D92" s="9">
        <v>2.33</v>
      </c>
      <c r="E92" s="9">
        <v>79.84</v>
      </c>
      <c r="F92" s="9">
        <v>27.91</v>
      </c>
      <c r="G92" s="9">
        <v>100</v>
      </c>
    </row>
    <row r="93" spans="1:7" x14ac:dyDescent="0.25">
      <c r="A93" s="15" t="s">
        <v>1152</v>
      </c>
      <c r="B93" s="9">
        <v>1</v>
      </c>
      <c r="C93" s="9">
        <v>159</v>
      </c>
      <c r="D93" s="9">
        <v>42.14</v>
      </c>
      <c r="E93" s="9">
        <v>100</v>
      </c>
      <c r="F93" s="9">
        <v>46.54</v>
      </c>
      <c r="G93" s="9">
        <v>100</v>
      </c>
    </row>
    <row r="94" spans="1:7" x14ac:dyDescent="0.25">
      <c r="A94" s="15" t="s">
        <v>1155</v>
      </c>
      <c r="B94" s="9">
        <v>1</v>
      </c>
      <c r="C94" s="9">
        <v>88</v>
      </c>
      <c r="D94" s="9">
        <v>39.770000000000003</v>
      </c>
      <c r="E94" s="9">
        <v>100</v>
      </c>
      <c r="F94" s="9">
        <v>28.41</v>
      </c>
      <c r="G94" s="9">
        <v>100</v>
      </c>
    </row>
    <row r="95" spans="1:7" x14ac:dyDescent="0.25">
      <c r="A95" s="15" t="s">
        <v>229</v>
      </c>
      <c r="B95" s="9">
        <v>2</v>
      </c>
      <c r="C95" s="9">
        <v>259</v>
      </c>
      <c r="D95" s="9">
        <v>60.62</v>
      </c>
      <c r="E95" s="9">
        <v>99.23</v>
      </c>
      <c r="F95" s="9">
        <v>10.81</v>
      </c>
      <c r="G95" s="9">
        <v>49.42</v>
      </c>
    </row>
    <row r="96" spans="1:7" x14ac:dyDescent="0.25">
      <c r="A96" s="15" t="s">
        <v>1158</v>
      </c>
      <c r="B96" s="9">
        <v>1</v>
      </c>
      <c r="C96" s="9">
        <v>87</v>
      </c>
      <c r="D96" s="9">
        <v>47.13</v>
      </c>
      <c r="E96" s="9">
        <v>100</v>
      </c>
      <c r="F96" s="9">
        <v>37.93</v>
      </c>
      <c r="G96" s="9">
        <v>100</v>
      </c>
    </row>
    <row r="97" spans="1:7" x14ac:dyDescent="0.25">
      <c r="A97" s="15" t="s">
        <v>233</v>
      </c>
      <c r="B97" s="9">
        <v>2</v>
      </c>
      <c r="C97" s="9">
        <v>157</v>
      </c>
      <c r="D97" s="9">
        <v>100</v>
      </c>
      <c r="E97" s="9">
        <v>100</v>
      </c>
      <c r="F97" s="9">
        <v>33.76</v>
      </c>
      <c r="G97" s="9">
        <v>37.58</v>
      </c>
    </row>
    <row r="98" spans="1:7" x14ac:dyDescent="0.25">
      <c r="A98" s="15" t="s">
        <v>237</v>
      </c>
      <c r="B98" s="9">
        <v>2</v>
      </c>
      <c r="C98" s="9">
        <v>205</v>
      </c>
      <c r="D98" s="9">
        <v>100</v>
      </c>
      <c r="E98" s="9">
        <v>100</v>
      </c>
      <c r="F98" s="9">
        <v>85.37</v>
      </c>
      <c r="G98" s="9">
        <v>100</v>
      </c>
    </row>
    <row r="99" spans="1:7" x14ac:dyDescent="0.25">
      <c r="A99" s="15" t="s">
        <v>847</v>
      </c>
      <c r="B99" s="9">
        <v>1</v>
      </c>
      <c r="C99" s="9">
        <v>19</v>
      </c>
      <c r="D99" s="9">
        <v>100</v>
      </c>
      <c r="E99" s="9">
        <v>100</v>
      </c>
      <c r="F99" s="9">
        <v>100</v>
      </c>
      <c r="G99" s="9">
        <v>100</v>
      </c>
    </row>
    <row r="100" spans="1:7" x14ac:dyDescent="0.25">
      <c r="A100" s="15" t="s">
        <v>851</v>
      </c>
      <c r="B100" s="9">
        <v>2</v>
      </c>
      <c r="C100" s="9">
        <v>136</v>
      </c>
      <c r="D100" s="9">
        <v>19.12</v>
      </c>
      <c r="E100" s="9">
        <v>38.24</v>
      </c>
      <c r="F100" s="9">
        <v>19.12</v>
      </c>
      <c r="G100" s="9">
        <v>19.12</v>
      </c>
    </row>
    <row r="101" spans="1:7" x14ac:dyDescent="0.25">
      <c r="A101" s="15" t="s">
        <v>241</v>
      </c>
      <c r="B101" s="9">
        <v>2</v>
      </c>
      <c r="C101" s="9">
        <v>262</v>
      </c>
      <c r="D101" s="9">
        <v>13.74</v>
      </c>
      <c r="E101" s="9">
        <v>27.48</v>
      </c>
      <c r="F101" s="9">
        <v>27.48</v>
      </c>
      <c r="G101" s="9">
        <v>27.48</v>
      </c>
    </row>
    <row r="102" spans="1:7" x14ac:dyDescent="0.25">
      <c r="A102" s="15" t="s">
        <v>245</v>
      </c>
      <c r="B102" s="9">
        <v>3</v>
      </c>
      <c r="C102" s="9">
        <v>206</v>
      </c>
      <c r="D102" s="9">
        <v>58.25</v>
      </c>
      <c r="E102" s="9">
        <v>62.62</v>
      </c>
      <c r="F102" s="9">
        <v>47.09</v>
      </c>
      <c r="G102" s="9">
        <v>62.14</v>
      </c>
    </row>
    <row r="103" spans="1:7" x14ac:dyDescent="0.25">
      <c r="A103" s="15" t="s">
        <v>1161</v>
      </c>
      <c r="B103" s="9">
        <v>3</v>
      </c>
      <c r="C103" s="9">
        <v>392</v>
      </c>
      <c r="D103" s="9">
        <v>45.15</v>
      </c>
      <c r="E103" s="9">
        <v>67.09</v>
      </c>
      <c r="F103" s="9">
        <v>22.19</v>
      </c>
      <c r="G103" s="9">
        <v>59.18</v>
      </c>
    </row>
    <row r="104" spans="1:7" x14ac:dyDescent="0.25">
      <c r="A104" s="15" t="s">
        <v>1165</v>
      </c>
      <c r="B104" s="9">
        <v>1</v>
      </c>
      <c r="C104" s="9">
        <v>45</v>
      </c>
      <c r="D104" s="9">
        <v>100</v>
      </c>
      <c r="E104" s="9">
        <v>100</v>
      </c>
      <c r="F104" s="9">
        <v>0</v>
      </c>
      <c r="G104" s="9">
        <v>100</v>
      </c>
    </row>
    <row r="105" spans="1:7" x14ac:dyDescent="0.25">
      <c r="A105" s="15" t="s">
        <v>249</v>
      </c>
      <c r="B105" s="9">
        <v>1</v>
      </c>
      <c r="C105" s="9">
        <v>216</v>
      </c>
      <c r="D105" s="9">
        <v>11.11</v>
      </c>
      <c r="E105" s="9">
        <v>57.41</v>
      </c>
      <c r="F105" s="9">
        <v>19.440000000000001</v>
      </c>
      <c r="G105" s="9">
        <v>65.739999999999995</v>
      </c>
    </row>
    <row r="106" spans="1:7" x14ac:dyDescent="0.25">
      <c r="A106" s="15" t="s">
        <v>1169</v>
      </c>
      <c r="B106" s="9">
        <v>2</v>
      </c>
      <c r="C106" s="9">
        <v>421</v>
      </c>
      <c r="D106" s="9">
        <v>4.75</v>
      </c>
      <c r="E106" s="9">
        <v>5.94</v>
      </c>
      <c r="F106" s="9">
        <v>0</v>
      </c>
      <c r="G106" s="9">
        <v>5.94</v>
      </c>
    </row>
    <row r="107" spans="1:7" x14ac:dyDescent="0.25">
      <c r="A107" s="15" t="s">
        <v>1172</v>
      </c>
      <c r="B107" s="9">
        <v>1</v>
      </c>
      <c r="C107" s="9">
        <v>35</v>
      </c>
      <c r="D107" s="9">
        <v>77.14</v>
      </c>
      <c r="E107" s="9">
        <v>100</v>
      </c>
      <c r="F107" s="9">
        <v>100</v>
      </c>
      <c r="G107" s="9">
        <v>100</v>
      </c>
    </row>
    <row r="108" spans="1:7" x14ac:dyDescent="0.25">
      <c r="A108" s="15" t="s">
        <v>855</v>
      </c>
      <c r="B108" s="9">
        <v>1</v>
      </c>
      <c r="C108" s="9">
        <v>25</v>
      </c>
      <c r="D108" s="9">
        <v>0</v>
      </c>
      <c r="E108" s="9">
        <v>100</v>
      </c>
      <c r="F108" s="9">
        <v>100</v>
      </c>
      <c r="G108" s="9">
        <v>100</v>
      </c>
    </row>
    <row r="109" spans="1:7" x14ac:dyDescent="0.25">
      <c r="A109" s="15" t="s">
        <v>253</v>
      </c>
      <c r="B109" s="9">
        <v>1</v>
      </c>
      <c r="C109" s="9">
        <v>256</v>
      </c>
      <c r="D109" s="9">
        <v>0</v>
      </c>
      <c r="E109" s="9">
        <v>30.86</v>
      </c>
      <c r="F109" s="9">
        <v>27.73</v>
      </c>
      <c r="G109" s="9">
        <v>66.8</v>
      </c>
    </row>
    <row r="110" spans="1:7" x14ac:dyDescent="0.25">
      <c r="A110" s="15" t="s">
        <v>257</v>
      </c>
      <c r="B110" s="9">
        <v>2</v>
      </c>
      <c r="C110" s="9">
        <v>159</v>
      </c>
      <c r="D110" s="9">
        <v>47.8</v>
      </c>
      <c r="E110" s="9">
        <v>49.69</v>
      </c>
      <c r="F110" s="9">
        <v>44.65</v>
      </c>
      <c r="G110" s="9">
        <v>49.69</v>
      </c>
    </row>
    <row r="111" spans="1:7" x14ac:dyDescent="0.25">
      <c r="A111" s="15" t="s">
        <v>859</v>
      </c>
      <c r="B111" s="9">
        <v>2</v>
      </c>
      <c r="C111" s="9">
        <v>272</v>
      </c>
      <c r="D111" s="9">
        <v>15.81</v>
      </c>
      <c r="E111" s="9">
        <v>15.81</v>
      </c>
      <c r="F111" s="9">
        <v>9.56</v>
      </c>
      <c r="G111" s="9">
        <v>15.81</v>
      </c>
    </row>
    <row r="112" spans="1:7" x14ac:dyDescent="0.25">
      <c r="A112" s="15" t="s">
        <v>863</v>
      </c>
      <c r="B112" s="9">
        <v>1</v>
      </c>
      <c r="C112" s="9">
        <v>236</v>
      </c>
      <c r="D112" s="9">
        <v>37.71</v>
      </c>
      <c r="E112" s="9">
        <v>80.08</v>
      </c>
      <c r="F112" s="9">
        <v>19.489999999999998</v>
      </c>
      <c r="G112" s="9">
        <v>61.86</v>
      </c>
    </row>
    <row r="113" spans="1:7" x14ac:dyDescent="0.25">
      <c r="A113" s="15" t="s">
        <v>866</v>
      </c>
      <c r="B113" s="9">
        <v>5</v>
      </c>
      <c r="C113" s="9">
        <v>636</v>
      </c>
      <c r="D113" s="9">
        <v>5.97</v>
      </c>
      <c r="E113" s="9">
        <v>5.97</v>
      </c>
      <c r="F113" s="9">
        <v>0</v>
      </c>
      <c r="G113" s="9">
        <v>5.97</v>
      </c>
    </row>
    <row r="114" spans="1:7" x14ac:dyDescent="0.25">
      <c r="A114" s="15" t="s">
        <v>1175</v>
      </c>
      <c r="B114" s="9">
        <v>1</v>
      </c>
      <c r="C114" s="9">
        <v>142</v>
      </c>
      <c r="D114" s="9">
        <v>97.18</v>
      </c>
      <c r="E114" s="9">
        <v>100</v>
      </c>
      <c r="F114" s="9">
        <v>0</v>
      </c>
      <c r="G114" s="9">
        <v>0</v>
      </c>
    </row>
    <row r="115" spans="1:7" x14ac:dyDescent="0.25">
      <c r="A115" s="15" t="s">
        <v>1179</v>
      </c>
      <c r="B115" s="9">
        <v>1</v>
      </c>
      <c r="C115" s="9">
        <v>148</v>
      </c>
      <c r="D115" s="9">
        <v>16.89</v>
      </c>
      <c r="E115" s="9">
        <v>84.46</v>
      </c>
      <c r="F115" s="9">
        <v>5.41</v>
      </c>
      <c r="G115" s="9">
        <v>72.97</v>
      </c>
    </row>
    <row r="116" spans="1:7" x14ac:dyDescent="0.25">
      <c r="A116" s="15" t="s">
        <v>261</v>
      </c>
      <c r="B116" s="9">
        <v>3</v>
      </c>
      <c r="C116" s="9">
        <v>217</v>
      </c>
      <c r="D116" s="9">
        <v>14.29</v>
      </c>
      <c r="E116" s="9">
        <v>14.29</v>
      </c>
      <c r="F116" s="9">
        <v>9.68</v>
      </c>
      <c r="G116" s="9">
        <v>14.29</v>
      </c>
    </row>
    <row r="117" spans="1:7" x14ac:dyDescent="0.25">
      <c r="A117" s="15" t="s">
        <v>870</v>
      </c>
      <c r="B117" s="9">
        <v>2</v>
      </c>
      <c r="C117" s="9">
        <v>159</v>
      </c>
      <c r="D117" s="9">
        <v>16.98</v>
      </c>
      <c r="E117" s="9">
        <v>23.9</v>
      </c>
      <c r="F117" s="9">
        <v>23.9</v>
      </c>
      <c r="G117" s="9">
        <v>23.9</v>
      </c>
    </row>
    <row r="118" spans="1:7" x14ac:dyDescent="0.25">
      <c r="A118" s="15" t="s">
        <v>265</v>
      </c>
      <c r="B118" s="9">
        <v>1</v>
      </c>
      <c r="C118" s="9">
        <v>273</v>
      </c>
      <c r="D118" s="9">
        <v>15.02</v>
      </c>
      <c r="E118" s="9">
        <v>51.65</v>
      </c>
      <c r="F118" s="9">
        <v>4.03</v>
      </c>
      <c r="G118" s="9">
        <v>40.659999999999997</v>
      </c>
    </row>
    <row r="119" spans="1:7" x14ac:dyDescent="0.25">
      <c r="A119" s="15" t="s">
        <v>1182</v>
      </c>
      <c r="B119" s="9">
        <v>1</v>
      </c>
      <c r="C119" s="9">
        <v>14</v>
      </c>
      <c r="D119" s="9">
        <v>0</v>
      </c>
      <c r="E119" s="9">
        <v>100</v>
      </c>
      <c r="F119" s="9">
        <v>100</v>
      </c>
      <c r="G119" s="9">
        <v>100</v>
      </c>
    </row>
    <row r="120" spans="1:7" x14ac:dyDescent="0.25">
      <c r="A120" s="15" t="s">
        <v>1422</v>
      </c>
      <c r="B120" s="9">
        <v>2</v>
      </c>
      <c r="C120" s="9">
        <v>247</v>
      </c>
      <c r="D120" s="9">
        <v>0</v>
      </c>
      <c r="E120" s="9">
        <v>42.11</v>
      </c>
      <c r="F120" s="9">
        <v>10.53</v>
      </c>
      <c r="G120" s="9">
        <v>88.66</v>
      </c>
    </row>
    <row r="121" spans="1:7" x14ac:dyDescent="0.25">
      <c r="A121" s="15" t="s">
        <v>269</v>
      </c>
      <c r="B121" s="9">
        <v>2</v>
      </c>
      <c r="C121" s="9">
        <v>222</v>
      </c>
      <c r="D121" s="9">
        <v>9.4600000000000009</v>
      </c>
      <c r="E121" s="9">
        <v>17.12</v>
      </c>
      <c r="F121" s="9">
        <v>8.11</v>
      </c>
      <c r="G121" s="9">
        <v>17.12</v>
      </c>
    </row>
    <row r="122" spans="1:7" x14ac:dyDescent="0.25">
      <c r="A122" s="15" t="s">
        <v>273</v>
      </c>
      <c r="B122" s="9">
        <v>1</v>
      </c>
      <c r="C122" s="9">
        <v>61</v>
      </c>
      <c r="D122" s="9">
        <v>37.700000000000003</v>
      </c>
      <c r="E122" s="9">
        <v>100</v>
      </c>
      <c r="F122" s="9">
        <v>37.700000000000003</v>
      </c>
      <c r="G122" s="9">
        <v>100</v>
      </c>
    </row>
    <row r="123" spans="1:7" x14ac:dyDescent="0.25">
      <c r="A123" s="15" t="s">
        <v>873</v>
      </c>
      <c r="B123" s="9">
        <v>1</v>
      </c>
      <c r="C123" s="9">
        <v>179</v>
      </c>
      <c r="D123" s="9">
        <v>0</v>
      </c>
      <c r="E123" s="9">
        <v>27.37</v>
      </c>
      <c r="F123" s="9">
        <v>52.51</v>
      </c>
      <c r="G123" s="9">
        <v>100</v>
      </c>
    </row>
    <row r="124" spans="1:7" x14ac:dyDescent="0.25">
      <c r="A124" s="15" t="s">
        <v>876</v>
      </c>
      <c r="B124" s="9">
        <v>1</v>
      </c>
      <c r="C124" s="9">
        <v>11</v>
      </c>
      <c r="D124" s="9">
        <v>27.27</v>
      </c>
      <c r="E124" s="9">
        <v>100</v>
      </c>
      <c r="F124" s="9">
        <v>27.27</v>
      </c>
      <c r="G124" s="9">
        <v>100</v>
      </c>
    </row>
    <row r="125" spans="1:7" x14ac:dyDescent="0.25">
      <c r="A125" s="15" t="s">
        <v>277</v>
      </c>
      <c r="B125" s="9">
        <v>5</v>
      </c>
      <c r="C125" s="9">
        <v>844</v>
      </c>
      <c r="D125" s="9">
        <v>1.18</v>
      </c>
      <c r="E125" s="9">
        <v>13.03</v>
      </c>
      <c r="F125" s="9">
        <v>3.79</v>
      </c>
      <c r="G125" s="9">
        <v>15.64</v>
      </c>
    </row>
    <row r="126" spans="1:7" x14ac:dyDescent="0.25">
      <c r="A126" s="15" t="s">
        <v>281</v>
      </c>
      <c r="B126" s="9">
        <v>1</v>
      </c>
      <c r="C126" s="9">
        <v>18</v>
      </c>
      <c r="D126" s="9">
        <v>0</v>
      </c>
      <c r="E126" s="9">
        <v>100</v>
      </c>
      <c r="F126" s="9">
        <v>0</v>
      </c>
      <c r="G126" s="9">
        <v>100</v>
      </c>
    </row>
    <row r="127" spans="1:7" x14ac:dyDescent="0.25">
      <c r="A127" s="15" t="s">
        <v>1188</v>
      </c>
      <c r="B127" s="9">
        <v>1</v>
      </c>
      <c r="C127" s="9">
        <v>464</v>
      </c>
      <c r="D127" s="9">
        <v>26.51</v>
      </c>
      <c r="E127" s="9">
        <v>48.06</v>
      </c>
      <c r="F127" s="9">
        <v>11.42</v>
      </c>
      <c r="G127" s="9">
        <v>32.97</v>
      </c>
    </row>
    <row r="128" spans="1:7" x14ac:dyDescent="0.25">
      <c r="A128" s="15" t="s">
        <v>285</v>
      </c>
      <c r="B128" s="9">
        <v>1</v>
      </c>
      <c r="C128" s="9">
        <v>177</v>
      </c>
      <c r="D128" s="9">
        <v>0</v>
      </c>
      <c r="E128" s="9">
        <v>50.85</v>
      </c>
      <c r="F128" s="9">
        <v>33.9</v>
      </c>
      <c r="G128" s="9">
        <v>90.4</v>
      </c>
    </row>
    <row r="129" spans="1:7" x14ac:dyDescent="0.25">
      <c r="A129" s="15" t="s">
        <v>1191</v>
      </c>
      <c r="B129" s="9">
        <v>1</v>
      </c>
      <c r="C129" s="9">
        <v>530</v>
      </c>
      <c r="D129" s="9">
        <v>7.55</v>
      </c>
      <c r="E129" s="9">
        <v>26.42</v>
      </c>
      <c r="F129" s="9">
        <v>7.55</v>
      </c>
      <c r="G129" s="9">
        <v>26.42</v>
      </c>
    </row>
    <row r="130" spans="1:7" x14ac:dyDescent="0.25">
      <c r="A130" s="15" t="s">
        <v>1194</v>
      </c>
      <c r="B130" s="9">
        <v>1</v>
      </c>
      <c r="C130" s="9">
        <v>30</v>
      </c>
      <c r="D130" s="9">
        <v>100</v>
      </c>
      <c r="E130" s="9">
        <v>100</v>
      </c>
      <c r="F130" s="9">
        <v>100</v>
      </c>
      <c r="G130" s="9">
        <v>100</v>
      </c>
    </row>
    <row r="131" spans="1:7" x14ac:dyDescent="0.25">
      <c r="A131" s="15" t="s">
        <v>1197</v>
      </c>
      <c r="B131" s="9">
        <v>1</v>
      </c>
      <c r="C131" s="9">
        <v>88</v>
      </c>
      <c r="D131" s="9">
        <v>88.64</v>
      </c>
      <c r="E131" s="9">
        <v>100</v>
      </c>
      <c r="F131" s="9">
        <v>25</v>
      </c>
      <c r="G131" s="9">
        <v>100</v>
      </c>
    </row>
    <row r="132" spans="1:7" x14ac:dyDescent="0.25">
      <c r="A132" s="15" t="s">
        <v>1200</v>
      </c>
      <c r="B132" s="9">
        <v>1</v>
      </c>
      <c r="C132" s="9">
        <v>686</v>
      </c>
      <c r="D132" s="9">
        <v>7.29</v>
      </c>
      <c r="E132" s="9">
        <v>21.87</v>
      </c>
      <c r="F132" s="9">
        <v>6.27</v>
      </c>
      <c r="G132" s="9">
        <v>20.85</v>
      </c>
    </row>
    <row r="133" spans="1:7" x14ac:dyDescent="0.25">
      <c r="A133" s="15" t="s">
        <v>1203</v>
      </c>
      <c r="B133" s="9">
        <v>4</v>
      </c>
      <c r="C133" s="9">
        <v>967</v>
      </c>
      <c r="D133" s="9">
        <v>2.79</v>
      </c>
      <c r="E133" s="9">
        <v>9.6199999999999992</v>
      </c>
      <c r="F133" s="9">
        <v>18.510000000000002</v>
      </c>
      <c r="G133" s="9">
        <v>28.85</v>
      </c>
    </row>
    <row r="134" spans="1:7" x14ac:dyDescent="0.25">
      <c r="A134" s="15" t="s">
        <v>1206</v>
      </c>
      <c r="B134" s="9">
        <v>1</v>
      </c>
      <c r="C134" s="9">
        <v>267</v>
      </c>
      <c r="D134" s="9">
        <v>18.73</v>
      </c>
      <c r="E134" s="9">
        <v>56.18</v>
      </c>
      <c r="F134" s="9">
        <v>1.5</v>
      </c>
      <c r="G134" s="9">
        <v>38.950000000000003</v>
      </c>
    </row>
    <row r="135" spans="1:7" x14ac:dyDescent="0.25">
      <c r="A135" s="15" t="s">
        <v>1209</v>
      </c>
      <c r="B135" s="9">
        <v>1</v>
      </c>
      <c r="C135" s="9">
        <v>154</v>
      </c>
      <c r="D135" s="9">
        <v>7.14</v>
      </c>
      <c r="E135" s="9">
        <v>72.08</v>
      </c>
      <c r="F135" s="9">
        <v>6.49</v>
      </c>
      <c r="G135" s="9">
        <v>71.430000000000007</v>
      </c>
    </row>
    <row r="136" spans="1:7" x14ac:dyDescent="0.25">
      <c r="A136" s="15" t="s">
        <v>1213</v>
      </c>
      <c r="B136" s="9">
        <v>3</v>
      </c>
      <c r="C136" s="9">
        <v>151</v>
      </c>
      <c r="D136" s="9">
        <v>27.81</v>
      </c>
      <c r="E136" s="9">
        <v>35.1</v>
      </c>
      <c r="F136" s="9">
        <v>90.07</v>
      </c>
      <c r="G136" s="9">
        <v>100</v>
      </c>
    </row>
    <row r="137" spans="1:7" x14ac:dyDescent="0.25">
      <c r="A137" s="15" t="s">
        <v>289</v>
      </c>
      <c r="B137" s="9">
        <v>1</v>
      </c>
      <c r="C137" s="9">
        <v>309</v>
      </c>
      <c r="D137" s="9">
        <v>0</v>
      </c>
      <c r="E137" s="9">
        <v>16.5</v>
      </c>
      <c r="F137" s="9">
        <v>0</v>
      </c>
      <c r="G137" s="9">
        <v>19.739999999999998</v>
      </c>
    </row>
    <row r="138" spans="1:7" x14ac:dyDescent="0.25">
      <c r="A138" s="15" t="s">
        <v>883</v>
      </c>
      <c r="B138" s="9">
        <v>1</v>
      </c>
      <c r="C138" s="9">
        <v>113</v>
      </c>
      <c r="D138" s="9">
        <v>0</v>
      </c>
      <c r="E138" s="9">
        <v>88.5</v>
      </c>
      <c r="F138" s="9">
        <v>0</v>
      </c>
      <c r="G138" s="9">
        <v>58.41</v>
      </c>
    </row>
    <row r="139" spans="1:7" x14ac:dyDescent="0.25">
      <c r="A139" s="15" t="s">
        <v>292</v>
      </c>
      <c r="B139" s="9">
        <v>1</v>
      </c>
      <c r="C139" s="9">
        <v>115</v>
      </c>
      <c r="D139" s="9">
        <v>100</v>
      </c>
      <c r="E139" s="9">
        <v>100</v>
      </c>
      <c r="F139" s="9">
        <v>100</v>
      </c>
      <c r="G139" s="9">
        <v>100</v>
      </c>
    </row>
    <row r="140" spans="1:7" x14ac:dyDescent="0.25">
      <c r="A140" s="15" t="s">
        <v>296</v>
      </c>
      <c r="B140" s="9">
        <v>3</v>
      </c>
      <c r="C140" s="9">
        <v>448</v>
      </c>
      <c r="D140" s="9">
        <v>39.96</v>
      </c>
      <c r="E140" s="9">
        <v>97.32</v>
      </c>
      <c r="F140" s="9">
        <v>10.27</v>
      </c>
      <c r="G140" s="9">
        <v>44.64</v>
      </c>
    </row>
    <row r="141" spans="1:7" x14ac:dyDescent="0.25">
      <c r="A141" s="15" t="s">
        <v>887</v>
      </c>
      <c r="B141" s="9">
        <v>2</v>
      </c>
      <c r="C141" s="9">
        <v>187</v>
      </c>
      <c r="D141" s="9">
        <v>23.53</v>
      </c>
      <c r="E141" s="9">
        <v>28.88</v>
      </c>
      <c r="F141" s="9">
        <v>28.88</v>
      </c>
      <c r="G141" s="9">
        <v>28.88</v>
      </c>
    </row>
    <row r="142" spans="1:7" x14ac:dyDescent="0.25">
      <c r="A142" s="15" t="s">
        <v>300</v>
      </c>
      <c r="B142" s="9">
        <v>1</v>
      </c>
      <c r="C142" s="9">
        <v>34</v>
      </c>
      <c r="D142" s="9">
        <v>0</v>
      </c>
      <c r="E142" s="9">
        <v>100</v>
      </c>
      <c r="F142" s="9">
        <v>0</v>
      </c>
      <c r="G142" s="9">
        <v>100</v>
      </c>
    </row>
    <row r="143" spans="1:7" x14ac:dyDescent="0.25">
      <c r="A143" s="15" t="s">
        <v>1217</v>
      </c>
      <c r="B143" s="9">
        <v>2</v>
      </c>
      <c r="C143" s="9">
        <v>143</v>
      </c>
      <c r="D143" s="9">
        <v>11.19</v>
      </c>
      <c r="E143" s="9">
        <v>20.98</v>
      </c>
      <c r="F143" s="9">
        <v>0</v>
      </c>
      <c r="G143" s="9">
        <v>20.98</v>
      </c>
    </row>
    <row r="144" spans="1:7" x14ac:dyDescent="0.25">
      <c r="A144" s="15" t="s">
        <v>304</v>
      </c>
      <c r="B144" s="9">
        <v>1</v>
      </c>
      <c r="C144" s="9">
        <v>29</v>
      </c>
      <c r="D144" s="9">
        <v>100</v>
      </c>
      <c r="E144" s="9">
        <v>100</v>
      </c>
      <c r="F144" s="9">
        <v>100</v>
      </c>
      <c r="G144" s="9">
        <v>100</v>
      </c>
    </row>
    <row r="145" spans="1:7" x14ac:dyDescent="0.25">
      <c r="A145" s="15" t="s">
        <v>308</v>
      </c>
      <c r="B145" s="9">
        <v>1</v>
      </c>
      <c r="C145" s="9">
        <v>166</v>
      </c>
      <c r="D145" s="9">
        <v>0</v>
      </c>
      <c r="E145" s="9">
        <v>43.37</v>
      </c>
      <c r="F145" s="9">
        <v>0</v>
      </c>
      <c r="G145" s="9">
        <v>40.96</v>
      </c>
    </row>
    <row r="146" spans="1:7" x14ac:dyDescent="0.25">
      <c r="A146" s="15" t="s">
        <v>1221</v>
      </c>
      <c r="B146" s="9">
        <v>2</v>
      </c>
      <c r="C146" s="9">
        <v>239</v>
      </c>
      <c r="D146" s="9">
        <v>61.51</v>
      </c>
      <c r="E146" s="9">
        <v>100</v>
      </c>
      <c r="F146" s="9">
        <v>45.19</v>
      </c>
      <c r="G146" s="9">
        <v>92.89</v>
      </c>
    </row>
    <row r="147" spans="1:7" x14ac:dyDescent="0.25">
      <c r="A147" s="15" t="s">
        <v>312</v>
      </c>
      <c r="B147" s="9">
        <v>1</v>
      </c>
      <c r="C147" s="9">
        <v>167</v>
      </c>
      <c r="D147" s="9">
        <v>0.6</v>
      </c>
      <c r="E147" s="9">
        <v>60.48</v>
      </c>
      <c r="F147" s="9">
        <v>0</v>
      </c>
      <c r="G147" s="9">
        <v>57.49</v>
      </c>
    </row>
    <row r="148" spans="1:7" x14ac:dyDescent="0.25">
      <c r="A148" s="15" t="s">
        <v>316</v>
      </c>
      <c r="B148" s="9">
        <v>2</v>
      </c>
      <c r="C148" s="9">
        <v>109</v>
      </c>
      <c r="D148" s="9">
        <v>36.700000000000003</v>
      </c>
      <c r="E148" s="9">
        <v>36.700000000000003</v>
      </c>
      <c r="F148" s="9">
        <v>36.700000000000003</v>
      </c>
      <c r="G148" s="9">
        <v>36.700000000000003</v>
      </c>
    </row>
    <row r="149" spans="1:7" x14ac:dyDescent="0.25">
      <c r="A149" s="15" t="s">
        <v>891</v>
      </c>
      <c r="B149" s="9">
        <v>2</v>
      </c>
      <c r="C149" s="9">
        <v>88</v>
      </c>
      <c r="D149" s="9">
        <v>35.229999999999997</v>
      </c>
      <c r="E149" s="9">
        <v>54.55</v>
      </c>
      <c r="F149" s="9">
        <v>35.229999999999997</v>
      </c>
      <c r="G149" s="9">
        <v>35.229999999999997</v>
      </c>
    </row>
    <row r="150" spans="1:7" x14ac:dyDescent="0.25">
      <c r="A150" s="15" t="s">
        <v>320</v>
      </c>
      <c r="B150" s="9">
        <v>1</v>
      </c>
      <c r="C150" s="9">
        <v>249</v>
      </c>
      <c r="D150" s="9">
        <v>0</v>
      </c>
      <c r="E150" s="9">
        <v>36.549999999999997</v>
      </c>
      <c r="F150" s="9">
        <v>0</v>
      </c>
      <c r="G150" s="9">
        <v>32.93</v>
      </c>
    </row>
    <row r="151" spans="1:7" x14ac:dyDescent="0.25">
      <c r="A151" s="15" t="s">
        <v>324</v>
      </c>
      <c r="B151" s="9">
        <v>1</v>
      </c>
      <c r="C151" s="9">
        <v>135</v>
      </c>
      <c r="D151" s="9">
        <v>0</v>
      </c>
      <c r="E151" s="9">
        <v>31.11</v>
      </c>
      <c r="F151" s="9">
        <v>0</v>
      </c>
      <c r="G151" s="9">
        <v>57.78</v>
      </c>
    </row>
    <row r="152" spans="1:7" x14ac:dyDescent="0.25">
      <c r="A152" s="15" t="s">
        <v>328</v>
      </c>
      <c r="B152" s="9">
        <v>2</v>
      </c>
      <c r="C152" s="9">
        <v>177</v>
      </c>
      <c r="D152" s="9">
        <v>18.64</v>
      </c>
      <c r="E152" s="9">
        <v>18.64</v>
      </c>
      <c r="F152" s="9">
        <v>18.64</v>
      </c>
      <c r="G152" s="9">
        <v>18.64</v>
      </c>
    </row>
    <row r="153" spans="1:7" x14ac:dyDescent="0.25">
      <c r="A153" s="15" t="s">
        <v>336</v>
      </c>
      <c r="B153" s="9">
        <v>2</v>
      </c>
      <c r="C153" s="9">
        <v>277</v>
      </c>
      <c r="D153" s="9">
        <v>23.83</v>
      </c>
      <c r="E153" s="9">
        <v>23.83</v>
      </c>
      <c r="F153" s="9">
        <v>19.13</v>
      </c>
      <c r="G153" s="9">
        <v>23.83</v>
      </c>
    </row>
    <row r="154" spans="1:7" x14ac:dyDescent="0.25">
      <c r="A154" s="15" t="s">
        <v>340</v>
      </c>
      <c r="B154" s="9">
        <v>1</v>
      </c>
      <c r="C154" s="9">
        <v>32</v>
      </c>
      <c r="D154" s="9">
        <v>3.12</v>
      </c>
      <c r="E154" s="9">
        <v>100</v>
      </c>
      <c r="F154" s="9">
        <v>6.25</v>
      </c>
      <c r="G154" s="9">
        <v>100</v>
      </c>
    </row>
    <row r="155" spans="1:7" x14ac:dyDescent="0.25">
      <c r="A155" s="15" t="s">
        <v>895</v>
      </c>
      <c r="B155" s="9">
        <v>1</v>
      </c>
      <c r="C155" s="9">
        <v>682</v>
      </c>
      <c r="D155" s="9">
        <v>16.13</v>
      </c>
      <c r="E155" s="9">
        <v>28.89</v>
      </c>
      <c r="F155" s="9">
        <v>15.98</v>
      </c>
      <c r="G155" s="9">
        <v>28.89</v>
      </c>
    </row>
    <row r="156" spans="1:7" x14ac:dyDescent="0.25">
      <c r="A156" s="15" t="s">
        <v>1224</v>
      </c>
      <c r="B156" s="9">
        <v>1</v>
      </c>
      <c r="C156" s="9">
        <v>388</v>
      </c>
      <c r="D156" s="9">
        <v>11.86</v>
      </c>
      <c r="E156" s="9">
        <v>37.630000000000003</v>
      </c>
      <c r="F156" s="9">
        <v>0</v>
      </c>
      <c r="G156" s="9">
        <v>18.559999999999999</v>
      </c>
    </row>
    <row r="157" spans="1:7" x14ac:dyDescent="0.25">
      <c r="A157" s="15" t="s">
        <v>344</v>
      </c>
      <c r="B157" s="9">
        <v>2</v>
      </c>
      <c r="C157" s="9">
        <v>231</v>
      </c>
      <c r="D157" s="9">
        <v>0</v>
      </c>
      <c r="E157" s="9">
        <v>32.9</v>
      </c>
      <c r="F157" s="9">
        <v>45.45</v>
      </c>
      <c r="G157" s="9">
        <v>88.74</v>
      </c>
    </row>
    <row r="158" spans="1:7" x14ac:dyDescent="0.25">
      <c r="A158" s="15" t="s">
        <v>1227</v>
      </c>
      <c r="B158" s="9">
        <v>1</v>
      </c>
      <c r="C158" s="9">
        <v>99</v>
      </c>
      <c r="D158" s="9">
        <v>100</v>
      </c>
      <c r="E158" s="9">
        <v>100</v>
      </c>
      <c r="F158" s="9">
        <v>20.2</v>
      </c>
      <c r="G158" s="9">
        <v>100</v>
      </c>
    </row>
    <row r="159" spans="1:7" x14ac:dyDescent="0.25">
      <c r="A159" s="15" t="s">
        <v>347</v>
      </c>
      <c r="B159" s="9">
        <v>1</v>
      </c>
      <c r="C159" s="9">
        <v>41</v>
      </c>
      <c r="D159" s="9">
        <v>100</v>
      </c>
      <c r="E159" s="9">
        <v>100</v>
      </c>
      <c r="F159" s="9">
        <v>100</v>
      </c>
      <c r="G159" s="9">
        <v>100</v>
      </c>
    </row>
    <row r="160" spans="1:7" x14ac:dyDescent="0.25">
      <c r="A160" s="15" t="s">
        <v>351</v>
      </c>
      <c r="B160" s="9">
        <v>1</v>
      </c>
      <c r="C160" s="9">
        <v>27</v>
      </c>
      <c r="D160" s="9">
        <v>92.59</v>
      </c>
      <c r="E160" s="9">
        <v>100</v>
      </c>
      <c r="F160" s="9">
        <v>100</v>
      </c>
      <c r="G160" s="9">
        <v>100</v>
      </c>
    </row>
    <row r="161" spans="1:7" x14ac:dyDescent="0.25">
      <c r="A161" s="15" t="s">
        <v>355</v>
      </c>
      <c r="B161" s="9">
        <v>3</v>
      </c>
      <c r="C161" s="9">
        <v>423</v>
      </c>
      <c r="D161" s="9">
        <v>55.56</v>
      </c>
      <c r="E161" s="9">
        <v>69.5</v>
      </c>
      <c r="F161" s="9">
        <v>6.62</v>
      </c>
      <c r="G161" s="9">
        <v>13</v>
      </c>
    </row>
    <row r="162" spans="1:7" x14ac:dyDescent="0.25">
      <c r="A162" s="15" t="s">
        <v>899</v>
      </c>
      <c r="B162" s="9">
        <v>1</v>
      </c>
      <c r="C162" s="9">
        <v>89</v>
      </c>
      <c r="D162" s="9">
        <v>28.09</v>
      </c>
      <c r="E162" s="9">
        <v>100</v>
      </c>
      <c r="F162" s="9">
        <v>47.19</v>
      </c>
      <c r="G162" s="9">
        <v>100</v>
      </c>
    </row>
    <row r="163" spans="1:7" x14ac:dyDescent="0.25">
      <c r="A163" s="15" t="s">
        <v>903</v>
      </c>
      <c r="B163" s="9">
        <v>1</v>
      </c>
      <c r="C163" s="9">
        <v>411</v>
      </c>
      <c r="D163" s="9">
        <v>6.33</v>
      </c>
      <c r="E163" s="9">
        <v>30.66</v>
      </c>
      <c r="F163" s="9">
        <v>10.71</v>
      </c>
      <c r="G163" s="9">
        <v>35.04</v>
      </c>
    </row>
    <row r="164" spans="1:7" x14ac:dyDescent="0.25">
      <c r="A164" s="15" t="s">
        <v>907</v>
      </c>
      <c r="B164" s="9">
        <v>3</v>
      </c>
      <c r="C164" s="9">
        <v>304</v>
      </c>
      <c r="D164" s="9">
        <v>20.39</v>
      </c>
      <c r="E164" s="9">
        <v>53.29</v>
      </c>
      <c r="F164" s="9">
        <v>25.66</v>
      </c>
      <c r="G164" s="9">
        <v>57.57</v>
      </c>
    </row>
    <row r="165" spans="1:7" x14ac:dyDescent="0.25">
      <c r="A165" s="15" t="s">
        <v>911</v>
      </c>
      <c r="B165" s="9">
        <v>3</v>
      </c>
      <c r="C165" s="9">
        <v>707</v>
      </c>
      <c r="D165" s="9">
        <v>0</v>
      </c>
      <c r="E165" s="9">
        <v>6.36</v>
      </c>
      <c r="F165" s="9">
        <v>4.67</v>
      </c>
      <c r="G165" s="9">
        <v>6.36</v>
      </c>
    </row>
    <row r="166" spans="1:7" x14ac:dyDescent="0.25">
      <c r="A166" s="15" t="s">
        <v>358</v>
      </c>
      <c r="B166" s="9">
        <v>2</v>
      </c>
      <c r="C166" s="9">
        <v>189</v>
      </c>
      <c r="D166" s="9">
        <v>20.63</v>
      </c>
      <c r="E166" s="9">
        <v>20.63</v>
      </c>
      <c r="F166" s="9">
        <v>11.11</v>
      </c>
      <c r="G166" s="9">
        <v>20.63</v>
      </c>
    </row>
    <row r="167" spans="1:7" x14ac:dyDescent="0.25">
      <c r="A167" s="15" t="s">
        <v>362</v>
      </c>
      <c r="B167" s="9">
        <v>1</v>
      </c>
      <c r="C167" s="9">
        <v>80</v>
      </c>
      <c r="D167" s="9">
        <v>11.25</v>
      </c>
      <c r="E167" s="9">
        <v>100</v>
      </c>
      <c r="F167" s="9">
        <v>11.25</v>
      </c>
      <c r="G167" s="9">
        <v>100</v>
      </c>
    </row>
    <row r="168" spans="1:7" x14ac:dyDescent="0.25">
      <c r="A168" s="15" t="s">
        <v>366</v>
      </c>
      <c r="B168" s="9">
        <v>1</v>
      </c>
      <c r="C168" s="9">
        <v>173</v>
      </c>
      <c r="D168" s="9">
        <v>28.9</v>
      </c>
      <c r="E168" s="9">
        <v>86.71</v>
      </c>
      <c r="F168" s="9">
        <v>16.18</v>
      </c>
      <c r="G168" s="9">
        <v>73.989999999999995</v>
      </c>
    </row>
    <row r="169" spans="1:7" x14ac:dyDescent="0.25">
      <c r="A169" s="15" t="s">
        <v>370</v>
      </c>
      <c r="B169" s="9">
        <v>1</v>
      </c>
      <c r="C169" s="9">
        <v>202</v>
      </c>
      <c r="D169" s="9">
        <v>39.6</v>
      </c>
      <c r="E169" s="9">
        <v>89.11</v>
      </c>
      <c r="F169" s="9">
        <v>9.41</v>
      </c>
      <c r="G169" s="9">
        <v>58.91</v>
      </c>
    </row>
    <row r="170" spans="1:7" x14ac:dyDescent="0.25">
      <c r="A170" s="15" t="s">
        <v>374</v>
      </c>
      <c r="B170" s="9">
        <v>1</v>
      </c>
      <c r="C170" s="9">
        <v>425</v>
      </c>
      <c r="D170" s="9">
        <v>8.94</v>
      </c>
      <c r="E170" s="9">
        <v>32.47</v>
      </c>
      <c r="F170" s="9">
        <v>8.94</v>
      </c>
      <c r="G170" s="9">
        <v>32.47</v>
      </c>
    </row>
    <row r="171" spans="1:7" x14ac:dyDescent="0.25">
      <c r="A171" s="15" t="s">
        <v>1230</v>
      </c>
      <c r="B171" s="9">
        <v>2</v>
      </c>
      <c r="C171" s="9">
        <v>246</v>
      </c>
      <c r="D171" s="9">
        <v>19.510000000000002</v>
      </c>
      <c r="E171" s="9">
        <v>19.510000000000002</v>
      </c>
      <c r="F171" s="9">
        <v>4.07</v>
      </c>
      <c r="G171" s="9">
        <v>19.510000000000002</v>
      </c>
    </row>
    <row r="172" spans="1:7" x14ac:dyDescent="0.25">
      <c r="A172" s="15" t="s">
        <v>377</v>
      </c>
      <c r="B172" s="9">
        <v>3</v>
      </c>
      <c r="C172" s="9">
        <v>293</v>
      </c>
      <c r="D172" s="9">
        <v>12.29</v>
      </c>
      <c r="E172" s="9">
        <v>12.29</v>
      </c>
      <c r="F172" s="9">
        <v>8.5299999999999994</v>
      </c>
      <c r="G172" s="9">
        <v>12.29</v>
      </c>
    </row>
    <row r="173" spans="1:7" x14ac:dyDescent="0.25">
      <c r="A173" s="15" t="s">
        <v>1234</v>
      </c>
      <c r="B173" s="9">
        <v>1</v>
      </c>
      <c r="C173" s="9">
        <v>333</v>
      </c>
      <c r="D173" s="9">
        <v>18.32</v>
      </c>
      <c r="E173" s="9">
        <v>48.35</v>
      </c>
      <c r="F173" s="9">
        <v>0.3</v>
      </c>
      <c r="G173" s="9">
        <v>30.33</v>
      </c>
    </row>
    <row r="174" spans="1:7" x14ac:dyDescent="0.25">
      <c r="A174" s="15" t="s">
        <v>1238</v>
      </c>
      <c r="B174" s="9">
        <v>1</v>
      </c>
      <c r="C174" s="9">
        <v>888</v>
      </c>
      <c r="D174" s="9">
        <v>4.7300000000000004</v>
      </c>
      <c r="E174" s="9">
        <v>15.99</v>
      </c>
      <c r="F174" s="9">
        <v>4.5</v>
      </c>
      <c r="G174" s="9">
        <v>15.77</v>
      </c>
    </row>
    <row r="175" spans="1:7" x14ac:dyDescent="0.25">
      <c r="A175" s="15" t="s">
        <v>1242</v>
      </c>
      <c r="B175" s="9">
        <v>1</v>
      </c>
      <c r="C175" s="9">
        <v>118</v>
      </c>
      <c r="D175" s="9">
        <v>100</v>
      </c>
      <c r="E175" s="9">
        <v>100</v>
      </c>
      <c r="F175" s="9">
        <v>17.8</v>
      </c>
      <c r="G175" s="9">
        <v>100</v>
      </c>
    </row>
    <row r="176" spans="1:7" x14ac:dyDescent="0.25">
      <c r="A176" s="15" t="s">
        <v>1246</v>
      </c>
      <c r="B176" s="9">
        <v>1</v>
      </c>
      <c r="C176" s="9">
        <v>154</v>
      </c>
      <c r="D176" s="9">
        <v>16.23</v>
      </c>
      <c r="E176" s="9">
        <v>81.17</v>
      </c>
      <c r="F176" s="9">
        <v>2.6</v>
      </c>
      <c r="G176" s="9">
        <v>67.53</v>
      </c>
    </row>
    <row r="177" spans="1:7" x14ac:dyDescent="0.25">
      <c r="A177" s="15" t="s">
        <v>915</v>
      </c>
      <c r="B177" s="9">
        <v>1</v>
      </c>
      <c r="C177" s="9">
        <v>468</v>
      </c>
      <c r="D177" s="9">
        <v>0</v>
      </c>
      <c r="E177" s="9">
        <v>20.73</v>
      </c>
      <c r="F177" s="9">
        <v>4.0599999999999996</v>
      </c>
      <c r="G177" s="9">
        <v>25.43</v>
      </c>
    </row>
    <row r="178" spans="1:7" x14ac:dyDescent="0.25">
      <c r="A178" s="15" t="s">
        <v>381</v>
      </c>
      <c r="B178" s="9">
        <v>2</v>
      </c>
      <c r="C178" s="9">
        <v>185</v>
      </c>
      <c r="D178" s="9">
        <v>70.81</v>
      </c>
      <c r="E178" s="9">
        <v>100</v>
      </c>
      <c r="F178" s="9">
        <v>46.49</v>
      </c>
      <c r="G178" s="9">
        <v>100</v>
      </c>
    </row>
    <row r="179" spans="1:7" x14ac:dyDescent="0.25">
      <c r="A179" s="15" t="s">
        <v>385</v>
      </c>
      <c r="B179" s="9">
        <v>1</v>
      </c>
      <c r="C179" s="9">
        <v>229</v>
      </c>
      <c r="D179" s="9">
        <v>48.03</v>
      </c>
      <c r="E179" s="9">
        <v>91.7</v>
      </c>
      <c r="F179" s="9">
        <v>0</v>
      </c>
      <c r="G179" s="9">
        <v>43.67</v>
      </c>
    </row>
    <row r="180" spans="1:7" x14ac:dyDescent="0.25">
      <c r="A180" s="15" t="s">
        <v>1250</v>
      </c>
      <c r="B180" s="9">
        <v>1</v>
      </c>
      <c r="C180" s="9">
        <v>183</v>
      </c>
      <c r="D180" s="9">
        <v>21.31</v>
      </c>
      <c r="E180" s="9">
        <v>75.959999999999994</v>
      </c>
      <c r="F180" s="9">
        <v>17.489999999999998</v>
      </c>
      <c r="G180" s="9">
        <v>72.13</v>
      </c>
    </row>
    <row r="181" spans="1:7" x14ac:dyDescent="0.25">
      <c r="A181" s="15" t="s">
        <v>389</v>
      </c>
      <c r="B181" s="9">
        <v>1</v>
      </c>
      <c r="C181" s="9">
        <v>119</v>
      </c>
      <c r="D181" s="9">
        <v>0</v>
      </c>
      <c r="E181" s="9">
        <v>0</v>
      </c>
      <c r="F181" s="9">
        <v>0</v>
      </c>
      <c r="G181" s="9">
        <v>0</v>
      </c>
    </row>
    <row r="182" spans="1:7" x14ac:dyDescent="0.25">
      <c r="A182" s="15" t="s">
        <v>393</v>
      </c>
      <c r="B182" s="9">
        <v>3</v>
      </c>
      <c r="C182" s="9">
        <v>512</v>
      </c>
      <c r="D182" s="9">
        <v>34.770000000000003</v>
      </c>
      <c r="E182" s="9">
        <v>72.849999999999994</v>
      </c>
      <c r="F182" s="9">
        <v>34.57</v>
      </c>
      <c r="G182" s="9">
        <v>68.75</v>
      </c>
    </row>
    <row r="183" spans="1:7" x14ac:dyDescent="0.25">
      <c r="A183" s="15" t="s">
        <v>918</v>
      </c>
      <c r="B183" s="9">
        <v>2</v>
      </c>
      <c r="C183" s="9">
        <v>228</v>
      </c>
      <c r="D183" s="9">
        <v>3.95</v>
      </c>
      <c r="E183" s="9">
        <v>39.04</v>
      </c>
      <c r="F183" s="9">
        <v>24.56</v>
      </c>
      <c r="G183" s="9">
        <v>53.07</v>
      </c>
    </row>
    <row r="184" spans="1:7" x14ac:dyDescent="0.25">
      <c r="A184" s="15" t="s">
        <v>1253</v>
      </c>
      <c r="B184" s="9">
        <v>2</v>
      </c>
      <c r="C184" s="9">
        <v>141</v>
      </c>
      <c r="D184" s="9">
        <v>0</v>
      </c>
      <c r="E184" s="9">
        <v>34.04</v>
      </c>
      <c r="F184" s="9">
        <v>34.04</v>
      </c>
      <c r="G184" s="9">
        <v>34.04</v>
      </c>
    </row>
    <row r="185" spans="1:7" x14ac:dyDescent="0.25">
      <c r="A185" s="15" t="s">
        <v>396</v>
      </c>
      <c r="B185" s="9">
        <v>1</v>
      </c>
      <c r="C185" s="9">
        <v>33</v>
      </c>
      <c r="D185" s="9">
        <v>100</v>
      </c>
      <c r="E185" s="9">
        <v>100</v>
      </c>
      <c r="F185" s="9">
        <v>100</v>
      </c>
      <c r="G185" s="9">
        <v>100</v>
      </c>
    </row>
    <row r="186" spans="1:7" x14ac:dyDescent="0.25">
      <c r="A186" s="15" t="s">
        <v>400</v>
      </c>
      <c r="B186" s="9">
        <v>1</v>
      </c>
      <c r="C186" s="9">
        <v>241</v>
      </c>
      <c r="D186" s="9">
        <v>7.47</v>
      </c>
      <c r="E186" s="9">
        <v>48.96</v>
      </c>
      <c r="F186" s="9">
        <v>28.63</v>
      </c>
      <c r="G186" s="9">
        <v>70.12</v>
      </c>
    </row>
    <row r="187" spans="1:7" x14ac:dyDescent="0.25">
      <c r="A187" s="15" t="s">
        <v>922</v>
      </c>
      <c r="B187" s="9">
        <v>1</v>
      </c>
      <c r="C187" s="9">
        <v>76</v>
      </c>
      <c r="D187" s="9">
        <v>100</v>
      </c>
      <c r="E187" s="9">
        <v>100</v>
      </c>
      <c r="F187" s="9">
        <v>93.42</v>
      </c>
      <c r="G187" s="9">
        <v>100</v>
      </c>
    </row>
    <row r="188" spans="1:7" x14ac:dyDescent="0.25">
      <c r="A188" s="15" t="s">
        <v>404</v>
      </c>
      <c r="B188" s="9">
        <v>2</v>
      </c>
      <c r="C188" s="9">
        <v>505</v>
      </c>
      <c r="D188" s="9">
        <v>0</v>
      </c>
      <c r="E188" s="9">
        <v>14.26</v>
      </c>
      <c r="F188" s="9">
        <v>1.19</v>
      </c>
      <c r="G188" s="9">
        <v>20.99</v>
      </c>
    </row>
    <row r="189" spans="1:7" x14ac:dyDescent="0.25">
      <c r="A189" s="15" t="s">
        <v>926</v>
      </c>
      <c r="B189" s="9">
        <v>2</v>
      </c>
      <c r="C189" s="9">
        <v>163</v>
      </c>
      <c r="D189" s="9">
        <v>91.41</v>
      </c>
      <c r="E189" s="9">
        <v>100</v>
      </c>
      <c r="F189" s="9">
        <v>98.16</v>
      </c>
      <c r="G189" s="9">
        <v>100</v>
      </c>
    </row>
    <row r="190" spans="1:7" x14ac:dyDescent="0.25">
      <c r="A190" s="15" t="s">
        <v>408</v>
      </c>
      <c r="B190" s="9">
        <v>2</v>
      </c>
      <c r="C190" s="9">
        <v>272</v>
      </c>
      <c r="D190" s="9">
        <v>0</v>
      </c>
      <c r="E190" s="9">
        <v>10.29</v>
      </c>
      <c r="F190" s="9">
        <v>0</v>
      </c>
      <c r="G190" s="9">
        <v>9.19</v>
      </c>
    </row>
    <row r="191" spans="1:7" x14ac:dyDescent="0.25">
      <c r="A191" s="15" t="s">
        <v>412</v>
      </c>
      <c r="B191" s="9">
        <v>1</v>
      </c>
      <c r="C191" s="9">
        <v>94</v>
      </c>
      <c r="D191" s="9">
        <v>43.62</v>
      </c>
      <c r="E191" s="9">
        <v>100</v>
      </c>
      <c r="F191" s="9">
        <v>47.87</v>
      </c>
      <c r="G191" s="9">
        <v>100</v>
      </c>
    </row>
    <row r="192" spans="1:7" x14ac:dyDescent="0.25">
      <c r="A192" s="15" t="s">
        <v>1256</v>
      </c>
      <c r="B192" s="9">
        <v>1</v>
      </c>
      <c r="C192" s="9">
        <v>100</v>
      </c>
      <c r="D192" s="9">
        <v>3</v>
      </c>
      <c r="E192" s="9">
        <v>100</v>
      </c>
      <c r="F192" s="9">
        <v>53</v>
      </c>
      <c r="G192" s="9">
        <v>100</v>
      </c>
    </row>
    <row r="193" spans="1:7" x14ac:dyDescent="0.25">
      <c r="A193" s="15" t="s">
        <v>416</v>
      </c>
      <c r="B193" s="9">
        <v>1</v>
      </c>
      <c r="C193" s="9">
        <v>134</v>
      </c>
      <c r="D193" s="9">
        <v>83.58</v>
      </c>
      <c r="E193" s="9">
        <v>100</v>
      </c>
      <c r="F193" s="9">
        <v>16.420000000000002</v>
      </c>
      <c r="G193" s="9">
        <v>91.04</v>
      </c>
    </row>
    <row r="194" spans="1:7" x14ac:dyDescent="0.25">
      <c r="A194" s="15" t="s">
        <v>420</v>
      </c>
      <c r="B194" s="9">
        <v>1</v>
      </c>
      <c r="C194" s="9">
        <v>123</v>
      </c>
      <c r="D194" s="9">
        <v>0</v>
      </c>
      <c r="E194" s="9">
        <v>16.260000000000002</v>
      </c>
      <c r="F194" s="9">
        <v>58.54</v>
      </c>
      <c r="G194" s="9">
        <v>100</v>
      </c>
    </row>
    <row r="195" spans="1:7" x14ac:dyDescent="0.25">
      <c r="A195" s="15" t="s">
        <v>424</v>
      </c>
      <c r="B195" s="9">
        <v>1</v>
      </c>
      <c r="C195" s="9">
        <v>127</v>
      </c>
      <c r="D195" s="9">
        <v>100</v>
      </c>
      <c r="E195" s="9">
        <v>100</v>
      </c>
      <c r="F195" s="9">
        <v>47.24</v>
      </c>
      <c r="G195" s="9">
        <v>100</v>
      </c>
    </row>
    <row r="196" spans="1:7" x14ac:dyDescent="0.25">
      <c r="A196" s="15" t="s">
        <v>428</v>
      </c>
      <c r="B196" s="9">
        <v>2</v>
      </c>
      <c r="C196" s="9">
        <v>314</v>
      </c>
      <c r="D196" s="9">
        <v>13.38</v>
      </c>
      <c r="E196" s="9">
        <v>45.22</v>
      </c>
      <c r="F196" s="9">
        <v>16.239999999999998</v>
      </c>
      <c r="G196" s="9">
        <v>48.09</v>
      </c>
    </row>
    <row r="197" spans="1:7" x14ac:dyDescent="0.25">
      <c r="A197" s="15" t="s">
        <v>930</v>
      </c>
      <c r="B197" s="9">
        <v>3</v>
      </c>
      <c r="C197" s="9">
        <v>272</v>
      </c>
      <c r="D197" s="9">
        <v>0</v>
      </c>
      <c r="E197" s="9">
        <v>12.13</v>
      </c>
      <c r="F197" s="9">
        <v>23.9</v>
      </c>
      <c r="G197" s="9">
        <v>47.79</v>
      </c>
    </row>
    <row r="198" spans="1:7" x14ac:dyDescent="0.25">
      <c r="A198" s="15" t="s">
        <v>432</v>
      </c>
      <c r="B198" s="9">
        <v>2</v>
      </c>
      <c r="C198" s="9">
        <v>255</v>
      </c>
      <c r="D198" s="9">
        <v>100</v>
      </c>
      <c r="E198" s="9">
        <v>100</v>
      </c>
      <c r="F198" s="9">
        <v>56.47</v>
      </c>
      <c r="G198" s="9">
        <v>100</v>
      </c>
    </row>
    <row r="199" spans="1:7" x14ac:dyDescent="0.25">
      <c r="A199" s="15" t="s">
        <v>1259</v>
      </c>
      <c r="B199" s="9">
        <v>3</v>
      </c>
      <c r="C199" s="9">
        <v>287</v>
      </c>
      <c r="D199" s="9">
        <v>9.76</v>
      </c>
      <c r="E199" s="9">
        <v>9.76</v>
      </c>
      <c r="F199" s="9">
        <v>5.23</v>
      </c>
      <c r="G199" s="9">
        <v>9.76</v>
      </c>
    </row>
    <row r="200" spans="1:7" x14ac:dyDescent="0.25">
      <c r="A200" s="15" t="s">
        <v>436</v>
      </c>
      <c r="B200" s="9">
        <v>1</v>
      </c>
      <c r="C200" s="9">
        <v>191</v>
      </c>
      <c r="D200" s="9">
        <v>15.71</v>
      </c>
      <c r="E200" s="9">
        <v>68.06</v>
      </c>
      <c r="F200" s="9">
        <v>18.850000000000001</v>
      </c>
      <c r="G200" s="9">
        <v>71.2</v>
      </c>
    </row>
    <row r="201" spans="1:7" x14ac:dyDescent="0.25">
      <c r="A201" s="15" t="s">
        <v>439</v>
      </c>
      <c r="B201" s="9">
        <v>1</v>
      </c>
      <c r="C201" s="9">
        <v>39</v>
      </c>
      <c r="D201" s="9">
        <v>100</v>
      </c>
      <c r="E201" s="9">
        <v>100</v>
      </c>
      <c r="F201" s="9">
        <v>100</v>
      </c>
      <c r="G201" s="9">
        <v>100</v>
      </c>
    </row>
    <row r="202" spans="1:7" x14ac:dyDescent="0.25">
      <c r="A202" s="15" t="s">
        <v>1430</v>
      </c>
      <c r="B202" s="9">
        <v>3</v>
      </c>
      <c r="C202" s="9">
        <v>584</v>
      </c>
      <c r="D202" s="9">
        <v>4.62</v>
      </c>
      <c r="E202" s="9">
        <v>6.34</v>
      </c>
      <c r="F202" s="9">
        <v>5.31</v>
      </c>
      <c r="G202" s="9">
        <v>5.31</v>
      </c>
    </row>
    <row r="203" spans="1:7" x14ac:dyDescent="0.25">
      <c r="A203" s="15" t="s">
        <v>443</v>
      </c>
      <c r="B203" s="9">
        <v>3</v>
      </c>
      <c r="C203" s="9">
        <v>1191</v>
      </c>
      <c r="D203" s="9">
        <v>2.6</v>
      </c>
      <c r="E203" s="9">
        <v>11</v>
      </c>
      <c r="F203" s="9">
        <v>14.11</v>
      </c>
      <c r="G203" s="9">
        <v>31.74</v>
      </c>
    </row>
    <row r="204" spans="1:7" x14ac:dyDescent="0.25">
      <c r="A204" s="15" t="s">
        <v>446</v>
      </c>
      <c r="B204" s="9">
        <v>1</v>
      </c>
      <c r="C204" s="9">
        <v>24</v>
      </c>
      <c r="D204" s="9">
        <v>100</v>
      </c>
      <c r="E204" s="9">
        <v>100</v>
      </c>
      <c r="F204" s="9">
        <v>87.5</v>
      </c>
      <c r="G204" s="9">
        <v>100</v>
      </c>
    </row>
    <row r="205" spans="1:7" x14ac:dyDescent="0.25">
      <c r="A205" s="15" t="s">
        <v>936</v>
      </c>
      <c r="B205" s="9">
        <v>1</v>
      </c>
      <c r="C205" s="9">
        <v>32</v>
      </c>
      <c r="D205" s="9">
        <v>100</v>
      </c>
      <c r="E205" s="9">
        <v>100</v>
      </c>
      <c r="F205" s="9">
        <v>68.75</v>
      </c>
      <c r="G205" s="9">
        <v>100</v>
      </c>
    </row>
    <row r="206" spans="1:7" x14ac:dyDescent="0.25">
      <c r="A206" s="15" t="s">
        <v>940</v>
      </c>
      <c r="B206" s="9">
        <v>1</v>
      </c>
      <c r="C206" s="9">
        <v>30</v>
      </c>
      <c r="D206" s="9">
        <v>0</v>
      </c>
      <c r="E206" s="9">
        <v>100</v>
      </c>
      <c r="F206" s="9">
        <v>100</v>
      </c>
      <c r="G206" s="9">
        <v>100</v>
      </c>
    </row>
    <row r="207" spans="1:7" x14ac:dyDescent="0.25">
      <c r="A207" s="15" t="s">
        <v>944</v>
      </c>
      <c r="B207" s="9">
        <v>1</v>
      </c>
      <c r="C207" s="9">
        <v>85</v>
      </c>
      <c r="D207" s="9">
        <v>100</v>
      </c>
      <c r="E207" s="9">
        <v>100</v>
      </c>
      <c r="F207" s="9">
        <v>97.65</v>
      </c>
      <c r="G207" s="9">
        <v>100</v>
      </c>
    </row>
    <row r="208" spans="1:7" x14ac:dyDescent="0.25">
      <c r="A208" s="15" t="s">
        <v>948</v>
      </c>
      <c r="B208" s="9">
        <v>2</v>
      </c>
      <c r="C208" s="9">
        <v>142</v>
      </c>
      <c r="D208" s="9">
        <v>26.76</v>
      </c>
      <c r="E208" s="9">
        <v>26.76</v>
      </c>
      <c r="F208" s="9">
        <v>26.76</v>
      </c>
      <c r="G208" s="9">
        <v>26.76</v>
      </c>
    </row>
    <row r="209" spans="1:7" x14ac:dyDescent="0.25">
      <c r="A209" s="15" t="s">
        <v>449</v>
      </c>
      <c r="B209" s="9">
        <v>2</v>
      </c>
      <c r="C209" s="9">
        <v>338</v>
      </c>
      <c r="D209" s="9">
        <v>20.71</v>
      </c>
      <c r="E209" s="9">
        <v>20.71</v>
      </c>
      <c r="F209" s="9">
        <v>20.71</v>
      </c>
      <c r="G209" s="9">
        <v>20.71</v>
      </c>
    </row>
    <row r="210" spans="1:7" x14ac:dyDescent="0.25">
      <c r="A210" s="15" t="s">
        <v>1263</v>
      </c>
      <c r="B210" s="9">
        <v>1</v>
      </c>
      <c r="C210" s="9">
        <v>76</v>
      </c>
      <c r="D210" s="9">
        <v>0</v>
      </c>
      <c r="E210" s="9">
        <v>78.95</v>
      </c>
      <c r="F210" s="9">
        <v>0</v>
      </c>
      <c r="G210" s="9">
        <v>78.95</v>
      </c>
    </row>
    <row r="211" spans="1:7" x14ac:dyDescent="0.25">
      <c r="A211" s="15" t="s">
        <v>1266</v>
      </c>
      <c r="B211" s="9">
        <v>1</v>
      </c>
      <c r="C211" s="9">
        <v>31</v>
      </c>
      <c r="D211" s="9">
        <v>100</v>
      </c>
      <c r="E211" s="9">
        <v>100</v>
      </c>
      <c r="F211" s="9">
        <v>100</v>
      </c>
      <c r="G211" s="9">
        <v>100</v>
      </c>
    </row>
    <row r="212" spans="1:7" x14ac:dyDescent="0.25">
      <c r="A212" s="15" t="s">
        <v>952</v>
      </c>
      <c r="B212" s="9">
        <v>1</v>
      </c>
      <c r="C212" s="9">
        <v>29</v>
      </c>
      <c r="D212" s="9">
        <v>0</v>
      </c>
      <c r="E212" s="9">
        <v>100</v>
      </c>
      <c r="F212" s="9">
        <v>10.34</v>
      </c>
      <c r="G212" s="9">
        <v>100</v>
      </c>
    </row>
    <row r="213" spans="1:7" x14ac:dyDescent="0.25">
      <c r="A213" s="15" t="s">
        <v>452</v>
      </c>
      <c r="B213" s="9">
        <v>2</v>
      </c>
      <c r="C213" s="9">
        <v>342</v>
      </c>
      <c r="D213" s="9">
        <v>27.78</v>
      </c>
      <c r="E213" s="9">
        <v>57.02</v>
      </c>
      <c r="F213" s="9">
        <v>0</v>
      </c>
      <c r="G213" s="9">
        <v>28.36</v>
      </c>
    </row>
    <row r="214" spans="1:7" x14ac:dyDescent="0.25">
      <c r="A214" s="15" t="s">
        <v>1269</v>
      </c>
      <c r="B214" s="9">
        <v>1</v>
      </c>
      <c r="C214" s="9">
        <v>141</v>
      </c>
      <c r="D214" s="9">
        <v>0</v>
      </c>
      <c r="E214" s="9">
        <v>5.67</v>
      </c>
      <c r="F214" s="9">
        <v>43.26</v>
      </c>
      <c r="G214" s="9">
        <v>100</v>
      </c>
    </row>
    <row r="215" spans="1:7" x14ac:dyDescent="0.25">
      <c r="A215" s="15" t="s">
        <v>955</v>
      </c>
      <c r="B215" s="9">
        <v>2</v>
      </c>
      <c r="C215" s="9">
        <v>147</v>
      </c>
      <c r="D215" s="9">
        <v>23.81</v>
      </c>
      <c r="E215" s="9">
        <v>47.62</v>
      </c>
      <c r="F215" s="9">
        <v>12.24</v>
      </c>
      <c r="G215" s="9">
        <v>23.81</v>
      </c>
    </row>
    <row r="216" spans="1:7" x14ac:dyDescent="0.25">
      <c r="A216" s="15" t="s">
        <v>455</v>
      </c>
      <c r="B216" s="9">
        <v>2</v>
      </c>
      <c r="C216" s="9">
        <v>145</v>
      </c>
      <c r="D216" s="9">
        <v>17.239999999999998</v>
      </c>
      <c r="E216" s="9">
        <v>55.17</v>
      </c>
      <c r="F216" s="9">
        <v>31.03</v>
      </c>
      <c r="G216" s="9">
        <v>55.17</v>
      </c>
    </row>
    <row r="217" spans="1:7" x14ac:dyDescent="0.25">
      <c r="A217" s="15" t="s">
        <v>459</v>
      </c>
      <c r="B217" s="9">
        <v>2</v>
      </c>
      <c r="C217" s="9">
        <v>47</v>
      </c>
      <c r="D217" s="9">
        <v>100</v>
      </c>
      <c r="E217" s="9">
        <v>100</v>
      </c>
      <c r="F217" s="9">
        <v>100</v>
      </c>
      <c r="G217" s="9">
        <v>100</v>
      </c>
    </row>
    <row r="218" spans="1:7" x14ac:dyDescent="0.25">
      <c r="A218" s="15" t="s">
        <v>462</v>
      </c>
      <c r="B218" s="9">
        <v>1</v>
      </c>
      <c r="C218" s="9">
        <v>53</v>
      </c>
      <c r="D218" s="9">
        <v>77.36</v>
      </c>
      <c r="E218" s="9">
        <v>100</v>
      </c>
      <c r="F218" s="9">
        <v>100</v>
      </c>
      <c r="G218" s="9">
        <v>100</v>
      </c>
    </row>
    <row r="219" spans="1:7" x14ac:dyDescent="0.25">
      <c r="A219" s="15" t="s">
        <v>465</v>
      </c>
      <c r="B219" s="9">
        <v>2</v>
      </c>
      <c r="C219" s="9">
        <v>268</v>
      </c>
      <c r="D219" s="9">
        <v>0</v>
      </c>
      <c r="E219" s="9">
        <v>23.13</v>
      </c>
      <c r="F219" s="9">
        <v>0</v>
      </c>
      <c r="G219" s="9">
        <v>23.13</v>
      </c>
    </row>
    <row r="220" spans="1:7" x14ac:dyDescent="0.25">
      <c r="A220" s="15" t="s">
        <v>468</v>
      </c>
      <c r="B220" s="9">
        <v>1</v>
      </c>
      <c r="C220" s="9">
        <v>189</v>
      </c>
      <c r="D220" s="9">
        <v>12.7</v>
      </c>
      <c r="E220" s="9">
        <v>66.14</v>
      </c>
      <c r="F220" s="9">
        <v>13.23</v>
      </c>
      <c r="G220" s="9">
        <v>66.14</v>
      </c>
    </row>
    <row r="221" spans="1:7" x14ac:dyDescent="0.25">
      <c r="A221" s="15" t="s">
        <v>1273</v>
      </c>
      <c r="B221" s="9">
        <v>1</v>
      </c>
      <c r="C221" s="9">
        <v>1801</v>
      </c>
      <c r="D221" s="9">
        <v>2.67</v>
      </c>
      <c r="E221" s="9">
        <v>8.2200000000000006</v>
      </c>
      <c r="F221" s="9">
        <v>2.67</v>
      </c>
      <c r="G221" s="9">
        <v>8.2200000000000006</v>
      </c>
    </row>
    <row r="222" spans="1:7" x14ac:dyDescent="0.25">
      <c r="A222" s="15" t="s">
        <v>472</v>
      </c>
      <c r="B222" s="9">
        <v>3</v>
      </c>
      <c r="C222" s="9">
        <v>433</v>
      </c>
      <c r="D222" s="9">
        <v>11.78</v>
      </c>
      <c r="E222" s="9">
        <v>11.78</v>
      </c>
      <c r="F222" s="9">
        <v>6</v>
      </c>
      <c r="G222" s="9">
        <v>11.78</v>
      </c>
    </row>
    <row r="223" spans="1:7" x14ac:dyDescent="0.25">
      <c r="A223" s="15" t="s">
        <v>1277</v>
      </c>
      <c r="B223" s="9">
        <v>5</v>
      </c>
      <c r="C223" s="9">
        <v>581</v>
      </c>
      <c r="D223" s="9">
        <v>3.44</v>
      </c>
      <c r="E223" s="9">
        <v>6.71</v>
      </c>
      <c r="F223" s="9">
        <v>3.1</v>
      </c>
      <c r="G223" s="9">
        <v>6.71</v>
      </c>
    </row>
    <row r="224" spans="1:7" x14ac:dyDescent="0.25">
      <c r="A224" s="15" t="s">
        <v>476</v>
      </c>
      <c r="B224" s="9">
        <v>2</v>
      </c>
      <c r="C224" s="9">
        <v>278</v>
      </c>
      <c r="D224" s="9">
        <v>28.42</v>
      </c>
      <c r="E224" s="9">
        <v>48.56</v>
      </c>
      <c r="F224" s="9">
        <v>28.42</v>
      </c>
      <c r="G224" s="9">
        <v>28.78</v>
      </c>
    </row>
    <row r="225" spans="1:7" x14ac:dyDescent="0.25">
      <c r="A225" s="15" t="s">
        <v>481</v>
      </c>
      <c r="B225" s="9">
        <v>2</v>
      </c>
      <c r="C225" s="9">
        <v>128</v>
      </c>
      <c r="D225" s="9">
        <v>0</v>
      </c>
      <c r="E225" s="9">
        <v>24.22</v>
      </c>
      <c r="F225" s="9">
        <v>0</v>
      </c>
      <c r="G225" s="9">
        <v>41.41</v>
      </c>
    </row>
    <row r="226" spans="1:7" x14ac:dyDescent="0.25">
      <c r="A226" s="15" t="s">
        <v>1281</v>
      </c>
      <c r="B226" s="9">
        <v>3</v>
      </c>
      <c r="C226" s="9">
        <v>274</v>
      </c>
      <c r="D226" s="9">
        <v>2.92</v>
      </c>
      <c r="E226" s="9">
        <v>16.420000000000002</v>
      </c>
      <c r="F226" s="9">
        <v>16.420000000000002</v>
      </c>
      <c r="G226" s="9">
        <v>16.420000000000002</v>
      </c>
    </row>
    <row r="227" spans="1:7" x14ac:dyDescent="0.25">
      <c r="A227" s="15" t="s">
        <v>484</v>
      </c>
      <c r="B227" s="9">
        <v>1</v>
      </c>
      <c r="C227" s="9">
        <v>323</v>
      </c>
      <c r="D227" s="9">
        <v>11.46</v>
      </c>
      <c r="E227" s="9">
        <v>42.41</v>
      </c>
      <c r="F227" s="9">
        <v>17.649999999999999</v>
      </c>
      <c r="G227" s="9">
        <v>48.61</v>
      </c>
    </row>
    <row r="228" spans="1:7" x14ac:dyDescent="0.25">
      <c r="A228" s="15" t="s">
        <v>1284</v>
      </c>
      <c r="B228" s="9">
        <v>1</v>
      </c>
      <c r="C228" s="9">
        <v>169</v>
      </c>
      <c r="D228" s="9">
        <v>20.12</v>
      </c>
      <c r="E228" s="9">
        <v>79.290000000000006</v>
      </c>
      <c r="F228" s="9">
        <v>27.81</v>
      </c>
      <c r="G228" s="9">
        <v>86.98</v>
      </c>
    </row>
    <row r="229" spans="1:7" x14ac:dyDescent="0.25">
      <c r="A229" s="15" t="s">
        <v>1287</v>
      </c>
      <c r="B229" s="9">
        <v>1</v>
      </c>
      <c r="C229" s="9">
        <v>37</v>
      </c>
      <c r="D229" s="9">
        <v>8.11</v>
      </c>
      <c r="E229" s="9">
        <v>100</v>
      </c>
      <c r="F229" s="9">
        <v>0</v>
      </c>
      <c r="G229" s="9">
        <v>100</v>
      </c>
    </row>
    <row r="230" spans="1:7" x14ac:dyDescent="0.25">
      <c r="A230" s="15" t="s">
        <v>488</v>
      </c>
      <c r="B230" s="9">
        <v>1</v>
      </c>
      <c r="C230" s="9">
        <v>40</v>
      </c>
      <c r="D230" s="9">
        <v>100</v>
      </c>
      <c r="E230" s="9">
        <v>100</v>
      </c>
      <c r="F230" s="9">
        <v>100</v>
      </c>
      <c r="G230" s="9">
        <v>100</v>
      </c>
    </row>
    <row r="231" spans="1:7" x14ac:dyDescent="0.25">
      <c r="A231" s="15" t="s">
        <v>492</v>
      </c>
      <c r="B231" s="9">
        <v>1</v>
      </c>
      <c r="C231" s="9">
        <v>81</v>
      </c>
      <c r="D231" s="9">
        <v>100</v>
      </c>
      <c r="E231" s="9">
        <v>100</v>
      </c>
      <c r="F231" s="9">
        <v>16.05</v>
      </c>
      <c r="G231" s="9">
        <v>100</v>
      </c>
    </row>
    <row r="232" spans="1:7" x14ac:dyDescent="0.25">
      <c r="A232" s="15" t="s">
        <v>959</v>
      </c>
      <c r="B232" s="9">
        <v>1</v>
      </c>
      <c r="C232" s="9">
        <v>12</v>
      </c>
      <c r="D232" s="9">
        <v>100</v>
      </c>
      <c r="E232" s="9">
        <v>100</v>
      </c>
      <c r="F232" s="9">
        <v>100</v>
      </c>
      <c r="G232" s="9">
        <v>100</v>
      </c>
    </row>
    <row r="233" spans="1:7" x14ac:dyDescent="0.25">
      <c r="A233" s="15" t="s">
        <v>495</v>
      </c>
      <c r="B233" s="9">
        <v>4</v>
      </c>
      <c r="C233" s="9">
        <v>594</v>
      </c>
      <c r="D233" s="9">
        <v>32.659999999999997</v>
      </c>
      <c r="E233" s="9">
        <v>57.24</v>
      </c>
      <c r="F233" s="9">
        <v>17.850000000000001</v>
      </c>
      <c r="G233" s="9">
        <v>49.83</v>
      </c>
    </row>
    <row r="234" spans="1:7" x14ac:dyDescent="0.25">
      <c r="A234" s="15" t="s">
        <v>962</v>
      </c>
      <c r="B234" s="9">
        <v>3</v>
      </c>
      <c r="C234" s="9">
        <v>511</v>
      </c>
      <c r="D234" s="9">
        <v>17.03</v>
      </c>
      <c r="E234" s="9">
        <v>24.07</v>
      </c>
      <c r="F234" s="9">
        <v>34.83</v>
      </c>
      <c r="G234" s="9">
        <v>49.32</v>
      </c>
    </row>
    <row r="235" spans="1:7" x14ac:dyDescent="0.25">
      <c r="A235" s="15" t="s">
        <v>499</v>
      </c>
      <c r="B235" s="9">
        <v>1</v>
      </c>
      <c r="C235" s="9">
        <v>43</v>
      </c>
      <c r="D235" s="9">
        <v>100</v>
      </c>
      <c r="E235" s="9">
        <v>100</v>
      </c>
      <c r="F235" s="9">
        <v>100</v>
      </c>
      <c r="G235" s="9">
        <v>100</v>
      </c>
    </row>
    <row r="236" spans="1:7" x14ac:dyDescent="0.25">
      <c r="A236" s="15" t="s">
        <v>966</v>
      </c>
      <c r="B236" s="9">
        <v>2</v>
      </c>
      <c r="C236" s="9">
        <v>718</v>
      </c>
      <c r="D236" s="9">
        <v>17.55</v>
      </c>
      <c r="E236" s="9">
        <v>31.48</v>
      </c>
      <c r="F236" s="9">
        <v>21.59</v>
      </c>
      <c r="G236" s="9">
        <v>35.520000000000003</v>
      </c>
    </row>
    <row r="237" spans="1:7" x14ac:dyDescent="0.25">
      <c r="A237" s="15" t="s">
        <v>1295</v>
      </c>
      <c r="B237" s="9">
        <v>5</v>
      </c>
      <c r="C237" s="9">
        <v>1011</v>
      </c>
      <c r="D237" s="9">
        <v>7.42</v>
      </c>
      <c r="E237" s="9">
        <v>7.42</v>
      </c>
      <c r="F237" s="9">
        <v>7.42</v>
      </c>
      <c r="G237" s="9">
        <v>7.42</v>
      </c>
    </row>
    <row r="238" spans="1:7" x14ac:dyDescent="0.25">
      <c r="A238" s="15" t="s">
        <v>1421</v>
      </c>
      <c r="B238" s="9">
        <v>1</v>
      </c>
      <c r="C238" s="9">
        <v>261</v>
      </c>
      <c r="D238" s="9">
        <v>8.43</v>
      </c>
      <c r="E238" s="9">
        <v>46.74</v>
      </c>
      <c r="F238" s="9">
        <v>18.77</v>
      </c>
      <c r="G238" s="9">
        <v>57.09</v>
      </c>
    </row>
    <row r="239" spans="1:7" x14ac:dyDescent="0.25">
      <c r="A239" s="15" t="s">
        <v>503</v>
      </c>
      <c r="B239" s="9">
        <v>2</v>
      </c>
      <c r="C239" s="9">
        <v>383</v>
      </c>
      <c r="D239" s="9">
        <v>6.79</v>
      </c>
      <c r="E239" s="9">
        <v>13.58</v>
      </c>
      <c r="F239" s="9">
        <v>4.18</v>
      </c>
      <c r="G239" s="9">
        <v>13.58</v>
      </c>
    </row>
    <row r="240" spans="1:7" x14ac:dyDescent="0.25">
      <c r="A240" s="15" t="s">
        <v>507</v>
      </c>
      <c r="B240" s="9">
        <v>2</v>
      </c>
      <c r="C240" s="9">
        <v>170</v>
      </c>
      <c r="D240" s="9">
        <v>20</v>
      </c>
      <c r="E240" s="9">
        <v>32.94</v>
      </c>
      <c r="F240" s="9">
        <v>16.47</v>
      </c>
      <c r="G240" s="9">
        <v>20</v>
      </c>
    </row>
    <row r="241" spans="1:7" x14ac:dyDescent="0.25">
      <c r="A241" s="15" t="s">
        <v>1299</v>
      </c>
      <c r="B241" s="9">
        <v>1</v>
      </c>
      <c r="C241" s="9">
        <v>48</v>
      </c>
      <c r="D241" s="9">
        <v>100</v>
      </c>
      <c r="E241" s="9">
        <v>100</v>
      </c>
      <c r="F241" s="9">
        <v>100</v>
      </c>
      <c r="G241" s="9">
        <v>100</v>
      </c>
    </row>
    <row r="242" spans="1:7" x14ac:dyDescent="0.25">
      <c r="A242" s="15" t="s">
        <v>511</v>
      </c>
      <c r="B242" s="9">
        <v>1</v>
      </c>
      <c r="C242" s="9">
        <v>119</v>
      </c>
      <c r="D242" s="9">
        <v>100</v>
      </c>
      <c r="E242" s="9">
        <v>100</v>
      </c>
      <c r="F242" s="9">
        <v>0</v>
      </c>
      <c r="G242" s="9">
        <v>60.5</v>
      </c>
    </row>
    <row r="243" spans="1:7" x14ac:dyDescent="0.25">
      <c r="A243" s="15" t="s">
        <v>515</v>
      </c>
      <c r="B243" s="9">
        <v>1</v>
      </c>
      <c r="C243" s="9">
        <v>53</v>
      </c>
      <c r="D243" s="9">
        <v>45.28</v>
      </c>
      <c r="E243" s="9">
        <v>100</v>
      </c>
      <c r="F243" s="9">
        <v>0</v>
      </c>
      <c r="G243" s="9">
        <v>100</v>
      </c>
    </row>
    <row r="244" spans="1:7" x14ac:dyDescent="0.25">
      <c r="A244" s="15" t="s">
        <v>519</v>
      </c>
      <c r="B244" s="9">
        <v>1</v>
      </c>
      <c r="C244" s="9">
        <v>188</v>
      </c>
      <c r="D244" s="9">
        <v>19.68</v>
      </c>
      <c r="E244" s="9">
        <v>72.87</v>
      </c>
      <c r="F244" s="9">
        <v>72.34</v>
      </c>
      <c r="G244" s="9">
        <v>100</v>
      </c>
    </row>
    <row r="245" spans="1:7" x14ac:dyDescent="0.25">
      <c r="A245" s="15" t="s">
        <v>523</v>
      </c>
      <c r="B245" s="9">
        <v>2</v>
      </c>
      <c r="C245" s="9">
        <v>157</v>
      </c>
      <c r="D245" s="9">
        <v>47.13</v>
      </c>
      <c r="E245" s="9">
        <v>100</v>
      </c>
      <c r="F245" s="9">
        <v>95.54</v>
      </c>
      <c r="G245" s="9">
        <v>100</v>
      </c>
    </row>
    <row r="246" spans="1:7" x14ac:dyDescent="0.25">
      <c r="A246" s="15" t="s">
        <v>970</v>
      </c>
      <c r="B246" s="9">
        <v>2</v>
      </c>
      <c r="C246" s="9">
        <v>134</v>
      </c>
      <c r="D246" s="9">
        <v>48.51</v>
      </c>
      <c r="E246" s="9">
        <v>86.57</v>
      </c>
      <c r="F246" s="9">
        <v>2.99</v>
      </c>
      <c r="G246" s="9">
        <v>48.51</v>
      </c>
    </row>
    <row r="247" spans="1:7" x14ac:dyDescent="0.25">
      <c r="A247" s="15" t="s">
        <v>1303</v>
      </c>
      <c r="B247" s="9">
        <v>2</v>
      </c>
      <c r="C247" s="9">
        <v>270</v>
      </c>
      <c r="D247" s="9">
        <v>47.78</v>
      </c>
      <c r="E247" s="9">
        <v>70</v>
      </c>
      <c r="F247" s="9">
        <v>47.78</v>
      </c>
      <c r="G247" s="9">
        <v>70</v>
      </c>
    </row>
    <row r="248" spans="1:7" x14ac:dyDescent="0.25">
      <c r="A248" s="15" t="s">
        <v>527</v>
      </c>
      <c r="B248" s="9">
        <v>1</v>
      </c>
      <c r="C248" s="9">
        <v>84</v>
      </c>
      <c r="D248" s="9">
        <v>28.57</v>
      </c>
      <c r="E248" s="9">
        <v>100</v>
      </c>
      <c r="F248" s="9">
        <v>44.05</v>
      </c>
      <c r="G248" s="9">
        <v>100</v>
      </c>
    </row>
    <row r="249" spans="1:7" x14ac:dyDescent="0.25">
      <c r="A249" s="15" t="s">
        <v>530</v>
      </c>
      <c r="B249" s="9">
        <v>5</v>
      </c>
      <c r="C249" s="9">
        <v>452</v>
      </c>
      <c r="D249" s="9">
        <v>15.04</v>
      </c>
      <c r="E249" s="9">
        <v>34.07</v>
      </c>
      <c r="F249" s="9">
        <v>0</v>
      </c>
      <c r="G249" s="9">
        <v>9.07</v>
      </c>
    </row>
    <row r="250" spans="1:7" x14ac:dyDescent="0.25">
      <c r="A250" s="15" t="s">
        <v>974</v>
      </c>
      <c r="B250" s="9">
        <v>1</v>
      </c>
      <c r="C250" s="9">
        <v>30</v>
      </c>
      <c r="D250" s="9">
        <v>100</v>
      </c>
      <c r="E250" s="9">
        <v>100</v>
      </c>
      <c r="F250" s="9">
        <v>100</v>
      </c>
      <c r="G250" s="9">
        <v>100</v>
      </c>
    </row>
    <row r="251" spans="1:7" x14ac:dyDescent="0.25">
      <c r="A251" s="15" t="s">
        <v>533</v>
      </c>
      <c r="B251" s="9">
        <v>1</v>
      </c>
      <c r="C251" s="9">
        <v>73</v>
      </c>
      <c r="D251" s="9">
        <v>100</v>
      </c>
      <c r="E251" s="9">
        <v>100</v>
      </c>
      <c r="F251" s="9">
        <v>100</v>
      </c>
      <c r="G251" s="9">
        <v>100</v>
      </c>
    </row>
    <row r="252" spans="1:7" x14ac:dyDescent="0.25">
      <c r="A252" s="15" t="s">
        <v>978</v>
      </c>
      <c r="B252" s="9">
        <v>3</v>
      </c>
      <c r="C252" s="9">
        <v>256</v>
      </c>
      <c r="D252" s="9">
        <v>18.75</v>
      </c>
      <c r="E252" s="9">
        <v>69.53</v>
      </c>
      <c r="F252" s="9">
        <v>52.73</v>
      </c>
      <c r="G252" s="9">
        <v>52.73</v>
      </c>
    </row>
    <row r="253" spans="1:7" x14ac:dyDescent="0.25">
      <c r="A253" s="15" t="s">
        <v>537</v>
      </c>
      <c r="B253" s="9">
        <v>1</v>
      </c>
      <c r="C253" s="9">
        <v>21</v>
      </c>
      <c r="D253" s="9">
        <v>100</v>
      </c>
      <c r="E253" s="9">
        <v>100</v>
      </c>
      <c r="F253" s="9">
        <v>100</v>
      </c>
      <c r="G253" s="9">
        <v>100</v>
      </c>
    </row>
    <row r="254" spans="1:7" x14ac:dyDescent="0.25">
      <c r="A254" s="15" t="s">
        <v>1306</v>
      </c>
      <c r="B254" s="9">
        <v>1</v>
      </c>
      <c r="C254" s="9">
        <v>148</v>
      </c>
      <c r="D254" s="9">
        <v>21.62</v>
      </c>
      <c r="E254" s="9">
        <v>89.19</v>
      </c>
      <c r="F254" s="9">
        <v>32.43</v>
      </c>
      <c r="G254" s="9">
        <v>100</v>
      </c>
    </row>
    <row r="255" spans="1:7" x14ac:dyDescent="0.25">
      <c r="A255" s="15" t="s">
        <v>1310</v>
      </c>
      <c r="B255" s="9">
        <v>1</v>
      </c>
      <c r="C255" s="9">
        <v>616</v>
      </c>
      <c r="D255" s="9">
        <v>6.01</v>
      </c>
      <c r="E255" s="9">
        <v>22.24</v>
      </c>
      <c r="F255" s="9">
        <v>9.74</v>
      </c>
      <c r="G255" s="9">
        <v>25.97</v>
      </c>
    </row>
    <row r="256" spans="1:7" x14ac:dyDescent="0.25">
      <c r="A256" s="15" t="s">
        <v>1313</v>
      </c>
      <c r="B256" s="9">
        <v>3</v>
      </c>
      <c r="C256" s="9">
        <v>242</v>
      </c>
      <c r="D256" s="9">
        <v>15.7</v>
      </c>
      <c r="E256" s="9">
        <v>15.7</v>
      </c>
      <c r="F256" s="9">
        <v>2.0699999999999998</v>
      </c>
      <c r="G256" s="9">
        <v>15.7</v>
      </c>
    </row>
    <row r="257" spans="1:7" x14ac:dyDescent="0.25">
      <c r="A257" s="15" t="s">
        <v>1316</v>
      </c>
      <c r="B257" s="9">
        <v>1</v>
      </c>
      <c r="C257" s="9">
        <v>277</v>
      </c>
      <c r="D257" s="9">
        <v>0</v>
      </c>
      <c r="E257" s="9">
        <v>0</v>
      </c>
      <c r="F257" s="9">
        <v>0</v>
      </c>
      <c r="G257" s="9">
        <v>0</v>
      </c>
    </row>
    <row r="258" spans="1:7" x14ac:dyDescent="0.25">
      <c r="A258" s="15" t="s">
        <v>540</v>
      </c>
      <c r="B258" s="9">
        <v>2</v>
      </c>
      <c r="C258" s="9">
        <v>330</v>
      </c>
      <c r="D258" s="9">
        <v>10.3</v>
      </c>
      <c r="E258" s="9">
        <v>10.3</v>
      </c>
      <c r="F258" s="9">
        <v>10.3</v>
      </c>
      <c r="G258" s="9">
        <v>10.3</v>
      </c>
    </row>
    <row r="259" spans="1:7" x14ac:dyDescent="0.25">
      <c r="A259" s="15" t="s">
        <v>981</v>
      </c>
      <c r="B259" s="9">
        <v>3</v>
      </c>
      <c r="C259" s="9">
        <v>521</v>
      </c>
      <c r="D259" s="9">
        <v>41.65</v>
      </c>
      <c r="E259" s="9">
        <v>100</v>
      </c>
      <c r="F259" s="9">
        <v>39.35</v>
      </c>
      <c r="G259" s="9">
        <v>73.7</v>
      </c>
    </row>
    <row r="260" spans="1:7" x14ac:dyDescent="0.25">
      <c r="A260" s="15" t="s">
        <v>985</v>
      </c>
      <c r="B260" s="9">
        <v>1</v>
      </c>
      <c r="C260" s="9">
        <v>71</v>
      </c>
      <c r="D260" s="9">
        <v>67.61</v>
      </c>
      <c r="E260" s="9">
        <v>100</v>
      </c>
      <c r="F260" s="9">
        <v>67.61</v>
      </c>
      <c r="G260" s="9">
        <v>100</v>
      </c>
    </row>
    <row r="261" spans="1:7" x14ac:dyDescent="0.25">
      <c r="A261" s="15" t="s">
        <v>543</v>
      </c>
      <c r="B261" s="9">
        <v>1</v>
      </c>
      <c r="C261" s="9">
        <v>151</v>
      </c>
      <c r="D261" s="9">
        <v>100</v>
      </c>
      <c r="E261" s="9">
        <v>100</v>
      </c>
      <c r="F261" s="9">
        <v>100</v>
      </c>
      <c r="G261" s="9">
        <v>100</v>
      </c>
    </row>
    <row r="262" spans="1:7" x14ac:dyDescent="0.25">
      <c r="A262" s="15" t="s">
        <v>989</v>
      </c>
      <c r="B262" s="9">
        <v>2</v>
      </c>
      <c r="C262" s="9">
        <v>194</v>
      </c>
      <c r="D262" s="9">
        <v>14.95</v>
      </c>
      <c r="E262" s="9">
        <v>19.59</v>
      </c>
      <c r="F262" s="9">
        <v>19.59</v>
      </c>
      <c r="G262" s="9">
        <v>19.59</v>
      </c>
    </row>
    <row r="263" spans="1:7" x14ac:dyDescent="0.25">
      <c r="A263" s="15" t="s">
        <v>1320</v>
      </c>
      <c r="B263" s="9">
        <v>1</v>
      </c>
      <c r="C263" s="9">
        <v>235</v>
      </c>
      <c r="D263" s="9">
        <v>66.38</v>
      </c>
      <c r="E263" s="9">
        <v>100</v>
      </c>
      <c r="F263" s="9">
        <v>46.81</v>
      </c>
      <c r="G263" s="9">
        <v>96.6</v>
      </c>
    </row>
    <row r="264" spans="1:7" x14ac:dyDescent="0.25">
      <c r="A264" s="15" t="s">
        <v>992</v>
      </c>
      <c r="B264" s="9">
        <v>2</v>
      </c>
      <c r="C264" s="9">
        <v>197</v>
      </c>
      <c r="D264" s="9">
        <v>0</v>
      </c>
      <c r="E264" s="9">
        <v>37.56</v>
      </c>
      <c r="F264" s="9">
        <v>11.68</v>
      </c>
      <c r="G264" s="9">
        <v>37.56</v>
      </c>
    </row>
    <row r="265" spans="1:7" x14ac:dyDescent="0.25">
      <c r="A265" s="15" t="s">
        <v>1323</v>
      </c>
      <c r="B265" s="9">
        <v>2</v>
      </c>
      <c r="C265" s="9">
        <v>771</v>
      </c>
      <c r="D265" s="9">
        <v>67.7</v>
      </c>
      <c r="E265" s="9">
        <v>100</v>
      </c>
      <c r="F265" s="9">
        <v>81.06</v>
      </c>
      <c r="G265" s="9">
        <v>100</v>
      </c>
    </row>
    <row r="266" spans="1:7" x14ac:dyDescent="0.25">
      <c r="A266" s="15" t="s">
        <v>547</v>
      </c>
      <c r="B266" s="9">
        <v>1</v>
      </c>
      <c r="C266" s="9">
        <v>13</v>
      </c>
      <c r="D266" s="9">
        <v>0</v>
      </c>
      <c r="E266" s="9">
        <v>100</v>
      </c>
      <c r="F266" s="9">
        <v>0</v>
      </c>
      <c r="G266" s="9">
        <v>100</v>
      </c>
    </row>
    <row r="267" spans="1:7" x14ac:dyDescent="0.25">
      <c r="A267" s="15" t="s">
        <v>551</v>
      </c>
      <c r="B267" s="9">
        <v>1</v>
      </c>
      <c r="C267" s="9">
        <v>97</v>
      </c>
      <c r="D267" s="9">
        <v>100</v>
      </c>
      <c r="E267" s="9">
        <v>100</v>
      </c>
      <c r="F267" s="9">
        <v>47.42</v>
      </c>
      <c r="G267" s="9">
        <v>100</v>
      </c>
    </row>
    <row r="268" spans="1:7" x14ac:dyDescent="0.25">
      <c r="A268" s="15" t="s">
        <v>996</v>
      </c>
      <c r="B268" s="9">
        <v>1</v>
      </c>
      <c r="C268" s="9">
        <v>201</v>
      </c>
      <c r="D268" s="9">
        <v>0</v>
      </c>
      <c r="E268" s="9">
        <v>29.35</v>
      </c>
      <c r="F268" s="9">
        <v>0</v>
      </c>
      <c r="G268" s="9">
        <v>38.81</v>
      </c>
    </row>
    <row r="269" spans="1:7" x14ac:dyDescent="0.25">
      <c r="A269" s="15" t="s">
        <v>555</v>
      </c>
      <c r="B269" s="9">
        <v>2</v>
      </c>
      <c r="C269" s="9">
        <v>306</v>
      </c>
      <c r="D269" s="9">
        <v>0</v>
      </c>
      <c r="E269" s="9">
        <v>11.11</v>
      </c>
      <c r="F269" s="9">
        <v>0</v>
      </c>
      <c r="G269" s="9">
        <v>16.670000000000002</v>
      </c>
    </row>
    <row r="270" spans="1:7" x14ac:dyDescent="0.25">
      <c r="A270" s="15" t="s">
        <v>1426</v>
      </c>
      <c r="B270" s="9">
        <v>1</v>
      </c>
      <c r="C270" s="9">
        <v>146</v>
      </c>
      <c r="D270" s="9">
        <v>2.0499999999999998</v>
      </c>
      <c r="E270" s="9">
        <v>70.55</v>
      </c>
      <c r="F270" s="9">
        <v>15.75</v>
      </c>
      <c r="G270" s="9">
        <v>84.25</v>
      </c>
    </row>
    <row r="271" spans="1:7" x14ac:dyDescent="0.25">
      <c r="A271" s="15" t="s">
        <v>559</v>
      </c>
      <c r="B271" s="9">
        <v>2</v>
      </c>
      <c r="C271" s="9">
        <v>156</v>
      </c>
      <c r="D271" s="9">
        <v>32.049999999999997</v>
      </c>
      <c r="E271" s="9">
        <v>62.82</v>
      </c>
      <c r="F271" s="9">
        <v>19.23</v>
      </c>
      <c r="G271" s="9">
        <v>46.15</v>
      </c>
    </row>
    <row r="272" spans="1:7" x14ac:dyDescent="0.25">
      <c r="A272" s="15" t="s">
        <v>563</v>
      </c>
      <c r="B272" s="9">
        <v>2</v>
      </c>
      <c r="C272" s="9">
        <v>100</v>
      </c>
      <c r="D272" s="9">
        <v>0</v>
      </c>
      <c r="E272" s="9">
        <v>32</v>
      </c>
      <c r="F272" s="9">
        <v>32</v>
      </c>
      <c r="G272" s="9">
        <v>32</v>
      </c>
    </row>
    <row r="273" spans="1:7" x14ac:dyDescent="0.25">
      <c r="A273" s="15" t="s">
        <v>567</v>
      </c>
      <c r="B273" s="9">
        <v>1</v>
      </c>
      <c r="C273" s="9">
        <v>85</v>
      </c>
      <c r="D273" s="9">
        <v>72.94</v>
      </c>
      <c r="E273" s="9">
        <v>100</v>
      </c>
      <c r="F273" s="9">
        <v>100</v>
      </c>
      <c r="G273" s="9">
        <v>100</v>
      </c>
    </row>
    <row r="274" spans="1:7" x14ac:dyDescent="0.25">
      <c r="A274" s="15" t="s">
        <v>571</v>
      </c>
      <c r="B274" s="9">
        <v>1</v>
      </c>
      <c r="C274" s="9">
        <v>113</v>
      </c>
      <c r="D274" s="9">
        <v>77.88</v>
      </c>
      <c r="E274" s="9">
        <v>100</v>
      </c>
      <c r="F274" s="9">
        <v>59.29</v>
      </c>
      <c r="G274" s="9">
        <v>100</v>
      </c>
    </row>
    <row r="275" spans="1:7" x14ac:dyDescent="0.25">
      <c r="A275" s="15" t="s">
        <v>575</v>
      </c>
      <c r="B275" s="9">
        <v>2</v>
      </c>
      <c r="C275" s="9">
        <v>147</v>
      </c>
      <c r="D275" s="9">
        <v>23.81</v>
      </c>
      <c r="E275" s="9">
        <v>23.81</v>
      </c>
      <c r="F275" s="9">
        <v>23.81</v>
      </c>
      <c r="G275" s="9">
        <v>23.81</v>
      </c>
    </row>
    <row r="276" spans="1:7" x14ac:dyDescent="0.25">
      <c r="A276" s="15" t="s">
        <v>579</v>
      </c>
      <c r="B276" s="9">
        <v>1</v>
      </c>
      <c r="C276" s="9">
        <v>262</v>
      </c>
      <c r="D276" s="9">
        <v>5.34</v>
      </c>
      <c r="E276" s="9">
        <v>43.51</v>
      </c>
      <c r="F276" s="9">
        <v>1.53</v>
      </c>
      <c r="G276" s="9">
        <v>39.69</v>
      </c>
    </row>
    <row r="277" spans="1:7" x14ac:dyDescent="0.25">
      <c r="A277" s="15" t="s">
        <v>582</v>
      </c>
      <c r="B277" s="9">
        <v>1</v>
      </c>
      <c r="C277" s="9">
        <v>118</v>
      </c>
      <c r="D277" s="9">
        <v>0</v>
      </c>
      <c r="E277" s="9">
        <v>7.63</v>
      </c>
      <c r="F277" s="9">
        <v>0</v>
      </c>
      <c r="G277" s="9">
        <v>63.56</v>
      </c>
    </row>
    <row r="278" spans="1:7" x14ac:dyDescent="0.25">
      <c r="A278" s="15" t="s">
        <v>1327</v>
      </c>
      <c r="B278" s="9">
        <v>1</v>
      </c>
      <c r="C278" s="9">
        <v>30</v>
      </c>
      <c r="D278" s="9">
        <v>100</v>
      </c>
      <c r="E278" s="9">
        <v>100</v>
      </c>
      <c r="F278" s="9">
        <v>100</v>
      </c>
      <c r="G278" s="9">
        <v>100</v>
      </c>
    </row>
    <row r="279" spans="1:7" x14ac:dyDescent="0.25">
      <c r="A279" s="15" t="s">
        <v>586</v>
      </c>
      <c r="B279" s="9">
        <v>1</v>
      </c>
      <c r="C279" s="9">
        <v>189</v>
      </c>
      <c r="D279" s="9">
        <v>31.22</v>
      </c>
      <c r="E279" s="9">
        <v>84.13</v>
      </c>
      <c r="F279" s="9">
        <v>33.86</v>
      </c>
      <c r="G279" s="9">
        <v>86.77</v>
      </c>
    </row>
    <row r="280" spans="1:7" x14ac:dyDescent="0.25">
      <c r="A280" s="15" t="s">
        <v>590</v>
      </c>
      <c r="B280" s="9">
        <v>2</v>
      </c>
      <c r="C280" s="9">
        <v>382</v>
      </c>
      <c r="D280" s="9">
        <v>98.43</v>
      </c>
      <c r="E280" s="9">
        <v>100</v>
      </c>
      <c r="F280" s="9">
        <v>28.27</v>
      </c>
      <c r="G280" s="9">
        <v>54.45</v>
      </c>
    </row>
    <row r="281" spans="1:7" x14ac:dyDescent="0.25">
      <c r="A281" s="15" t="s">
        <v>1330</v>
      </c>
      <c r="B281" s="9">
        <v>1</v>
      </c>
      <c r="C281" s="9">
        <v>161</v>
      </c>
      <c r="D281" s="9">
        <v>0</v>
      </c>
      <c r="E281" s="9">
        <v>50.31</v>
      </c>
      <c r="F281" s="9">
        <v>100</v>
      </c>
      <c r="G281" s="9">
        <v>100</v>
      </c>
    </row>
    <row r="282" spans="1:7" x14ac:dyDescent="0.25">
      <c r="A282" s="15" t="s">
        <v>594</v>
      </c>
      <c r="B282" s="9">
        <v>1</v>
      </c>
      <c r="C282" s="9">
        <v>121</v>
      </c>
      <c r="D282" s="9">
        <v>0.83</v>
      </c>
      <c r="E282" s="9">
        <v>83.47</v>
      </c>
      <c r="F282" s="9">
        <v>10.74</v>
      </c>
      <c r="G282" s="9">
        <v>93.39</v>
      </c>
    </row>
    <row r="283" spans="1:7" x14ac:dyDescent="0.25">
      <c r="A283" s="15" t="s">
        <v>598</v>
      </c>
      <c r="B283" s="9">
        <v>3</v>
      </c>
      <c r="C283" s="9">
        <v>158</v>
      </c>
      <c r="D283" s="9">
        <v>17.09</v>
      </c>
      <c r="E283" s="9">
        <v>43.67</v>
      </c>
      <c r="F283" s="9">
        <v>17.09</v>
      </c>
      <c r="G283" s="9">
        <v>43.67</v>
      </c>
    </row>
    <row r="284" spans="1:7" x14ac:dyDescent="0.25">
      <c r="A284" s="15" t="s">
        <v>602</v>
      </c>
      <c r="B284" s="9">
        <v>4</v>
      </c>
      <c r="C284" s="9">
        <v>376</v>
      </c>
      <c r="D284" s="9">
        <v>28.72</v>
      </c>
      <c r="E284" s="9">
        <v>54.26</v>
      </c>
      <c r="F284" s="9">
        <v>0</v>
      </c>
      <c r="G284" s="9">
        <v>28.72</v>
      </c>
    </row>
    <row r="285" spans="1:7" x14ac:dyDescent="0.25">
      <c r="A285" s="15" t="s">
        <v>606</v>
      </c>
      <c r="B285" s="9">
        <v>2</v>
      </c>
      <c r="C285" s="9">
        <v>454</v>
      </c>
      <c r="D285" s="9">
        <v>0</v>
      </c>
      <c r="E285" s="9">
        <v>7.71</v>
      </c>
      <c r="F285" s="9">
        <v>0</v>
      </c>
      <c r="G285" s="9">
        <v>7.71</v>
      </c>
    </row>
    <row r="286" spans="1:7" x14ac:dyDescent="0.25">
      <c r="A286" s="15" t="s">
        <v>1000</v>
      </c>
      <c r="B286" s="9">
        <v>1</v>
      </c>
      <c r="C286" s="9">
        <v>60</v>
      </c>
      <c r="D286" s="9">
        <v>6.67</v>
      </c>
      <c r="E286" s="9">
        <v>100</v>
      </c>
      <c r="F286" s="9">
        <v>40</v>
      </c>
      <c r="G286" s="9">
        <v>100</v>
      </c>
    </row>
    <row r="287" spans="1:7" x14ac:dyDescent="0.25">
      <c r="A287" s="15" t="s">
        <v>610</v>
      </c>
      <c r="B287" s="9">
        <v>4</v>
      </c>
      <c r="C287" s="9">
        <v>506</v>
      </c>
      <c r="D287" s="9">
        <v>3.36</v>
      </c>
      <c r="E287" s="9">
        <v>23.12</v>
      </c>
      <c r="F287" s="9">
        <v>5.93</v>
      </c>
      <c r="G287" s="9">
        <v>25.69</v>
      </c>
    </row>
    <row r="288" spans="1:7" x14ac:dyDescent="0.25">
      <c r="A288" s="15" t="s">
        <v>614</v>
      </c>
      <c r="B288" s="9">
        <v>2</v>
      </c>
      <c r="C288" s="9">
        <v>205</v>
      </c>
      <c r="D288" s="9">
        <v>0</v>
      </c>
      <c r="E288" s="9">
        <v>27.32</v>
      </c>
      <c r="F288" s="9">
        <v>0</v>
      </c>
      <c r="G288" s="9">
        <v>27.32</v>
      </c>
    </row>
    <row r="289" spans="1:7" x14ac:dyDescent="0.25">
      <c r="A289" s="15" t="s">
        <v>618</v>
      </c>
      <c r="B289" s="9">
        <v>1</v>
      </c>
      <c r="C289" s="9">
        <v>88</v>
      </c>
      <c r="D289" s="9">
        <v>100</v>
      </c>
      <c r="E289" s="9">
        <v>100</v>
      </c>
      <c r="F289" s="9">
        <v>98.86</v>
      </c>
      <c r="G289" s="9">
        <v>100</v>
      </c>
    </row>
    <row r="290" spans="1:7" x14ac:dyDescent="0.25">
      <c r="A290" s="15" t="s">
        <v>1004</v>
      </c>
      <c r="B290" s="9">
        <v>1</v>
      </c>
      <c r="C290" s="9">
        <v>37</v>
      </c>
      <c r="D290" s="9">
        <v>100</v>
      </c>
      <c r="E290" s="9">
        <v>100</v>
      </c>
      <c r="F290" s="9">
        <v>100</v>
      </c>
      <c r="G290" s="9">
        <v>100</v>
      </c>
    </row>
    <row r="291" spans="1:7" x14ac:dyDescent="0.25">
      <c r="A291" s="15" t="s">
        <v>622</v>
      </c>
      <c r="B291" s="9">
        <v>1</v>
      </c>
      <c r="C291" s="9">
        <v>170</v>
      </c>
      <c r="D291" s="9">
        <v>22.35</v>
      </c>
      <c r="E291" s="9">
        <v>81.180000000000007</v>
      </c>
      <c r="F291" s="9">
        <v>43.53</v>
      </c>
      <c r="G291" s="9">
        <v>100</v>
      </c>
    </row>
    <row r="292" spans="1:7" x14ac:dyDescent="0.25">
      <c r="A292" s="15" t="s">
        <v>1334</v>
      </c>
      <c r="B292" s="9">
        <v>1</v>
      </c>
      <c r="C292" s="9">
        <v>415</v>
      </c>
      <c r="D292" s="9">
        <v>2.89</v>
      </c>
      <c r="E292" s="9">
        <v>26.99</v>
      </c>
      <c r="F292" s="9">
        <v>2.89</v>
      </c>
      <c r="G292" s="9">
        <v>26.99</v>
      </c>
    </row>
    <row r="293" spans="1:7" x14ac:dyDescent="0.25">
      <c r="A293" s="15" t="s">
        <v>626</v>
      </c>
      <c r="B293" s="9">
        <v>1</v>
      </c>
      <c r="C293" s="9">
        <v>94</v>
      </c>
      <c r="D293" s="9">
        <v>7.45</v>
      </c>
      <c r="E293" s="9">
        <v>100</v>
      </c>
      <c r="F293" s="9">
        <v>7.45</v>
      </c>
      <c r="G293" s="9">
        <v>100</v>
      </c>
    </row>
    <row r="294" spans="1:7" x14ac:dyDescent="0.25">
      <c r="A294" s="15" t="s">
        <v>1337</v>
      </c>
      <c r="B294" s="9">
        <v>3</v>
      </c>
      <c r="C294" s="9">
        <v>711</v>
      </c>
      <c r="D294" s="9">
        <v>10.83</v>
      </c>
      <c r="E294" s="9">
        <v>28.69</v>
      </c>
      <c r="F294" s="9">
        <v>10.97</v>
      </c>
      <c r="G294" s="9">
        <v>25.04</v>
      </c>
    </row>
    <row r="295" spans="1:7" x14ac:dyDescent="0.25">
      <c r="A295" s="15" t="s">
        <v>1008</v>
      </c>
      <c r="B295" s="9">
        <v>2</v>
      </c>
      <c r="C295" s="9">
        <v>516</v>
      </c>
      <c r="D295" s="9">
        <v>23.84</v>
      </c>
      <c r="E295" s="9">
        <v>53.88</v>
      </c>
      <c r="F295" s="9">
        <v>12.98</v>
      </c>
      <c r="G295" s="9">
        <v>46.12</v>
      </c>
    </row>
    <row r="296" spans="1:7" x14ac:dyDescent="0.25">
      <c r="A296" s="15" t="s">
        <v>630</v>
      </c>
      <c r="B296" s="9">
        <v>3</v>
      </c>
      <c r="C296" s="9">
        <v>365</v>
      </c>
      <c r="D296" s="9">
        <v>14.52</v>
      </c>
      <c r="E296" s="9">
        <v>33.97</v>
      </c>
      <c r="F296" s="9">
        <v>26.03</v>
      </c>
      <c r="G296" s="9">
        <v>33.97</v>
      </c>
    </row>
    <row r="297" spans="1:7" x14ac:dyDescent="0.25">
      <c r="A297" s="15" t="s">
        <v>1012</v>
      </c>
      <c r="B297" s="9">
        <v>1</v>
      </c>
      <c r="C297" s="9">
        <v>24</v>
      </c>
      <c r="D297" s="9">
        <v>0</v>
      </c>
      <c r="E297" s="9">
        <v>100</v>
      </c>
      <c r="F297" s="9">
        <v>0</v>
      </c>
      <c r="G297" s="9">
        <v>100</v>
      </c>
    </row>
    <row r="298" spans="1:7" x14ac:dyDescent="0.25">
      <c r="A298" s="15" t="s">
        <v>634</v>
      </c>
      <c r="B298" s="9">
        <v>2</v>
      </c>
      <c r="C298" s="9">
        <v>167</v>
      </c>
      <c r="D298" s="9">
        <v>19.16</v>
      </c>
      <c r="E298" s="9">
        <v>21.56</v>
      </c>
      <c r="F298" s="9">
        <v>21.56</v>
      </c>
      <c r="G298" s="9">
        <v>21.56</v>
      </c>
    </row>
    <row r="299" spans="1:7" x14ac:dyDescent="0.25">
      <c r="A299" s="15" t="s">
        <v>638</v>
      </c>
      <c r="B299" s="9">
        <v>2</v>
      </c>
      <c r="C299" s="9">
        <v>313</v>
      </c>
      <c r="D299" s="9">
        <v>0</v>
      </c>
      <c r="E299" s="9">
        <v>13.74</v>
      </c>
      <c r="F299" s="9">
        <v>0</v>
      </c>
      <c r="G299" s="9">
        <v>13.74</v>
      </c>
    </row>
    <row r="300" spans="1:7" x14ac:dyDescent="0.25">
      <c r="A300" s="15" t="s">
        <v>642</v>
      </c>
      <c r="B300" s="9">
        <v>1</v>
      </c>
      <c r="C300" s="9">
        <v>57</v>
      </c>
      <c r="D300" s="9">
        <v>100</v>
      </c>
      <c r="E300" s="9">
        <v>100</v>
      </c>
      <c r="F300" s="9">
        <v>91.23</v>
      </c>
      <c r="G300" s="9">
        <v>100</v>
      </c>
    </row>
    <row r="301" spans="1:7" x14ac:dyDescent="0.25">
      <c r="A301" s="15" t="s">
        <v>646</v>
      </c>
      <c r="B301" s="9">
        <v>1</v>
      </c>
      <c r="C301" s="9">
        <v>31</v>
      </c>
      <c r="D301" s="9">
        <v>100</v>
      </c>
      <c r="E301" s="9">
        <v>100</v>
      </c>
      <c r="F301" s="9">
        <v>16.13</v>
      </c>
      <c r="G301" s="9">
        <v>100</v>
      </c>
    </row>
    <row r="302" spans="1:7" x14ac:dyDescent="0.25">
      <c r="A302" s="15" t="s">
        <v>650</v>
      </c>
      <c r="B302" s="9">
        <v>1</v>
      </c>
      <c r="C302" s="9">
        <v>48</v>
      </c>
      <c r="D302" s="9">
        <v>100</v>
      </c>
      <c r="E302" s="9">
        <v>100</v>
      </c>
      <c r="F302" s="9">
        <v>100</v>
      </c>
      <c r="G302" s="9">
        <v>100</v>
      </c>
    </row>
    <row r="303" spans="1:7" x14ac:dyDescent="0.25">
      <c r="A303" s="15" t="s">
        <v>654</v>
      </c>
      <c r="B303" s="9">
        <v>1</v>
      </c>
      <c r="C303" s="9">
        <v>141</v>
      </c>
      <c r="D303" s="9">
        <v>100</v>
      </c>
      <c r="E303" s="9">
        <v>100</v>
      </c>
      <c r="F303" s="9">
        <v>61.7</v>
      </c>
      <c r="G303" s="9">
        <v>100</v>
      </c>
    </row>
    <row r="304" spans="1:7" x14ac:dyDescent="0.25">
      <c r="A304" s="15" t="s">
        <v>658</v>
      </c>
      <c r="B304" s="9">
        <v>2</v>
      </c>
      <c r="C304" s="9">
        <v>163</v>
      </c>
      <c r="D304" s="9">
        <v>38.04</v>
      </c>
      <c r="E304" s="9">
        <v>38.04</v>
      </c>
      <c r="F304" s="9">
        <v>36.81</v>
      </c>
      <c r="G304" s="9">
        <v>38.04</v>
      </c>
    </row>
    <row r="305" spans="1:7" x14ac:dyDescent="0.25">
      <c r="A305" s="15" t="s">
        <v>662</v>
      </c>
      <c r="B305" s="9">
        <v>2</v>
      </c>
      <c r="C305" s="9">
        <v>112</v>
      </c>
      <c r="D305" s="9">
        <v>27.68</v>
      </c>
      <c r="E305" s="9">
        <v>27.68</v>
      </c>
      <c r="F305" s="9">
        <v>16.96</v>
      </c>
      <c r="G305" s="9">
        <v>27.68</v>
      </c>
    </row>
    <row r="306" spans="1:7" x14ac:dyDescent="0.25">
      <c r="A306" s="15" t="s">
        <v>666</v>
      </c>
      <c r="B306" s="9">
        <v>1</v>
      </c>
      <c r="C306" s="9">
        <v>39</v>
      </c>
      <c r="D306" s="9">
        <v>100</v>
      </c>
      <c r="E306" s="9">
        <v>100</v>
      </c>
      <c r="F306" s="9">
        <v>89.74</v>
      </c>
      <c r="G306" s="9">
        <v>100</v>
      </c>
    </row>
    <row r="307" spans="1:7" x14ac:dyDescent="0.25">
      <c r="A307" s="15" t="s">
        <v>1016</v>
      </c>
      <c r="B307" s="9">
        <v>1</v>
      </c>
      <c r="C307" s="9">
        <v>476</v>
      </c>
      <c r="D307" s="9">
        <v>33.4</v>
      </c>
      <c r="E307" s="9">
        <v>85.71</v>
      </c>
      <c r="F307" s="9">
        <v>0</v>
      </c>
      <c r="G307" s="9">
        <v>18.91</v>
      </c>
    </row>
    <row r="308" spans="1:7" x14ac:dyDescent="0.25">
      <c r="A308" s="15" t="s">
        <v>670</v>
      </c>
      <c r="B308" s="9">
        <v>2</v>
      </c>
      <c r="C308" s="9">
        <v>283</v>
      </c>
      <c r="D308" s="9">
        <v>18.37</v>
      </c>
      <c r="E308" s="9">
        <v>18.37</v>
      </c>
      <c r="F308" s="9">
        <v>8.83</v>
      </c>
      <c r="G308" s="9">
        <v>18.37</v>
      </c>
    </row>
    <row r="309" spans="1:7" x14ac:dyDescent="0.25">
      <c r="A309" s="15" t="s">
        <v>1019</v>
      </c>
      <c r="B309" s="9">
        <v>1</v>
      </c>
      <c r="C309" s="9">
        <v>508</v>
      </c>
      <c r="D309" s="9">
        <v>0</v>
      </c>
      <c r="E309" s="9">
        <v>0</v>
      </c>
      <c r="F309" s="9">
        <v>0</v>
      </c>
      <c r="G309" s="9">
        <v>0</v>
      </c>
    </row>
    <row r="310" spans="1:7" x14ac:dyDescent="0.25">
      <c r="A310" s="15" t="s">
        <v>674</v>
      </c>
      <c r="B310" s="9">
        <v>3</v>
      </c>
      <c r="C310" s="9">
        <v>207</v>
      </c>
      <c r="D310" s="9">
        <v>92.75</v>
      </c>
      <c r="E310" s="9">
        <v>100</v>
      </c>
      <c r="F310" s="9">
        <v>68.12</v>
      </c>
      <c r="G310" s="9">
        <v>68.12</v>
      </c>
    </row>
    <row r="311" spans="1:7" x14ac:dyDescent="0.25">
      <c r="A311" s="15" t="s">
        <v>678</v>
      </c>
      <c r="B311" s="9">
        <v>1</v>
      </c>
      <c r="C311" s="9">
        <v>132</v>
      </c>
      <c r="D311" s="9">
        <v>52.27</v>
      </c>
      <c r="E311" s="9">
        <v>100</v>
      </c>
      <c r="F311" s="9">
        <v>52.27</v>
      </c>
      <c r="G311" s="9">
        <v>100</v>
      </c>
    </row>
    <row r="312" spans="1:7" x14ac:dyDescent="0.25">
      <c r="A312" s="15" t="s">
        <v>1022</v>
      </c>
      <c r="B312" s="9">
        <v>3</v>
      </c>
      <c r="C312" s="9">
        <v>356</v>
      </c>
      <c r="D312" s="9">
        <v>0</v>
      </c>
      <c r="E312" s="9">
        <v>14.89</v>
      </c>
      <c r="F312" s="9">
        <v>9.27</v>
      </c>
      <c r="G312" s="9">
        <v>14.89</v>
      </c>
    </row>
    <row r="313" spans="1:7" x14ac:dyDescent="0.25">
      <c r="A313" s="15" t="s">
        <v>681</v>
      </c>
      <c r="B313" s="9">
        <v>2</v>
      </c>
      <c r="C313" s="9">
        <v>329</v>
      </c>
      <c r="D313" s="9">
        <v>45.59</v>
      </c>
      <c r="E313" s="9">
        <v>45.59</v>
      </c>
      <c r="F313" s="9">
        <v>0</v>
      </c>
      <c r="G313" s="9">
        <v>28.88</v>
      </c>
    </row>
    <row r="314" spans="1:7" x14ac:dyDescent="0.25">
      <c r="A314" s="15" t="s">
        <v>1341</v>
      </c>
      <c r="B314" s="9">
        <v>2</v>
      </c>
      <c r="C314" s="9">
        <v>74</v>
      </c>
      <c r="D314" s="9">
        <v>100</v>
      </c>
      <c r="E314" s="9">
        <v>100</v>
      </c>
      <c r="F314" s="9">
        <v>56.76</v>
      </c>
      <c r="G314" s="9">
        <v>100</v>
      </c>
    </row>
    <row r="315" spans="1:7" x14ac:dyDescent="0.25">
      <c r="A315" s="15" t="s">
        <v>1026</v>
      </c>
      <c r="B315" s="9">
        <v>1</v>
      </c>
      <c r="C315" s="9">
        <v>112</v>
      </c>
      <c r="D315" s="9">
        <v>0</v>
      </c>
      <c r="E315" s="9">
        <v>65.180000000000007</v>
      </c>
      <c r="F315" s="9">
        <v>4.46</v>
      </c>
      <c r="G315" s="9">
        <v>93.75</v>
      </c>
    </row>
    <row r="316" spans="1:7" x14ac:dyDescent="0.25">
      <c r="A316" s="15" t="s">
        <v>1029</v>
      </c>
      <c r="B316" s="9">
        <v>2</v>
      </c>
      <c r="C316" s="9">
        <v>233</v>
      </c>
      <c r="D316" s="9">
        <v>36.909999999999997</v>
      </c>
      <c r="E316" s="9">
        <v>40.340000000000003</v>
      </c>
      <c r="F316" s="9">
        <v>24.89</v>
      </c>
      <c r="G316" s="9">
        <v>40.340000000000003</v>
      </c>
    </row>
    <row r="317" spans="1:7" x14ac:dyDescent="0.25">
      <c r="A317" s="15" t="s">
        <v>685</v>
      </c>
      <c r="B317" s="9">
        <v>2</v>
      </c>
      <c r="C317" s="9">
        <v>295</v>
      </c>
      <c r="D317" s="9">
        <v>8.81</v>
      </c>
      <c r="E317" s="9">
        <v>8.81</v>
      </c>
      <c r="F317" s="9">
        <v>2.37</v>
      </c>
      <c r="G317" s="9">
        <v>8.81</v>
      </c>
    </row>
    <row r="318" spans="1:7" x14ac:dyDescent="0.25">
      <c r="A318" s="15" t="s">
        <v>1344</v>
      </c>
      <c r="B318" s="9">
        <v>1</v>
      </c>
      <c r="C318" s="9">
        <v>109</v>
      </c>
      <c r="D318" s="9">
        <v>0</v>
      </c>
      <c r="E318" s="9">
        <v>91.74</v>
      </c>
      <c r="F318" s="9">
        <v>69.72</v>
      </c>
      <c r="G318" s="9">
        <v>100</v>
      </c>
    </row>
    <row r="319" spans="1:7" x14ac:dyDescent="0.25">
      <c r="A319" s="15" t="s">
        <v>1033</v>
      </c>
      <c r="B319" s="9">
        <v>3</v>
      </c>
      <c r="C319" s="9">
        <v>392</v>
      </c>
      <c r="D319" s="9">
        <v>56.63</v>
      </c>
      <c r="E319" s="9">
        <v>91.07</v>
      </c>
      <c r="F319" s="9">
        <v>100</v>
      </c>
      <c r="G319" s="9">
        <v>100</v>
      </c>
    </row>
    <row r="320" spans="1:7" x14ac:dyDescent="0.25">
      <c r="A320" s="15" t="s">
        <v>1347</v>
      </c>
      <c r="B320" s="9">
        <v>2</v>
      </c>
      <c r="C320" s="9">
        <v>365</v>
      </c>
      <c r="D320" s="9">
        <v>26.03</v>
      </c>
      <c r="E320" s="9">
        <v>62.74</v>
      </c>
      <c r="F320" s="9">
        <v>0</v>
      </c>
      <c r="G320" s="9">
        <v>14.52</v>
      </c>
    </row>
    <row r="321" spans="1:7" x14ac:dyDescent="0.25">
      <c r="A321" s="15" t="s">
        <v>1351</v>
      </c>
      <c r="B321" s="9">
        <v>2</v>
      </c>
      <c r="C321" s="9">
        <v>514</v>
      </c>
      <c r="D321" s="9">
        <v>4.67</v>
      </c>
      <c r="E321" s="9">
        <v>43.58</v>
      </c>
      <c r="F321" s="9">
        <v>5.0599999999999996</v>
      </c>
      <c r="G321" s="9">
        <v>43.97</v>
      </c>
    </row>
    <row r="322" spans="1:7" x14ac:dyDescent="0.25">
      <c r="A322" s="15" t="s">
        <v>689</v>
      </c>
      <c r="B322" s="9">
        <v>1</v>
      </c>
      <c r="C322" s="9">
        <v>108</v>
      </c>
      <c r="D322" s="9">
        <v>26.85</v>
      </c>
      <c r="E322" s="9">
        <v>100</v>
      </c>
      <c r="F322" s="9">
        <v>36.11</v>
      </c>
      <c r="G322" s="9">
        <v>100</v>
      </c>
    </row>
    <row r="323" spans="1:7" x14ac:dyDescent="0.25">
      <c r="A323" s="15" t="s">
        <v>1354</v>
      </c>
      <c r="B323" s="9">
        <v>1</v>
      </c>
      <c r="C323" s="9">
        <v>435</v>
      </c>
      <c r="D323" s="9">
        <v>42.3</v>
      </c>
      <c r="E323" s="9">
        <v>100</v>
      </c>
      <c r="F323" s="9">
        <v>2.5299999999999998</v>
      </c>
      <c r="G323" s="9">
        <v>25.52</v>
      </c>
    </row>
    <row r="324" spans="1:7" x14ac:dyDescent="0.25">
      <c r="A324" s="15" t="s">
        <v>693</v>
      </c>
      <c r="B324" s="9">
        <v>2</v>
      </c>
      <c r="C324" s="9">
        <v>311</v>
      </c>
      <c r="D324" s="9">
        <v>100</v>
      </c>
      <c r="E324" s="9">
        <v>100</v>
      </c>
      <c r="F324" s="9">
        <v>20.58</v>
      </c>
      <c r="G324" s="9">
        <v>84.89</v>
      </c>
    </row>
    <row r="325" spans="1:7" x14ac:dyDescent="0.25">
      <c r="A325" s="15" t="s">
        <v>1358</v>
      </c>
      <c r="B325" s="9">
        <v>1</v>
      </c>
      <c r="C325" s="9">
        <v>14</v>
      </c>
      <c r="D325" s="9">
        <v>92.86</v>
      </c>
      <c r="E325" s="9">
        <v>100</v>
      </c>
      <c r="F325" s="9">
        <v>92.86</v>
      </c>
      <c r="G325" s="9">
        <v>100</v>
      </c>
    </row>
    <row r="326" spans="1:7" x14ac:dyDescent="0.25">
      <c r="A326" s="15" t="s">
        <v>1037</v>
      </c>
      <c r="B326" s="9">
        <v>1</v>
      </c>
      <c r="C326" s="9">
        <v>84</v>
      </c>
      <c r="D326" s="9">
        <v>0</v>
      </c>
      <c r="E326" s="9">
        <v>100</v>
      </c>
      <c r="F326" s="9">
        <v>0</v>
      </c>
      <c r="G326" s="9">
        <v>84.52</v>
      </c>
    </row>
    <row r="327" spans="1:7" x14ac:dyDescent="0.25">
      <c r="A327" s="15" t="s">
        <v>697</v>
      </c>
      <c r="B327" s="9">
        <v>1</v>
      </c>
      <c r="C327" s="9">
        <v>94</v>
      </c>
      <c r="D327" s="9">
        <v>0</v>
      </c>
      <c r="E327" s="9">
        <v>45.74</v>
      </c>
      <c r="F327" s="9">
        <v>0</v>
      </c>
      <c r="G327" s="9">
        <v>55.32</v>
      </c>
    </row>
    <row r="328" spans="1:7" x14ac:dyDescent="0.25">
      <c r="A328" s="15" t="s">
        <v>1040</v>
      </c>
      <c r="B328" s="9">
        <v>2</v>
      </c>
      <c r="C328" s="9">
        <v>144</v>
      </c>
      <c r="D328" s="9">
        <v>22.22</v>
      </c>
      <c r="E328" s="9">
        <v>100</v>
      </c>
      <c r="F328" s="9">
        <v>46.53</v>
      </c>
      <c r="G328" s="9">
        <v>46.53</v>
      </c>
    </row>
    <row r="329" spans="1:7" x14ac:dyDescent="0.25">
      <c r="A329" s="15" t="s">
        <v>1361</v>
      </c>
      <c r="B329" s="9">
        <v>2</v>
      </c>
      <c r="C329" s="9">
        <v>138</v>
      </c>
      <c r="D329" s="9">
        <v>28.26</v>
      </c>
      <c r="E329" s="9">
        <v>56.52</v>
      </c>
      <c r="F329" s="9">
        <v>28.26</v>
      </c>
      <c r="G329" s="9">
        <v>47.1</v>
      </c>
    </row>
    <row r="330" spans="1:7" x14ac:dyDescent="0.25">
      <c r="A330" s="15" t="s">
        <v>1364</v>
      </c>
      <c r="B330" s="9">
        <v>1</v>
      </c>
      <c r="C330" s="9">
        <v>53</v>
      </c>
      <c r="D330" s="9">
        <v>0</v>
      </c>
      <c r="E330" s="9">
        <v>100</v>
      </c>
      <c r="F330" s="9">
        <v>0</v>
      </c>
      <c r="G330" s="9">
        <v>100</v>
      </c>
    </row>
    <row r="331" spans="1:7" x14ac:dyDescent="0.25">
      <c r="A331" s="15" t="s">
        <v>1367</v>
      </c>
      <c r="B331" s="9">
        <v>1</v>
      </c>
      <c r="C331" s="9">
        <v>127</v>
      </c>
      <c r="D331" s="9">
        <v>58.27</v>
      </c>
      <c r="E331" s="9">
        <v>100</v>
      </c>
      <c r="F331" s="9">
        <v>38.58</v>
      </c>
      <c r="G331" s="9">
        <v>100</v>
      </c>
    </row>
    <row r="332" spans="1:7" x14ac:dyDescent="0.25">
      <c r="A332" s="15" t="s">
        <v>1370</v>
      </c>
      <c r="B332" s="9">
        <v>1</v>
      </c>
      <c r="C332" s="9">
        <v>27</v>
      </c>
      <c r="D332" s="9">
        <v>0</v>
      </c>
      <c r="E332" s="9">
        <v>100</v>
      </c>
      <c r="F332" s="9">
        <v>100</v>
      </c>
      <c r="G332" s="9">
        <v>100</v>
      </c>
    </row>
    <row r="333" spans="1:7" x14ac:dyDescent="0.25">
      <c r="A333" s="15" t="s">
        <v>1373</v>
      </c>
      <c r="B333" s="9">
        <v>4</v>
      </c>
      <c r="C333" s="9">
        <v>940</v>
      </c>
      <c r="D333" s="9">
        <v>5.96</v>
      </c>
      <c r="E333" s="9">
        <v>23.09</v>
      </c>
      <c r="F333" s="9">
        <v>27.87</v>
      </c>
      <c r="G333" s="9">
        <v>52.45</v>
      </c>
    </row>
    <row r="334" spans="1:7" x14ac:dyDescent="0.25">
      <c r="A334" s="15" t="s">
        <v>1376</v>
      </c>
      <c r="B334" s="9">
        <v>2</v>
      </c>
      <c r="C334" s="9">
        <v>231</v>
      </c>
      <c r="D334" s="9">
        <v>12.55</v>
      </c>
      <c r="E334" s="9">
        <v>48.48</v>
      </c>
      <c r="F334" s="9">
        <v>41.13</v>
      </c>
      <c r="G334" s="9">
        <v>48.48</v>
      </c>
    </row>
    <row r="335" spans="1:7" x14ac:dyDescent="0.25">
      <c r="A335" s="15" t="s">
        <v>701</v>
      </c>
      <c r="B335" s="9">
        <v>1</v>
      </c>
      <c r="C335" s="9">
        <v>77</v>
      </c>
      <c r="D335" s="9">
        <v>10.39</v>
      </c>
      <c r="E335" s="9">
        <v>100</v>
      </c>
      <c r="F335" s="9">
        <v>0</v>
      </c>
      <c r="G335" s="9">
        <v>100</v>
      </c>
    </row>
    <row r="336" spans="1:7" x14ac:dyDescent="0.25">
      <c r="A336" s="15" t="s">
        <v>705</v>
      </c>
      <c r="B336" s="9">
        <v>1</v>
      </c>
      <c r="C336" s="9">
        <v>296</v>
      </c>
      <c r="D336" s="9">
        <v>0</v>
      </c>
      <c r="E336" s="9">
        <v>31.76</v>
      </c>
      <c r="F336" s="9">
        <v>0.68</v>
      </c>
      <c r="G336" s="9">
        <v>34.46</v>
      </c>
    </row>
    <row r="337" spans="1:7" x14ac:dyDescent="0.25">
      <c r="A337" s="15" t="s">
        <v>1044</v>
      </c>
      <c r="B337" s="9">
        <v>2</v>
      </c>
      <c r="C337" s="9">
        <v>316</v>
      </c>
      <c r="D337" s="9">
        <v>0</v>
      </c>
      <c r="E337" s="9">
        <v>23.1</v>
      </c>
      <c r="F337" s="9">
        <v>0</v>
      </c>
      <c r="G337" s="9">
        <v>29.11</v>
      </c>
    </row>
    <row r="338" spans="1:7" x14ac:dyDescent="0.25">
      <c r="A338" s="15" t="s">
        <v>1379</v>
      </c>
      <c r="B338" s="9">
        <v>2</v>
      </c>
      <c r="C338" s="9">
        <v>178</v>
      </c>
      <c r="D338" s="9">
        <v>13.48</v>
      </c>
      <c r="E338" s="9">
        <v>17.420000000000002</v>
      </c>
      <c r="F338" s="9">
        <v>17.420000000000002</v>
      </c>
      <c r="G338" s="9">
        <v>17.420000000000002</v>
      </c>
    </row>
    <row r="339" spans="1:7" x14ac:dyDescent="0.25">
      <c r="A339" s="15" t="s">
        <v>1048</v>
      </c>
      <c r="B339" s="9">
        <v>1</v>
      </c>
      <c r="C339" s="9">
        <v>44</v>
      </c>
      <c r="D339" s="9">
        <v>61.36</v>
      </c>
      <c r="E339" s="9">
        <v>100</v>
      </c>
      <c r="F339" s="9">
        <v>100</v>
      </c>
      <c r="G339" s="9">
        <v>100</v>
      </c>
    </row>
    <row r="340" spans="1:7" x14ac:dyDescent="0.25">
      <c r="A340" s="15" t="s">
        <v>1052</v>
      </c>
      <c r="B340" s="9">
        <v>1</v>
      </c>
      <c r="C340" s="9">
        <v>42</v>
      </c>
      <c r="D340" s="9">
        <v>100</v>
      </c>
      <c r="E340" s="9">
        <v>100</v>
      </c>
      <c r="F340" s="9">
        <v>100</v>
      </c>
      <c r="G340" s="9">
        <v>100</v>
      </c>
    </row>
    <row r="341" spans="1:7" x14ac:dyDescent="0.25">
      <c r="A341" s="15" t="s">
        <v>709</v>
      </c>
      <c r="B341" s="9">
        <v>2</v>
      </c>
      <c r="C341" s="9">
        <v>419</v>
      </c>
      <c r="D341" s="9">
        <v>23.63</v>
      </c>
      <c r="E341" s="9">
        <v>67.06</v>
      </c>
      <c r="F341" s="9">
        <v>21.96</v>
      </c>
      <c r="G341" s="9">
        <v>60.62</v>
      </c>
    </row>
    <row r="342" spans="1:7" x14ac:dyDescent="0.25">
      <c r="A342" s="15" t="s">
        <v>1383</v>
      </c>
      <c r="B342" s="9">
        <v>1</v>
      </c>
      <c r="C342" s="9">
        <v>20</v>
      </c>
      <c r="D342" s="9">
        <v>0</v>
      </c>
      <c r="E342" s="9">
        <v>100</v>
      </c>
      <c r="F342" s="9">
        <v>0</v>
      </c>
      <c r="G342" s="9">
        <v>100</v>
      </c>
    </row>
    <row r="343" spans="1:7" x14ac:dyDescent="0.25">
      <c r="A343" s="15" t="s">
        <v>712</v>
      </c>
      <c r="B343" s="9">
        <v>2</v>
      </c>
      <c r="C343" s="9">
        <v>265</v>
      </c>
      <c r="D343" s="9">
        <v>100</v>
      </c>
      <c r="E343" s="9">
        <v>100</v>
      </c>
      <c r="F343" s="9">
        <v>75.47</v>
      </c>
      <c r="G343" s="9">
        <v>100</v>
      </c>
    </row>
    <row r="344" spans="1:7" x14ac:dyDescent="0.25">
      <c r="A344" s="15" t="s">
        <v>716</v>
      </c>
      <c r="B344" s="9">
        <v>1</v>
      </c>
      <c r="C344" s="9">
        <v>21</v>
      </c>
      <c r="D344" s="9">
        <v>100</v>
      </c>
      <c r="E344" s="9">
        <v>100</v>
      </c>
      <c r="F344" s="9">
        <v>4.76</v>
      </c>
      <c r="G344" s="9">
        <v>100</v>
      </c>
    </row>
    <row r="345" spans="1:7" x14ac:dyDescent="0.25">
      <c r="A345" s="15" t="s">
        <v>1056</v>
      </c>
      <c r="B345" s="9">
        <v>2</v>
      </c>
      <c r="C345" s="9">
        <v>365</v>
      </c>
      <c r="D345" s="9">
        <v>1.64</v>
      </c>
      <c r="E345" s="9">
        <v>56.44</v>
      </c>
      <c r="F345" s="9">
        <v>3.84</v>
      </c>
      <c r="G345" s="9">
        <v>58.63</v>
      </c>
    </row>
    <row r="346" spans="1:7" x14ac:dyDescent="0.25">
      <c r="A346" s="15" t="s">
        <v>1060</v>
      </c>
      <c r="B346" s="9">
        <v>4</v>
      </c>
      <c r="C346" s="9">
        <v>258</v>
      </c>
      <c r="D346" s="9">
        <v>31.78</v>
      </c>
      <c r="E346" s="9">
        <v>31.78</v>
      </c>
      <c r="F346" s="9">
        <v>31.78</v>
      </c>
      <c r="G346" s="9">
        <v>31.78</v>
      </c>
    </row>
    <row r="347" spans="1:7" x14ac:dyDescent="0.25">
      <c r="A347" s="15" t="s">
        <v>720</v>
      </c>
      <c r="B347" s="9">
        <v>4</v>
      </c>
      <c r="C347" s="9">
        <v>384</v>
      </c>
      <c r="D347" s="9">
        <v>0</v>
      </c>
      <c r="E347" s="9">
        <v>46.88</v>
      </c>
      <c r="F347" s="9">
        <v>0</v>
      </c>
      <c r="G347" s="9">
        <v>45.31</v>
      </c>
    </row>
    <row r="348" spans="1:7" x14ac:dyDescent="0.25">
      <c r="A348" s="15" t="s">
        <v>1064</v>
      </c>
      <c r="B348" s="9">
        <v>3</v>
      </c>
      <c r="C348" s="9">
        <v>187</v>
      </c>
      <c r="D348" s="9">
        <v>27.27</v>
      </c>
      <c r="E348" s="9">
        <v>54.55</v>
      </c>
      <c r="F348" s="9">
        <v>0</v>
      </c>
      <c r="G348" s="9">
        <v>27.27</v>
      </c>
    </row>
    <row r="349" spans="1:7" x14ac:dyDescent="0.25">
      <c r="A349" s="15" t="s">
        <v>724</v>
      </c>
      <c r="B349" s="9">
        <v>2</v>
      </c>
      <c r="C349" s="9">
        <v>200</v>
      </c>
      <c r="D349" s="9">
        <v>53.5</v>
      </c>
      <c r="E349" s="9">
        <v>53.5</v>
      </c>
      <c r="F349" s="9">
        <v>50</v>
      </c>
      <c r="G349" s="9">
        <v>53.5</v>
      </c>
    </row>
    <row r="350" spans="1:7" x14ac:dyDescent="0.25">
      <c r="A350" s="15" t="s">
        <v>728</v>
      </c>
      <c r="B350" s="9">
        <v>2</v>
      </c>
      <c r="C350" s="9">
        <v>443</v>
      </c>
      <c r="D350" s="9">
        <v>9.0299999999999994</v>
      </c>
      <c r="E350" s="9">
        <v>21.22</v>
      </c>
      <c r="F350" s="9">
        <v>10.84</v>
      </c>
      <c r="G350" s="9">
        <v>21.22</v>
      </c>
    </row>
    <row r="351" spans="1:7" x14ac:dyDescent="0.25">
      <c r="A351" s="15" t="s">
        <v>1386</v>
      </c>
      <c r="B351" s="9">
        <v>1</v>
      </c>
      <c r="C351" s="9">
        <v>70</v>
      </c>
      <c r="D351" s="9">
        <v>100</v>
      </c>
      <c r="E351" s="9">
        <v>100</v>
      </c>
      <c r="F351" s="9">
        <v>100</v>
      </c>
      <c r="G351" s="9">
        <v>100</v>
      </c>
    </row>
    <row r="352" spans="1:7" x14ac:dyDescent="0.25">
      <c r="A352" s="15" t="s">
        <v>732</v>
      </c>
      <c r="B352" s="9">
        <v>1</v>
      </c>
      <c r="C352" s="9">
        <v>56</v>
      </c>
      <c r="D352" s="9">
        <v>10.71</v>
      </c>
      <c r="E352" s="9">
        <v>100</v>
      </c>
      <c r="F352" s="9">
        <v>100</v>
      </c>
      <c r="G352" s="9">
        <v>100</v>
      </c>
    </row>
    <row r="353" spans="1:7" x14ac:dyDescent="0.25">
      <c r="A353" s="15" t="s">
        <v>736</v>
      </c>
      <c r="B353" s="9">
        <v>2</v>
      </c>
      <c r="C353" s="9">
        <v>285</v>
      </c>
      <c r="D353" s="9">
        <v>41.75</v>
      </c>
      <c r="E353" s="9">
        <v>41.75</v>
      </c>
      <c r="F353" s="9">
        <v>41.05</v>
      </c>
      <c r="G353" s="9">
        <v>41.75</v>
      </c>
    </row>
    <row r="354" spans="1:7" x14ac:dyDescent="0.25">
      <c r="A354" s="15" t="s">
        <v>1068</v>
      </c>
      <c r="B354" s="9">
        <v>1</v>
      </c>
      <c r="C354" s="9">
        <v>31</v>
      </c>
      <c r="D354" s="9">
        <v>0</v>
      </c>
      <c r="E354" s="9">
        <v>100</v>
      </c>
      <c r="F354" s="9">
        <v>0</v>
      </c>
      <c r="G354" s="9">
        <v>100</v>
      </c>
    </row>
    <row r="355" spans="1:7" x14ac:dyDescent="0.25">
      <c r="A355" s="15" t="s">
        <v>740</v>
      </c>
      <c r="B355" s="9">
        <v>1</v>
      </c>
      <c r="C355" s="9">
        <v>299</v>
      </c>
      <c r="D355" s="9">
        <v>26.42</v>
      </c>
      <c r="E355" s="9">
        <v>59.87</v>
      </c>
      <c r="F355" s="9">
        <v>14.72</v>
      </c>
      <c r="G355" s="9">
        <v>48.16</v>
      </c>
    </row>
    <row r="356" spans="1:7" x14ac:dyDescent="0.25">
      <c r="A356" s="15" t="s">
        <v>1071</v>
      </c>
      <c r="B356" s="9">
        <v>1</v>
      </c>
      <c r="C356" s="9">
        <v>73</v>
      </c>
      <c r="D356" s="9">
        <v>100</v>
      </c>
      <c r="E356" s="9">
        <v>100</v>
      </c>
      <c r="F356" s="9">
        <v>73.97</v>
      </c>
      <c r="G356" s="9">
        <v>100</v>
      </c>
    </row>
    <row r="357" spans="1:7" x14ac:dyDescent="0.25">
      <c r="A357" s="15" t="s">
        <v>1075</v>
      </c>
      <c r="B357" s="9">
        <v>1</v>
      </c>
      <c r="C357" s="9">
        <v>253</v>
      </c>
      <c r="D357" s="9">
        <v>35.97</v>
      </c>
      <c r="E357" s="9">
        <v>75.489999999999995</v>
      </c>
      <c r="F357" s="9">
        <v>25.3</v>
      </c>
      <c r="G357" s="9">
        <v>64.819999999999993</v>
      </c>
    </row>
    <row r="358" spans="1:7" x14ac:dyDescent="0.25">
      <c r="A358" s="15" t="s">
        <v>1079</v>
      </c>
      <c r="B358" s="9">
        <v>1</v>
      </c>
      <c r="C358" s="9">
        <v>563</v>
      </c>
      <c r="D358" s="9">
        <v>0</v>
      </c>
      <c r="E358" s="9">
        <v>13.14</v>
      </c>
      <c r="F358" s="9">
        <v>0</v>
      </c>
      <c r="G358" s="9">
        <v>12.26</v>
      </c>
    </row>
    <row r="359" spans="1:7" x14ac:dyDescent="0.25">
      <c r="A359" s="15" t="s">
        <v>743</v>
      </c>
      <c r="B359" s="9">
        <v>2</v>
      </c>
      <c r="C359" s="9">
        <v>54</v>
      </c>
      <c r="D359" s="9">
        <v>0</v>
      </c>
      <c r="E359" s="9">
        <v>92.59</v>
      </c>
      <c r="F359" s="9">
        <v>0</v>
      </c>
      <c r="G359" s="9">
        <v>100</v>
      </c>
    </row>
    <row r="360" spans="1:7" x14ac:dyDescent="0.25">
      <c r="A360" s="15" t="s">
        <v>1389</v>
      </c>
      <c r="B360" s="9">
        <v>1</v>
      </c>
      <c r="C360" s="9">
        <v>78</v>
      </c>
      <c r="D360" s="9">
        <v>100</v>
      </c>
      <c r="E360" s="9">
        <v>100</v>
      </c>
      <c r="F360" s="9">
        <v>100</v>
      </c>
      <c r="G360" s="9">
        <v>100</v>
      </c>
    </row>
    <row r="361" spans="1:7" x14ac:dyDescent="0.25">
      <c r="A361" s="15" t="s">
        <v>1392</v>
      </c>
      <c r="B361" s="9">
        <v>2</v>
      </c>
      <c r="C361" s="9">
        <v>227</v>
      </c>
      <c r="D361" s="9">
        <v>24.23</v>
      </c>
      <c r="E361" s="9">
        <v>48.02</v>
      </c>
      <c r="F361" s="9">
        <v>0</v>
      </c>
      <c r="G361" s="9">
        <v>41.85</v>
      </c>
    </row>
    <row r="362" spans="1:7" x14ac:dyDescent="0.25">
      <c r="A362" s="15" t="s">
        <v>1395</v>
      </c>
      <c r="B362" s="9">
        <v>2</v>
      </c>
      <c r="C362" s="9">
        <v>272</v>
      </c>
      <c r="D362" s="9">
        <v>0</v>
      </c>
      <c r="E362" s="9">
        <v>30.51</v>
      </c>
      <c r="F362" s="9">
        <v>7.72</v>
      </c>
      <c r="G362" s="9">
        <v>44.49</v>
      </c>
    </row>
    <row r="363" spans="1:7" x14ac:dyDescent="0.25">
      <c r="A363" s="15" t="s">
        <v>1083</v>
      </c>
      <c r="B363" s="9">
        <v>1</v>
      </c>
      <c r="C363" s="9">
        <v>66</v>
      </c>
      <c r="D363" s="9">
        <v>9.09</v>
      </c>
      <c r="E363" s="9">
        <v>100</v>
      </c>
      <c r="F363" s="9">
        <v>0</v>
      </c>
      <c r="G363" s="9">
        <v>100</v>
      </c>
    </row>
    <row r="364" spans="1:7" x14ac:dyDescent="0.25">
      <c r="A364" s="15" t="s">
        <v>747</v>
      </c>
      <c r="B364" s="9">
        <v>1</v>
      </c>
      <c r="C364" s="9">
        <v>108</v>
      </c>
      <c r="D364" s="9">
        <v>70.37</v>
      </c>
      <c r="E364" s="9">
        <v>100</v>
      </c>
      <c r="F364" s="9">
        <v>76.849999999999994</v>
      </c>
      <c r="G364" s="9">
        <v>100</v>
      </c>
    </row>
    <row r="365" spans="1:7" x14ac:dyDescent="0.25">
      <c r="A365" s="15" t="s">
        <v>750</v>
      </c>
      <c r="B365" s="9">
        <v>1</v>
      </c>
      <c r="C365" s="9">
        <v>181</v>
      </c>
      <c r="D365" s="9">
        <v>0.55000000000000004</v>
      </c>
      <c r="E365" s="9">
        <v>55.8</v>
      </c>
      <c r="F365" s="9">
        <v>51.93</v>
      </c>
      <c r="G365" s="9">
        <v>100</v>
      </c>
    </row>
    <row r="366" spans="1:7" x14ac:dyDescent="0.25">
      <c r="A366" s="15" t="s">
        <v>753</v>
      </c>
      <c r="B366" s="9">
        <v>2</v>
      </c>
      <c r="C366" s="9">
        <v>487</v>
      </c>
      <c r="D366" s="9">
        <v>37.99</v>
      </c>
      <c r="E366" s="9">
        <v>46.82</v>
      </c>
      <c r="F366" s="9">
        <v>0</v>
      </c>
      <c r="G366" s="9">
        <v>14.58</v>
      </c>
    </row>
    <row r="367" spans="1:7" x14ac:dyDescent="0.25">
      <c r="A367" s="15" t="s">
        <v>1087</v>
      </c>
      <c r="B367" s="9">
        <v>2</v>
      </c>
      <c r="C367" s="9">
        <v>90</v>
      </c>
      <c r="D367" s="9">
        <v>28.89</v>
      </c>
      <c r="E367" s="9">
        <v>37.78</v>
      </c>
      <c r="F367" s="9">
        <v>12.22</v>
      </c>
      <c r="G367" s="9">
        <v>37.78</v>
      </c>
    </row>
    <row r="368" spans="1:7" x14ac:dyDescent="0.25">
      <c r="A368" s="15" t="s">
        <v>1398</v>
      </c>
      <c r="B368" s="9">
        <v>1</v>
      </c>
      <c r="C368" s="9">
        <v>213</v>
      </c>
      <c r="D368" s="9">
        <v>22.54</v>
      </c>
      <c r="E368" s="9">
        <v>69.48</v>
      </c>
      <c r="F368" s="9">
        <v>1.41</v>
      </c>
      <c r="G368" s="9">
        <v>48.36</v>
      </c>
    </row>
    <row r="369" spans="1:7" x14ac:dyDescent="0.25">
      <c r="A369" s="15" t="s">
        <v>757</v>
      </c>
      <c r="B369" s="9">
        <v>3</v>
      </c>
      <c r="C369" s="9">
        <v>708</v>
      </c>
      <c r="D369" s="9">
        <v>3.11</v>
      </c>
      <c r="E369" s="9">
        <v>4.24</v>
      </c>
      <c r="F369" s="9">
        <v>4.24</v>
      </c>
      <c r="G369" s="9">
        <v>4.24</v>
      </c>
    </row>
    <row r="370" spans="1:7" x14ac:dyDescent="0.25">
      <c r="A370" s="15" t="s">
        <v>761</v>
      </c>
      <c r="B370" s="9">
        <v>2</v>
      </c>
      <c r="C370" s="9">
        <v>151</v>
      </c>
      <c r="D370" s="9">
        <v>35.1</v>
      </c>
      <c r="E370" s="9">
        <v>35.1</v>
      </c>
      <c r="F370" s="9">
        <v>19.21</v>
      </c>
      <c r="G370" s="9">
        <v>35.1</v>
      </c>
    </row>
    <row r="371" spans="1:7" x14ac:dyDescent="0.25">
      <c r="A371" s="15" t="s">
        <v>1401</v>
      </c>
      <c r="B371" s="9">
        <v>1</v>
      </c>
      <c r="C371" s="9">
        <v>112</v>
      </c>
      <c r="D371" s="9">
        <v>46.43</v>
      </c>
      <c r="E371" s="9">
        <v>100</v>
      </c>
      <c r="F371" s="9">
        <v>0</v>
      </c>
      <c r="G371" s="9">
        <v>63.39</v>
      </c>
    </row>
    <row r="372" spans="1:7" x14ac:dyDescent="0.25">
      <c r="A372" s="15" t="s">
        <v>1404</v>
      </c>
      <c r="B372" s="9">
        <v>3</v>
      </c>
      <c r="C372" s="9">
        <v>342</v>
      </c>
      <c r="D372" s="9">
        <v>9.94</v>
      </c>
      <c r="E372" s="9">
        <v>19.88</v>
      </c>
      <c r="F372" s="9">
        <v>0</v>
      </c>
      <c r="G372" s="9">
        <v>9.94</v>
      </c>
    </row>
    <row r="373" spans="1:7" x14ac:dyDescent="0.25">
      <c r="A373" s="15" t="s">
        <v>764</v>
      </c>
      <c r="B373" s="9">
        <v>2</v>
      </c>
      <c r="C373" s="9">
        <v>451</v>
      </c>
      <c r="D373" s="9">
        <v>36.36</v>
      </c>
      <c r="E373" s="9">
        <v>80.709999999999994</v>
      </c>
      <c r="F373" s="9">
        <v>19.510000000000002</v>
      </c>
      <c r="G373" s="9">
        <v>63.86</v>
      </c>
    </row>
    <row r="374" spans="1:7" x14ac:dyDescent="0.25">
      <c r="A374" s="15" t="s">
        <v>768</v>
      </c>
      <c r="B374" s="9">
        <v>1</v>
      </c>
      <c r="C374" s="9">
        <v>28</v>
      </c>
      <c r="D374" s="9">
        <v>100</v>
      </c>
      <c r="E374" s="9">
        <v>100</v>
      </c>
      <c r="F374" s="9">
        <v>100</v>
      </c>
      <c r="G374" s="9">
        <v>100</v>
      </c>
    </row>
    <row r="375" spans="1:7" x14ac:dyDescent="0.25">
      <c r="A375" s="15" t="s">
        <v>1407</v>
      </c>
      <c r="B375" s="9">
        <v>2</v>
      </c>
      <c r="C375" s="9">
        <v>218</v>
      </c>
      <c r="D375" s="9">
        <v>13.3</v>
      </c>
      <c r="E375" s="9">
        <v>13.3</v>
      </c>
      <c r="F375" s="9">
        <v>9.6300000000000008</v>
      </c>
      <c r="G375" s="9">
        <v>13.3</v>
      </c>
    </row>
    <row r="376" spans="1:7" x14ac:dyDescent="0.25">
      <c r="A376" s="15" t="s">
        <v>771</v>
      </c>
      <c r="B376" s="9">
        <v>1</v>
      </c>
      <c r="C376" s="9">
        <v>671</v>
      </c>
      <c r="D376" s="9">
        <v>0.3</v>
      </c>
      <c r="E376" s="9">
        <v>15.2</v>
      </c>
      <c r="F376" s="9">
        <v>14.75</v>
      </c>
      <c r="G376" s="9">
        <v>29.66</v>
      </c>
    </row>
    <row r="377" spans="1:7" x14ac:dyDescent="0.25">
      <c r="A377" s="15" t="s">
        <v>1410</v>
      </c>
      <c r="B377" s="9">
        <v>1</v>
      </c>
      <c r="C377" s="9">
        <v>178</v>
      </c>
      <c r="D377" s="9">
        <v>2.25</v>
      </c>
      <c r="E377" s="9">
        <v>58.43</v>
      </c>
      <c r="F377" s="9">
        <v>77.53</v>
      </c>
      <c r="G377" s="9">
        <v>100</v>
      </c>
    </row>
    <row r="378" spans="1:7" x14ac:dyDescent="0.25">
      <c r="A378" s="15" t="s">
        <v>1091</v>
      </c>
      <c r="B378" s="9">
        <v>2</v>
      </c>
      <c r="C378" s="9">
        <v>188</v>
      </c>
      <c r="D378" s="9">
        <v>56.91</v>
      </c>
      <c r="E378" s="9">
        <v>56.91</v>
      </c>
      <c r="F378" s="9">
        <v>0</v>
      </c>
      <c r="G378" s="9">
        <v>34.04</v>
      </c>
    </row>
    <row r="379" spans="1:7" x14ac:dyDescent="0.25">
      <c r="A379" s="15" t="s">
        <v>774</v>
      </c>
      <c r="B379" s="9">
        <v>1</v>
      </c>
      <c r="C379" s="9">
        <v>16</v>
      </c>
      <c r="D379" s="9">
        <v>100</v>
      </c>
      <c r="E379" s="9">
        <v>100</v>
      </c>
      <c r="F379" s="9">
        <v>100</v>
      </c>
      <c r="G379" s="9">
        <v>100</v>
      </c>
    </row>
    <row r="380" spans="1:7" x14ac:dyDescent="0.25">
      <c r="A380" s="15" t="s">
        <v>778</v>
      </c>
      <c r="B380" s="9">
        <v>3</v>
      </c>
      <c r="C380" s="9">
        <v>554</v>
      </c>
      <c r="D380" s="9">
        <v>17.690000000000001</v>
      </c>
      <c r="E380" s="9">
        <v>23.1</v>
      </c>
      <c r="F380" s="9">
        <v>15.16</v>
      </c>
      <c r="G380" s="9">
        <v>25.81</v>
      </c>
    </row>
    <row r="381" spans="1:7" x14ac:dyDescent="0.25">
      <c r="A381" s="15" t="s">
        <v>1413</v>
      </c>
      <c r="B381" s="9">
        <v>1</v>
      </c>
      <c r="C381" s="9">
        <v>207</v>
      </c>
      <c r="D381" s="9">
        <v>15.46</v>
      </c>
      <c r="E381" s="9">
        <v>63.77</v>
      </c>
      <c r="F381" s="9">
        <v>16.43</v>
      </c>
      <c r="G381" s="9">
        <v>64.73</v>
      </c>
    </row>
    <row r="382" spans="1:7" x14ac:dyDescent="0.25">
      <c r="A382" s="15" t="s">
        <v>1417</v>
      </c>
      <c r="B382" s="9">
        <v>1</v>
      </c>
      <c r="C382" s="9">
        <v>32</v>
      </c>
      <c r="D382" s="9">
        <v>100</v>
      </c>
      <c r="E382" s="9">
        <v>100</v>
      </c>
      <c r="F382" s="9">
        <v>100</v>
      </c>
      <c r="G382" s="9">
        <v>100</v>
      </c>
    </row>
  </sheetData>
  <mergeCells count="3">
    <mergeCell ref="D3:E3"/>
    <mergeCell ref="F3:G3"/>
    <mergeCell ref="A1:M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50"/>
  <sheetViews>
    <sheetView workbookViewId="0">
      <pane ySplit="3" topLeftCell="A4" activePane="bottomLeft" state="frozen"/>
      <selection pane="bottomLeft" activeCell="A4" sqref="A4:XFD4"/>
    </sheetView>
  </sheetViews>
  <sheetFormatPr defaultRowHeight="15" x14ac:dyDescent="0.25"/>
  <cols>
    <col min="1" max="1" width="24.85546875" bestFit="1" customWidth="1"/>
    <col min="2" max="2" width="23.28515625" bestFit="1" customWidth="1"/>
    <col min="3" max="3" width="47.7109375" bestFit="1" customWidth="1"/>
    <col min="4" max="4" width="7.5703125" bestFit="1" customWidth="1"/>
    <col min="5" max="5" width="12.28515625" bestFit="1" customWidth="1"/>
    <col min="6" max="6" width="11.7109375" bestFit="1" customWidth="1"/>
    <col min="7" max="7" width="40.28515625" bestFit="1" customWidth="1"/>
    <col min="8" max="9" width="13.28515625" bestFit="1" customWidth="1"/>
    <col min="10" max="10" width="11.85546875" bestFit="1" customWidth="1"/>
    <col min="11" max="11" width="15.140625" bestFit="1" customWidth="1"/>
    <col min="12" max="12" width="140.140625" bestFit="1" customWidth="1"/>
    <col min="13" max="13" width="255.7109375" bestFit="1" customWidth="1"/>
    <col min="14" max="14" width="255.5703125" bestFit="1" customWidth="1"/>
    <col min="15" max="15" width="26.140625" bestFit="1" customWidth="1"/>
    <col min="16" max="16" width="12.5703125" bestFit="1" customWidth="1"/>
    <col min="17" max="17" width="9.5703125" bestFit="1" customWidth="1"/>
    <col min="18" max="18" width="22" bestFit="1" customWidth="1"/>
    <col min="19" max="19" width="12.85546875" bestFit="1" customWidth="1"/>
    <col min="20" max="21" width="10" bestFit="1" customWidth="1"/>
    <col min="22" max="22" width="15.5703125" bestFit="1" customWidth="1"/>
    <col min="23" max="23" width="14.85546875" bestFit="1" customWidth="1"/>
    <col min="24" max="24" width="11.5703125" bestFit="1" customWidth="1"/>
    <col min="25" max="25" width="46.7109375" bestFit="1" customWidth="1"/>
    <col min="26" max="26" width="18.28515625" bestFit="1" customWidth="1"/>
    <col min="27" max="27" width="41.42578125" bestFit="1" customWidth="1"/>
    <col min="28" max="28" width="12.140625" bestFit="1" customWidth="1"/>
    <col min="29" max="29" width="52.85546875" bestFit="1" customWidth="1"/>
    <col min="30" max="30" width="19.5703125" bestFit="1" customWidth="1"/>
    <col min="31" max="31" width="11" bestFit="1" customWidth="1"/>
    <col min="32" max="32" width="11.7109375" bestFit="1" customWidth="1"/>
    <col min="33" max="33" width="255.7109375" bestFit="1" customWidth="1"/>
    <col min="34" max="34" width="28.28515625" bestFit="1" customWidth="1"/>
  </cols>
  <sheetData>
    <row r="1" spans="1:34" x14ac:dyDescent="0.25">
      <c r="A1" s="28" t="s">
        <v>9077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3" spans="1:34" s="13" customFormat="1" x14ac:dyDescent="0.25">
      <c r="A3" s="2" t="s">
        <v>2127</v>
      </c>
      <c r="B3" s="2" t="s">
        <v>2115</v>
      </c>
      <c r="C3" s="2" t="s">
        <v>1981</v>
      </c>
      <c r="D3" s="2" t="s">
        <v>2128</v>
      </c>
      <c r="E3" s="2" t="s">
        <v>2129</v>
      </c>
      <c r="F3" s="2" t="s">
        <v>2130</v>
      </c>
      <c r="G3" s="2" t="s">
        <v>2131</v>
      </c>
      <c r="H3" s="2" t="s">
        <v>2132</v>
      </c>
      <c r="I3" s="2" t="s">
        <v>2133</v>
      </c>
      <c r="J3" s="2" t="s">
        <v>2134</v>
      </c>
      <c r="K3" s="2" t="s">
        <v>2135</v>
      </c>
      <c r="L3" s="2" t="s">
        <v>2136</v>
      </c>
      <c r="M3" s="2" t="s">
        <v>2137</v>
      </c>
      <c r="N3" s="2" t="s">
        <v>2138</v>
      </c>
      <c r="O3" s="2" t="s">
        <v>2139</v>
      </c>
      <c r="P3" s="2" t="s">
        <v>2140</v>
      </c>
      <c r="Q3" s="2" t="s">
        <v>2141</v>
      </c>
      <c r="R3" s="2" t="s">
        <v>2142</v>
      </c>
      <c r="S3" s="2" t="s">
        <v>2110</v>
      </c>
      <c r="T3" s="2" t="s">
        <v>2111</v>
      </c>
      <c r="U3" s="2" t="s">
        <v>2143</v>
      </c>
      <c r="V3" s="2" t="s">
        <v>2144</v>
      </c>
      <c r="W3" s="2" t="s">
        <v>2145</v>
      </c>
      <c r="X3" s="2" t="s">
        <v>2146</v>
      </c>
      <c r="Y3" s="2" t="s">
        <v>2147</v>
      </c>
      <c r="Z3" s="2" t="s">
        <v>2148</v>
      </c>
      <c r="AA3" s="2" t="s">
        <v>2149</v>
      </c>
      <c r="AB3" s="2" t="s">
        <v>2150</v>
      </c>
      <c r="AC3" s="2" t="s">
        <v>2151</v>
      </c>
      <c r="AD3" s="2" t="s">
        <v>2152</v>
      </c>
      <c r="AE3" s="2" t="s">
        <v>2153</v>
      </c>
      <c r="AF3" s="2" t="s">
        <v>2154</v>
      </c>
      <c r="AG3" s="2" t="s">
        <v>2155</v>
      </c>
      <c r="AH3" s="2" t="s">
        <v>2156</v>
      </c>
    </row>
    <row r="4" spans="1:34" x14ac:dyDescent="0.25">
      <c r="A4" s="1">
        <v>16008</v>
      </c>
      <c r="B4" s="1" t="s">
        <v>2157</v>
      </c>
      <c r="C4" s="1" t="s">
        <v>2158</v>
      </c>
      <c r="D4" s="1">
        <v>167691</v>
      </c>
      <c r="E4" s="3" t="s">
        <v>404</v>
      </c>
      <c r="F4" s="1" t="s">
        <v>407</v>
      </c>
      <c r="G4" s="1" t="s">
        <v>2159</v>
      </c>
      <c r="H4" s="1">
        <v>1</v>
      </c>
      <c r="I4" s="1" t="s">
        <v>2160</v>
      </c>
      <c r="J4" s="1">
        <v>-1</v>
      </c>
      <c r="K4" s="1" t="s">
        <v>2161</v>
      </c>
      <c r="L4" s="1" t="s">
        <v>2162</v>
      </c>
      <c r="M4" s="1" t="s">
        <v>2163</v>
      </c>
      <c r="N4" s="1" t="s">
        <v>2164</v>
      </c>
      <c r="O4" s="1" t="s">
        <v>2165</v>
      </c>
      <c r="P4" s="1" t="s">
        <v>2165</v>
      </c>
      <c r="Q4" s="1" t="s">
        <v>2166</v>
      </c>
      <c r="R4" s="1" t="s">
        <v>2167</v>
      </c>
      <c r="S4" s="1">
        <v>6</v>
      </c>
      <c r="T4" s="1">
        <v>79536905</v>
      </c>
      <c r="U4" s="1">
        <v>79538502</v>
      </c>
      <c r="V4" s="1" t="s">
        <v>2168</v>
      </c>
      <c r="W4" s="1" t="s">
        <v>2168</v>
      </c>
      <c r="X4" s="1" t="s">
        <v>2169</v>
      </c>
      <c r="Y4" s="1" t="s">
        <v>2170</v>
      </c>
      <c r="Z4" s="1">
        <v>2</v>
      </c>
      <c r="AA4" s="1" t="s">
        <v>2124</v>
      </c>
      <c r="AB4" s="1" t="s">
        <v>2171</v>
      </c>
      <c r="AC4" s="1" t="s">
        <v>2172</v>
      </c>
      <c r="AD4" s="1">
        <v>1</v>
      </c>
      <c r="AE4" s="1">
        <v>969</v>
      </c>
      <c r="AF4" s="1">
        <v>79536904</v>
      </c>
      <c r="AG4" s="1" t="s">
        <v>2173</v>
      </c>
      <c r="AH4" s="1" t="s">
        <v>2174</v>
      </c>
    </row>
    <row r="5" spans="1:34" x14ac:dyDescent="0.25">
      <c r="A5" s="1">
        <v>18521</v>
      </c>
      <c r="B5" s="1" t="s">
        <v>2175</v>
      </c>
      <c r="C5" s="1" t="s">
        <v>2176</v>
      </c>
      <c r="D5" s="1">
        <v>5080</v>
      </c>
      <c r="E5" s="3" t="s">
        <v>1295</v>
      </c>
      <c r="F5" s="1" t="s">
        <v>1298</v>
      </c>
      <c r="G5" s="1" t="s">
        <v>2159</v>
      </c>
      <c r="H5" s="1">
        <v>1</v>
      </c>
      <c r="I5" s="1" t="s">
        <v>2177</v>
      </c>
      <c r="J5" s="1">
        <v>878852979</v>
      </c>
      <c r="K5" s="1" t="s">
        <v>2124</v>
      </c>
      <c r="L5" s="1" t="s">
        <v>2178</v>
      </c>
      <c r="M5" s="1" t="s">
        <v>2179</v>
      </c>
      <c r="N5" s="1" t="s">
        <v>2180</v>
      </c>
      <c r="O5" s="1" t="s">
        <v>2181</v>
      </c>
      <c r="P5" s="1" t="s">
        <v>2165</v>
      </c>
      <c r="Q5" s="1" t="s">
        <v>2166</v>
      </c>
      <c r="R5" s="1" t="s">
        <v>2182</v>
      </c>
      <c r="S5" s="1">
        <v>11</v>
      </c>
      <c r="T5" s="1">
        <v>31810826</v>
      </c>
      <c r="U5" s="1">
        <v>31810826</v>
      </c>
      <c r="V5" s="1" t="s">
        <v>2168</v>
      </c>
      <c r="W5" s="1" t="s">
        <v>2168</v>
      </c>
      <c r="X5" s="1" t="s">
        <v>2183</v>
      </c>
      <c r="Y5" s="1" t="s">
        <v>2170</v>
      </c>
      <c r="Z5" s="1">
        <v>2</v>
      </c>
      <c r="AA5" s="1" t="s">
        <v>2124</v>
      </c>
      <c r="AB5" s="1" t="s">
        <v>2171</v>
      </c>
      <c r="AC5" s="1" t="s">
        <v>2184</v>
      </c>
      <c r="AD5" s="1">
        <v>3</v>
      </c>
      <c r="AE5" s="1">
        <v>3482</v>
      </c>
      <c r="AF5" s="1">
        <v>31810826</v>
      </c>
      <c r="AG5" s="1" t="s">
        <v>2185</v>
      </c>
      <c r="AH5" s="1" t="s">
        <v>2186</v>
      </c>
    </row>
    <row r="6" spans="1:34" x14ac:dyDescent="0.25">
      <c r="A6" s="1">
        <v>34519</v>
      </c>
      <c r="B6" s="1" t="s">
        <v>2187</v>
      </c>
      <c r="C6" s="1" t="s">
        <v>2188</v>
      </c>
      <c r="D6" s="1">
        <v>8195</v>
      </c>
      <c r="E6" s="3" t="s">
        <v>443</v>
      </c>
      <c r="F6" s="1" t="s">
        <v>445</v>
      </c>
      <c r="G6" s="1" t="s">
        <v>2189</v>
      </c>
      <c r="H6" s="1">
        <v>0</v>
      </c>
      <c r="I6" s="1" t="s">
        <v>2190</v>
      </c>
      <c r="J6" s="1">
        <v>16996729</v>
      </c>
      <c r="K6" s="1" t="s">
        <v>2124</v>
      </c>
      <c r="L6" s="1" t="s">
        <v>2191</v>
      </c>
      <c r="M6" s="1" t="s">
        <v>2192</v>
      </c>
      <c r="N6" s="1" t="s">
        <v>2193</v>
      </c>
      <c r="O6" s="1" t="s">
        <v>2194</v>
      </c>
      <c r="P6" s="1" t="s">
        <v>2194</v>
      </c>
      <c r="Q6" s="1" t="s">
        <v>2166</v>
      </c>
      <c r="R6" s="1" t="s">
        <v>2195</v>
      </c>
      <c r="S6" s="1">
        <v>20</v>
      </c>
      <c r="T6" s="1">
        <v>10434132</v>
      </c>
      <c r="U6" s="1">
        <v>10434133</v>
      </c>
      <c r="V6" s="1" t="s">
        <v>2168</v>
      </c>
      <c r="W6" s="1" t="s">
        <v>2168</v>
      </c>
      <c r="X6" s="1" t="s">
        <v>2196</v>
      </c>
      <c r="Y6" s="1" t="s">
        <v>2170</v>
      </c>
      <c r="Z6" s="1">
        <v>1</v>
      </c>
      <c r="AA6" s="1" t="s">
        <v>2124</v>
      </c>
      <c r="AB6" s="1" t="s">
        <v>2171</v>
      </c>
      <c r="AC6" s="1" t="s">
        <v>2197</v>
      </c>
      <c r="AD6" s="1">
        <v>1</v>
      </c>
      <c r="AE6" s="1">
        <v>21667</v>
      </c>
      <c r="AF6" s="1">
        <v>10434132</v>
      </c>
      <c r="AG6" s="1" t="s">
        <v>2174</v>
      </c>
      <c r="AH6" s="1" t="s">
        <v>2198</v>
      </c>
    </row>
    <row r="7" spans="1:34" x14ac:dyDescent="0.25">
      <c r="A7" s="1">
        <v>34520</v>
      </c>
      <c r="B7" s="1" t="s">
        <v>2175</v>
      </c>
      <c r="C7" s="1" t="s">
        <v>2199</v>
      </c>
      <c r="D7" s="1">
        <v>8195</v>
      </c>
      <c r="E7" s="3" t="s">
        <v>443</v>
      </c>
      <c r="F7" s="1" t="s">
        <v>445</v>
      </c>
      <c r="G7" s="1" t="s">
        <v>2189</v>
      </c>
      <c r="H7" s="1">
        <v>0</v>
      </c>
      <c r="I7" s="1" t="s">
        <v>2190</v>
      </c>
      <c r="J7" s="1">
        <v>113994194</v>
      </c>
      <c r="K7" s="1" t="s">
        <v>2124</v>
      </c>
      <c r="L7" s="1" t="s">
        <v>2200</v>
      </c>
      <c r="M7" s="1" t="s">
        <v>2192</v>
      </c>
      <c r="N7" s="1" t="s">
        <v>2193</v>
      </c>
      <c r="O7" s="1" t="s">
        <v>2194</v>
      </c>
      <c r="P7" s="1" t="s">
        <v>2194</v>
      </c>
      <c r="Q7" s="1" t="s">
        <v>2166</v>
      </c>
      <c r="R7" s="1" t="s">
        <v>2195</v>
      </c>
      <c r="S7" s="1">
        <v>20</v>
      </c>
      <c r="T7" s="1">
        <v>10413588</v>
      </c>
      <c r="U7" s="1">
        <v>10413588</v>
      </c>
      <c r="V7" s="1" t="s">
        <v>2168</v>
      </c>
      <c r="W7" s="1" t="s">
        <v>2168</v>
      </c>
      <c r="X7" s="1" t="s">
        <v>2196</v>
      </c>
      <c r="Y7" s="1" t="s">
        <v>2170</v>
      </c>
      <c r="Z7" s="1">
        <v>1</v>
      </c>
      <c r="AA7" s="1" t="s">
        <v>2124</v>
      </c>
      <c r="AB7" s="1" t="s">
        <v>2171</v>
      </c>
      <c r="AC7" s="1" t="s">
        <v>2201</v>
      </c>
      <c r="AD7" s="1">
        <v>1</v>
      </c>
      <c r="AE7" s="1">
        <v>21668</v>
      </c>
      <c r="AF7" s="1">
        <v>10413588</v>
      </c>
      <c r="AG7" s="1" t="s">
        <v>2174</v>
      </c>
      <c r="AH7" s="1" t="s">
        <v>2186</v>
      </c>
    </row>
    <row r="8" spans="1:34" x14ac:dyDescent="0.25">
      <c r="A8" s="1">
        <v>34583</v>
      </c>
      <c r="B8" s="1" t="s">
        <v>2175</v>
      </c>
      <c r="C8" s="1" t="s">
        <v>2202</v>
      </c>
      <c r="D8" s="1">
        <v>585</v>
      </c>
      <c r="E8" s="3" t="s">
        <v>86</v>
      </c>
      <c r="F8" s="1" t="s">
        <v>89</v>
      </c>
      <c r="G8" s="1" t="s">
        <v>2189</v>
      </c>
      <c r="H8" s="1">
        <v>0</v>
      </c>
      <c r="I8" s="1" t="s">
        <v>2190</v>
      </c>
      <c r="J8" s="1">
        <v>56368716</v>
      </c>
      <c r="K8" s="1" t="s">
        <v>2124</v>
      </c>
      <c r="L8" s="1" t="s">
        <v>2203</v>
      </c>
      <c r="M8" s="1" t="s">
        <v>2192</v>
      </c>
      <c r="N8" s="1" t="s">
        <v>2193</v>
      </c>
      <c r="O8" s="1" t="s">
        <v>2194</v>
      </c>
      <c r="P8" s="1" t="s">
        <v>2194</v>
      </c>
      <c r="Q8" s="1" t="s">
        <v>2166</v>
      </c>
      <c r="R8" s="1" t="s">
        <v>2204</v>
      </c>
      <c r="S8" s="1">
        <v>15</v>
      </c>
      <c r="T8" s="1">
        <v>72686211</v>
      </c>
      <c r="U8" s="1">
        <v>72686211</v>
      </c>
      <c r="V8" s="1" t="s">
        <v>2168</v>
      </c>
      <c r="W8" s="1" t="s">
        <v>2168</v>
      </c>
      <c r="X8" s="1" t="s">
        <v>2205</v>
      </c>
      <c r="Y8" s="1" t="s">
        <v>2170</v>
      </c>
      <c r="Z8" s="1">
        <v>1</v>
      </c>
      <c r="AA8" s="1" t="s">
        <v>2124</v>
      </c>
      <c r="AB8" s="1" t="s">
        <v>2171</v>
      </c>
      <c r="AC8" s="1" t="s">
        <v>2206</v>
      </c>
      <c r="AD8" s="1">
        <v>1</v>
      </c>
      <c r="AE8" s="1">
        <v>21731</v>
      </c>
      <c r="AF8" s="1">
        <v>72686211</v>
      </c>
      <c r="AG8" s="1" t="s">
        <v>2174</v>
      </c>
      <c r="AH8" s="1" t="s">
        <v>2185</v>
      </c>
    </row>
    <row r="9" spans="1:34" x14ac:dyDescent="0.25">
      <c r="A9" s="1">
        <v>34585</v>
      </c>
      <c r="B9" s="1" t="s">
        <v>2175</v>
      </c>
      <c r="C9" s="1" t="s">
        <v>2207</v>
      </c>
      <c r="D9" s="1">
        <v>585</v>
      </c>
      <c r="E9" s="3" t="s">
        <v>86</v>
      </c>
      <c r="F9" s="1" t="s">
        <v>89</v>
      </c>
      <c r="G9" s="1" t="s">
        <v>2189</v>
      </c>
      <c r="H9" s="1">
        <v>0</v>
      </c>
      <c r="I9" s="1" t="s">
        <v>2190</v>
      </c>
      <c r="J9" s="1">
        <v>367543011</v>
      </c>
      <c r="K9" s="1" t="s">
        <v>2124</v>
      </c>
      <c r="L9" s="1" t="s">
        <v>2208</v>
      </c>
      <c r="M9" s="1" t="s">
        <v>2192</v>
      </c>
      <c r="N9" s="1" t="s">
        <v>2193</v>
      </c>
      <c r="O9" s="1" t="s">
        <v>2194</v>
      </c>
      <c r="P9" s="1" t="s">
        <v>2194</v>
      </c>
      <c r="Q9" s="1" t="s">
        <v>2166</v>
      </c>
      <c r="R9" s="1" t="s">
        <v>2204</v>
      </c>
      <c r="S9" s="1">
        <v>15</v>
      </c>
      <c r="T9" s="1">
        <v>72686222</v>
      </c>
      <c r="U9" s="1">
        <v>72686222</v>
      </c>
      <c r="V9" s="1" t="s">
        <v>2168</v>
      </c>
      <c r="W9" s="1" t="s">
        <v>2168</v>
      </c>
      <c r="X9" s="1" t="s">
        <v>2205</v>
      </c>
      <c r="Y9" s="1" t="s">
        <v>2170</v>
      </c>
      <c r="Z9" s="1">
        <v>1</v>
      </c>
      <c r="AA9" s="1" t="s">
        <v>2124</v>
      </c>
      <c r="AB9" s="1" t="s">
        <v>2171</v>
      </c>
      <c r="AC9" s="1" t="s">
        <v>2209</v>
      </c>
      <c r="AD9" s="1">
        <v>1</v>
      </c>
      <c r="AE9" s="1">
        <v>21733</v>
      </c>
      <c r="AF9" s="1">
        <v>72686222</v>
      </c>
      <c r="AG9" s="1" t="s">
        <v>2210</v>
      </c>
      <c r="AH9" s="1" t="s">
        <v>2185</v>
      </c>
    </row>
    <row r="10" spans="1:34" x14ac:dyDescent="0.25">
      <c r="A10" s="1">
        <v>47476</v>
      </c>
      <c r="B10" s="1" t="s">
        <v>2175</v>
      </c>
      <c r="C10" s="1" t="s">
        <v>2211</v>
      </c>
      <c r="D10" s="1">
        <v>5191</v>
      </c>
      <c r="E10" s="3" t="s">
        <v>533</v>
      </c>
      <c r="F10" s="1" t="s">
        <v>536</v>
      </c>
      <c r="G10" s="1" t="s">
        <v>2194</v>
      </c>
      <c r="H10" s="1">
        <v>0</v>
      </c>
      <c r="I10" s="1" t="s">
        <v>2124</v>
      </c>
      <c r="J10" s="1">
        <v>267608252</v>
      </c>
      <c r="K10" s="1" t="s">
        <v>2124</v>
      </c>
      <c r="L10" s="1" t="s">
        <v>2212</v>
      </c>
      <c r="M10" s="1" t="s">
        <v>2213</v>
      </c>
      <c r="N10" s="1" t="s">
        <v>2214</v>
      </c>
      <c r="O10" s="1" t="s">
        <v>2215</v>
      </c>
      <c r="P10" s="1" t="s">
        <v>2215</v>
      </c>
      <c r="Q10" s="1" t="s">
        <v>2166</v>
      </c>
      <c r="R10" s="1" t="s">
        <v>2167</v>
      </c>
      <c r="S10" s="1">
        <v>6</v>
      </c>
      <c r="T10" s="1">
        <v>136822621</v>
      </c>
      <c r="U10" s="1">
        <v>136822621</v>
      </c>
      <c r="V10" s="1" t="s">
        <v>2168</v>
      </c>
      <c r="W10" s="1" t="s">
        <v>2168</v>
      </c>
      <c r="X10" s="1" t="s">
        <v>2216</v>
      </c>
      <c r="Y10" s="1" t="s">
        <v>2217</v>
      </c>
      <c r="Z10" s="1">
        <v>1</v>
      </c>
      <c r="AA10" s="1" t="s">
        <v>2124</v>
      </c>
      <c r="AB10" s="1" t="s">
        <v>2171</v>
      </c>
      <c r="AC10" s="1" t="s">
        <v>2218</v>
      </c>
      <c r="AD10" s="1">
        <v>1</v>
      </c>
      <c r="AE10" s="1">
        <v>38871</v>
      </c>
      <c r="AF10" s="1">
        <v>136822621</v>
      </c>
      <c r="AG10" s="1" t="s">
        <v>2174</v>
      </c>
      <c r="AH10" s="1" t="s">
        <v>2186</v>
      </c>
    </row>
    <row r="11" spans="1:34" x14ac:dyDescent="0.25">
      <c r="A11" s="1">
        <v>48698</v>
      </c>
      <c r="B11" s="1" t="s">
        <v>2175</v>
      </c>
      <c r="C11" s="1" t="s">
        <v>2219</v>
      </c>
      <c r="D11" s="1">
        <v>3098</v>
      </c>
      <c r="E11" s="3" t="s">
        <v>895</v>
      </c>
      <c r="F11" s="1" t="s">
        <v>898</v>
      </c>
      <c r="G11" s="1" t="s">
        <v>2220</v>
      </c>
      <c r="H11" s="1">
        <v>1</v>
      </c>
      <c r="I11" s="1" t="s">
        <v>2221</v>
      </c>
      <c r="J11" s="1">
        <v>397514654</v>
      </c>
      <c r="K11" s="1" t="s">
        <v>2124</v>
      </c>
      <c r="L11" s="1" t="s">
        <v>2222</v>
      </c>
      <c r="M11" s="1" t="s">
        <v>2223</v>
      </c>
      <c r="N11" s="1" t="s">
        <v>2224</v>
      </c>
      <c r="O11" s="1" t="s">
        <v>2165</v>
      </c>
      <c r="P11" s="1" t="s">
        <v>2165</v>
      </c>
      <c r="Q11" s="1" t="s">
        <v>2166</v>
      </c>
      <c r="R11" s="1" t="s">
        <v>2225</v>
      </c>
      <c r="S11" s="1">
        <v>10</v>
      </c>
      <c r="T11" s="1">
        <v>69278711</v>
      </c>
      <c r="U11" s="1">
        <v>69278711</v>
      </c>
      <c r="V11" s="1" t="s">
        <v>2168</v>
      </c>
      <c r="W11" s="1" t="s">
        <v>2168</v>
      </c>
      <c r="X11" s="1" t="s">
        <v>2226</v>
      </c>
      <c r="Y11" s="1" t="s">
        <v>2227</v>
      </c>
      <c r="Z11" s="1">
        <v>4</v>
      </c>
      <c r="AA11" s="1" t="s">
        <v>2124</v>
      </c>
      <c r="AB11" s="1" t="s">
        <v>2171</v>
      </c>
      <c r="AC11" s="1" t="s">
        <v>2228</v>
      </c>
      <c r="AD11" s="1">
        <v>3</v>
      </c>
      <c r="AE11" s="1">
        <v>40213</v>
      </c>
      <c r="AF11" s="1">
        <v>69278711</v>
      </c>
      <c r="AG11" s="1" t="s">
        <v>2210</v>
      </c>
      <c r="AH11" s="1" t="s">
        <v>2174</v>
      </c>
    </row>
    <row r="12" spans="1:34" x14ac:dyDescent="0.25">
      <c r="A12" s="1">
        <v>49579</v>
      </c>
      <c r="B12" s="1" t="s">
        <v>2175</v>
      </c>
      <c r="C12" s="1" t="s">
        <v>2229</v>
      </c>
      <c r="D12" s="1">
        <v>8481</v>
      </c>
      <c r="E12" s="3" t="s">
        <v>484</v>
      </c>
      <c r="F12" s="1" t="s">
        <v>487</v>
      </c>
      <c r="G12" s="1" t="s">
        <v>2189</v>
      </c>
      <c r="H12" s="1">
        <v>0</v>
      </c>
      <c r="I12" s="1" t="s">
        <v>2230</v>
      </c>
      <c r="J12" s="1">
        <v>2285635</v>
      </c>
      <c r="K12" s="1" t="s">
        <v>2124</v>
      </c>
      <c r="L12" s="1" t="s">
        <v>2231</v>
      </c>
      <c r="M12" s="1" t="s">
        <v>2232</v>
      </c>
      <c r="N12" s="1" t="s">
        <v>2194</v>
      </c>
      <c r="O12" s="1" t="s">
        <v>2165</v>
      </c>
      <c r="P12" s="1" t="s">
        <v>2165</v>
      </c>
      <c r="Q12" s="1" t="s">
        <v>2166</v>
      </c>
      <c r="R12" s="1" t="s">
        <v>2233</v>
      </c>
      <c r="S12" s="1" t="s">
        <v>2234</v>
      </c>
      <c r="T12" s="1">
        <v>13734776</v>
      </c>
      <c r="U12" s="1">
        <v>13734776</v>
      </c>
      <c r="V12" s="1" t="s">
        <v>2168</v>
      </c>
      <c r="W12" s="1" t="s">
        <v>2168</v>
      </c>
      <c r="X12" s="1" t="s">
        <v>2235</v>
      </c>
      <c r="Y12" s="1" t="s">
        <v>2236</v>
      </c>
      <c r="Z12" s="1">
        <v>1</v>
      </c>
      <c r="AA12" s="1" t="s">
        <v>2124</v>
      </c>
      <c r="AB12" s="1" t="s">
        <v>2171</v>
      </c>
      <c r="AC12" s="1" t="s">
        <v>2237</v>
      </c>
      <c r="AD12" s="1">
        <v>2</v>
      </c>
      <c r="AE12" s="1">
        <v>41157</v>
      </c>
      <c r="AF12" s="1">
        <v>13734776</v>
      </c>
      <c r="AG12" s="1" t="s">
        <v>2210</v>
      </c>
      <c r="AH12" s="1" t="s">
        <v>2186</v>
      </c>
    </row>
    <row r="13" spans="1:34" x14ac:dyDescent="0.25">
      <c r="A13" s="1">
        <v>100296</v>
      </c>
      <c r="B13" s="1" t="s">
        <v>2187</v>
      </c>
      <c r="C13" s="1" t="s">
        <v>2238</v>
      </c>
      <c r="D13" s="1">
        <v>1756</v>
      </c>
      <c r="E13" s="3" t="s">
        <v>863</v>
      </c>
      <c r="F13" s="1" t="s">
        <v>865</v>
      </c>
      <c r="G13" s="1" t="s">
        <v>2239</v>
      </c>
      <c r="H13" s="1">
        <v>0</v>
      </c>
      <c r="I13" s="1" t="s">
        <v>2240</v>
      </c>
      <c r="J13" s="1">
        <v>72470542</v>
      </c>
      <c r="K13" s="1" t="s">
        <v>2124</v>
      </c>
      <c r="L13" s="1" t="s">
        <v>2241</v>
      </c>
      <c r="M13" s="1" t="s">
        <v>2242</v>
      </c>
      <c r="N13" s="1" t="s">
        <v>2243</v>
      </c>
      <c r="O13" s="1" t="s">
        <v>2165</v>
      </c>
      <c r="P13" s="1" t="s">
        <v>2165</v>
      </c>
      <c r="Q13" s="1" t="s">
        <v>2166</v>
      </c>
      <c r="R13" s="1" t="s">
        <v>2233</v>
      </c>
      <c r="S13" s="1" t="s">
        <v>2234</v>
      </c>
      <c r="T13" s="1">
        <v>33211425</v>
      </c>
      <c r="U13" s="1">
        <v>33211426</v>
      </c>
      <c r="V13" s="1" t="s">
        <v>2168</v>
      </c>
      <c r="W13" s="1" t="s">
        <v>2168</v>
      </c>
      <c r="X13" s="1" t="s">
        <v>2244</v>
      </c>
      <c r="Y13" s="1" t="s">
        <v>2245</v>
      </c>
      <c r="Z13" s="1">
        <v>3</v>
      </c>
      <c r="AA13" s="1" t="s">
        <v>2124</v>
      </c>
      <c r="AB13" s="1" t="s">
        <v>2171</v>
      </c>
      <c r="AC13" s="1" t="s">
        <v>2246</v>
      </c>
      <c r="AD13" s="1">
        <v>2</v>
      </c>
      <c r="AE13" s="1">
        <v>94396</v>
      </c>
      <c r="AF13" s="1">
        <v>33211425</v>
      </c>
      <c r="AG13" s="1" t="s">
        <v>2186</v>
      </c>
      <c r="AH13" s="1" t="s">
        <v>2247</v>
      </c>
    </row>
    <row r="14" spans="1:34" x14ac:dyDescent="0.25">
      <c r="A14" s="1">
        <v>100312</v>
      </c>
      <c r="B14" s="1" t="s">
        <v>2175</v>
      </c>
      <c r="C14" s="1" t="s">
        <v>2248</v>
      </c>
      <c r="D14" s="1">
        <v>1756</v>
      </c>
      <c r="E14" s="3" t="s">
        <v>863</v>
      </c>
      <c r="F14" s="1" t="s">
        <v>865</v>
      </c>
      <c r="G14" s="1" t="s">
        <v>2249</v>
      </c>
      <c r="H14" s="1">
        <v>0</v>
      </c>
      <c r="I14" s="1" t="s">
        <v>2250</v>
      </c>
      <c r="J14" s="1">
        <v>398123822</v>
      </c>
      <c r="K14" s="1" t="s">
        <v>2124</v>
      </c>
      <c r="L14" s="1" t="s">
        <v>2251</v>
      </c>
      <c r="M14" s="1" t="s">
        <v>2232</v>
      </c>
      <c r="N14" s="1" t="s">
        <v>2194</v>
      </c>
      <c r="O14" s="1" t="s">
        <v>2165</v>
      </c>
      <c r="P14" s="1" t="s">
        <v>2165</v>
      </c>
      <c r="Q14" s="1" t="s">
        <v>2166</v>
      </c>
      <c r="R14" s="1" t="s">
        <v>2233</v>
      </c>
      <c r="S14" s="1" t="s">
        <v>2234</v>
      </c>
      <c r="T14" s="1">
        <v>33211493</v>
      </c>
      <c r="U14" s="1">
        <v>33211493</v>
      </c>
      <c r="V14" s="1" t="s">
        <v>2168</v>
      </c>
      <c r="W14" s="1" t="s">
        <v>2168</v>
      </c>
      <c r="X14" s="1" t="s">
        <v>2244</v>
      </c>
      <c r="Y14" s="1" t="s">
        <v>2236</v>
      </c>
      <c r="Z14" s="1">
        <v>1</v>
      </c>
      <c r="AA14" s="1" t="s">
        <v>2124</v>
      </c>
      <c r="AB14" s="1" t="s">
        <v>2171</v>
      </c>
      <c r="AC14" s="1" t="s">
        <v>2252</v>
      </c>
      <c r="AD14" s="1">
        <v>2</v>
      </c>
      <c r="AE14" s="1">
        <v>94412</v>
      </c>
      <c r="AF14" s="1">
        <v>33211493</v>
      </c>
      <c r="AG14" s="1" t="s">
        <v>2186</v>
      </c>
      <c r="AH14" s="1" t="s">
        <v>2185</v>
      </c>
    </row>
    <row r="15" spans="1:34" x14ac:dyDescent="0.25">
      <c r="A15" s="1">
        <v>100313</v>
      </c>
      <c r="B15" s="1" t="s">
        <v>2187</v>
      </c>
      <c r="C15" s="1" t="s">
        <v>2253</v>
      </c>
      <c r="D15" s="1">
        <v>1756</v>
      </c>
      <c r="E15" s="3" t="s">
        <v>863</v>
      </c>
      <c r="F15" s="1" t="s">
        <v>865</v>
      </c>
      <c r="G15" s="1" t="s">
        <v>2254</v>
      </c>
      <c r="H15" s="1">
        <v>0</v>
      </c>
      <c r="I15" s="1" t="s">
        <v>2255</v>
      </c>
      <c r="J15" s="1">
        <v>398123823</v>
      </c>
      <c r="K15" s="1" t="s">
        <v>2124</v>
      </c>
      <c r="L15" s="1" t="s">
        <v>2256</v>
      </c>
      <c r="M15" s="1" t="s">
        <v>2232</v>
      </c>
      <c r="N15" s="1" t="s">
        <v>2194</v>
      </c>
      <c r="O15" s="1" t="s">
        <v>2165</v>
      </c>
      <c r="P15" s="1" t="s">
        <v>2165</v>
      </c>
      <c r="Q15" s="1" t="s">
        <v>2166</v>
      </c>
      <c r="R15" s="1" t="s">
        <v>2233</v>
      </c>
      <c r="S15" s="1" t="s">
        <v>2234</v>
      </c>
      <c r="T15" s="1">
        <v>33211340</v>
      </c>
      <c r="U15" s="1">
        <v>33211341</v>
      </c>
      <c r="V15" s="1" t="s">
        <v>2168</v>
      </c>
      <c r="W15" s="1" t="s">
        <v>2168</v>
      </c>
      <c r="X15" s="1" t="s">
        <v>2244</v>
      </c>
      <c r="Y15" s="1" t="s">
        <v>2236</v>
      </c>
      <c r="Z15" s="1">
        <v>2</v>
      </c>
      <c r="AA15" s="1" t="s">
        <v>2124</v>
      </c>
      <c r="AB15" s="1" t="s">
        <v>2171</v>
      </c>
      <c r="AC15" s="1" t="s">
        <v>2257</v>
      </c>
      <c r="AD15" s="1">
        <v>2</v>
      </c>
      <c r="AE15" s="1">
        <v>94413</v>
      </c>
      <c r="AF15" s="1">
        <v>33211340</v>
      </c>
      <c r="AG15" s="1" t="s">
        <v>2186</v>
      </c>
      <c r="AH15" s="1" t="s">
        <v>2247</v>
      </c>
    </row>
    <row r="16" spans="1:34" x14ac:dyDescent="0.25">
      <c r="A16" s="1">
        <v>100319</v>
      </c>
      <c r="B16" s="1" t="s">
        <v>2175</v>
      </c>
      <c r="C16" s="1" t="s">
        <v>2258</v>
      </c>
      <c r="D16" s="1">
        <v>1756</v>
      </c>
      <c r="E16" s="3" t="s">
        <v>863</v>
      </c>
      <c r="F16" s="1" t="s">
        <v>865</v>
      </c>
      <c r="G16" s="1" t="s">
        <v>2189</v>
      </c>
      <c r="H16" s="1">
        <v>0</v>
      </c>
      <c r="I16" s="1" t="s">
        <v>2177</v>
      </c>
      <c r="J16" s="1">
        <v>113726961</v>
      </c>
      <c r="K16" s="1" t="s">
        <v>2124</v>
      </c>
      <c r="L16" s="1" t="s">
        <v>2259</v>
      </c>
      <c r="M16" s="1" t="s">
        <v>2260</v>
      </c>
      <c r="N16" s="1" t="s">
        <v>2261</v>
      </c>
      <c r="O16" s="1" t="s">
        <v>2165</v>
      </c>
      <c r="P16" s="1" t="s">
        <v>2165</v>
      </c>
      <c r="Q16" s="1" t="s">
        <v>2166</v>
      </c>
      <c r="R16" s="1" t="s">
        <v>2233</v>
      </c>
      <c r="S16" s="1" t="s">
        <v>2234</v>
      </c>
      <c r="T16" s="1">
        <v>33211320</v>
      </c>
      <c r="U16" s="1">
        <v>33211320</v>
      </c>
      <c r="V16" s="1" t="s">
        <v>2168</v>
      </c>
      <c r="W16" s="1" t="s">
        <v>2168</v>
      </c>
      <c r="X16" s="1" t="s">
        <v>2244</v>
      </c>
      <c r="Y16" s="1" t="s">
        <v>2245</v>
      </c>
      <c r="Z16" s="1">
        <v>8</v>
      </c>
      <c r="AA16" s="1" t="s">
        <v>2124</v>
      </c>
      <c r="AB16" s="1" t="s">
        <v>2171</v>
      </c>
      <c r="AC16" s="1" t="s">
        <v>2262</v>
      </c>
      <c r="AD16" s="1">
        <v>2</v>
      </c>
      <c r="AE16" s="1">
        <v>94419</v>
      </c>
      <c r="AF16" s="1">
        <v>33211320</v>
      </c>
      <c r="AG16" s="1" t="s">
        <v>2185</v>
      </c>
      <c r="AH16" s="1" t="s">
        <v>2186</v>
      </c>
    </row>
    <row r="17" spans="1:34" x14ac:dyDescent="0.25">
      <c r="A17" s="1">
        <v>100770</v>
      </c>
      <c r="B17" s="1" t="s">
        <v>2263</v>
      </c>
      <c r="C17" s="1" t="s">
        <v>2264</v>
      </c>
      <c r="D17" s="1">
        <v>7439</v>
      </c>
      <c r="E17" s="3" t="s">
        <v>102</v>
      </c>
      <c r="F17" s="1" t="s">
        <v>105</v>
      </c>
      <c r="G17" s="1" t="s">
        <v>2189</v>
      </c>
      <c r="H17" s="1">
        <v>0</v>
      </c>
      <c r="I17" s="1" t="s">
        <v>2265</v>
      </c>
      <c r="J17" s="1">
        <v>398124110</v>
      </c>
      <c r="K17" s="1" t="s">
        <v>2124</v>
      </c>
      <c r="L17" s="1" t="s">
        <v>2266</v>
      </c>
      <c r="M17" s="1" t="s">
        <v>2267</v>
      </c>
      <c r="N17" s="1" t="s">
        <v>2268</v>
      </c>
      <c r="O17" s="1" t="s">
        <v>2165</v>
      </c>
      <c r="P17" s="1" t="s">
        <v>2165</v>
      </c>
      <c r="Q17" s="1" t="s">
        <v>2166</v>
      </c>
      <c r="R17" s="1" t="s">
        <v>2182</v>
      </c>
      <c r="S17" s="1">
        <v>11</v>
      </c>
      <c r="T17" s="1">
        <v>61955085</v>
      </c>
      <c r="U17" s="1">
        <v>61955090</v>
      </c>
      <c r="V17" s="1" t="s">
        <v>2168</v>
      </c>
      <c r="W17" s="1" t="s">
        <v>2168</v>
      </c>
      <c r="X17" s="1" t="s">
        <v>2269</v>
      </c>
      <c r="Y17" s="1" t="s">
        <v>2245</v>
      </c>
      <c r="Z17" s="1">
        <v>3</v>
      </c>
      <c r="AA17" s="1" t="s">
        <v>2124</v>
      </c>
      <c r="AB17" s="1" t="s">
        <v>2171</v>
      </c>
      <c r="AC17" s="1" t="s">
        <v>2270</v>
      </c>
      <c r="AD17" s="1">
        <v>2</v>
      </c>
      <c r="AE17" s="1">
        <v>94870</v>
      </c>
      <c r="AF17" s="1">
        <v>61955084</v>
      </c>
      <c r="AG17" s="1" t="s">
        <v>2271</v>
      </c>
      <c r="AH17" s="1" t="s">
        <v>2186</v>
      </c>
    </row>
    <row r="18" spans="1:34" x14ac:dyDescent="0.25">
      <c r="A18" s="1">
        <v>101491</v>
      </c>
      <c r="B18" s="1" t="s">
        <v>2175</v>
      </c>
      <c r="C18" s="1" t="s">
        <v>2272</v>
      </c>
      <c r="D18" s="1">
        <v>27130</v>
      </c>
      <c r="E18" s="3" t="s">
        <v>1230</v>
      </c>
      <c r="F18" s="1" t="s">
        <v>1233</v>
      </c>
      <c r="G18" s="1" t="s">
        <v>2220</v>
      </c>
      <c r="H18" s="1">
        <v>0</v>
      </c>
      <c r="I18" s="1" t="s">
        <v>2273</v>
      </c>
      <c r="J18" s="1">
        <v>181463817</v>
      </c>
      <c r="K18" s="1" t="s">
        <v>2124</v>
      </c>
      <c r="L18" s="1" t="s">
        <v>2274</v>
      </c>
      <c r="M18" s="1" t="s">
        <v>2275</v>
      </c>
      <c r="N18" s="1" t="s">
        <v>2276</v>
      </c>
      <c r="O18" s="1" t="s">
        <v>2165</v>
      </c>
      <c r="P18" s="1" t="s">
        <v>2165</v>
      </c>
      <c r="Q18" s="1" t="s">
        <v>2166</v>
      </c>
      <c r="R18" s="1" t="s">
        <v>2277</v>
      </c>
      <c r="S18" s="1">
        <v>9</v>
      </c>
      <c r="T18" s="1">
        <v>100104505</v>
      </c>
      <c r="U18" s="1">
        <v>100104505</v>
      </c>
      <c r="V18" s="1" t="s">
        <v>2168</v>
      </c>
      <c r="W18" s="1" t="s">
        <v>2168</v>
      </c>
      <c r="X18" s="1" t="s">
        <v>2278</v>
      </c>
      <c r="Y18" s="1" t="s">
        <v>2227</v>
      </c>
      <c r="Z18" s="1">
        <v>2</v>
      </c>
      <c r="AA18" s="1" t="s">
        <v>2124</v>
      </c>
      <c r="AB18" s="1" t="s">
        <v>2171</v>
      </c>
      <c r="AC18" s="1" t="s">
        <v>2279</v>
      </c>
      <c r="AD18" s="1">
        <v>2</v>
      </c>
      <c r="AE18" s="1">
        <v>95593</v>
      </c>
      <c r="AF18" s="1">
        <v>100104505</v>
      </c>
      <c r="AG18" s="1" t="s">
        <v>2174</v>
      </c>
      <c r="AH18" s="1" t="s">
        <v>2186</v>
      </c>
    </row>
    <row r="19" spans="1:34" x14ac:dyDescent="0.25">
      <c r="A19" s="1">
        <v>104010</v>
      </c>
      <c r="B19" s="1" t="s">
        <v>2175</v>
      </c>
      <c r="C19" s="1" t="s">
        <v>2280</v>
      </c>
      <c r="D19" s="1">
        <v>2896</v>
      </c>
      <c r="E19" s="3" t="s">
        <v>891</v>
      </c>
      <c r="F19" s="1" t="s">
        <v>894</v>
      </c>
      <c r="G19" s="1" t="s">
        <v>2194</v>
      </c>
      <c r="H19" s="1">
        <v>0</v>
      </c>
      <c r="I19" s="1" t="s">
        <v>2124</v>
      </c>
      <c r="J19" s="1">
        <v>63751020</v>
      </c>
      <c r="K19" s="1" t="s">
        <v>2124</v>
      </c>
      <c r="L19" s="1" t="s">
        <v>2281</v>
      </c>
      <c r="M19" s="1" t="s">
        <v>2232</v>
      </c>
      <c r="N19" s="1" t="s">
        <v>2194</v>
      </c>
      <c r="O19" s="1" t="s">
        <v>2194</v>
      </c>
      <c r="P19" s="1" t="s">
        <v>2194</v>
      </c>
      <c r="Q19" s="1" t="s">
        <v>2166</v>
      </c>
      <c r="R19" s="1" t="s">
        <v>2282</v>
      </c>
      <c r="S19" s="1">
        <v>17</v>
      </c>
      <c r="T19" s="1">
        <v>44345337</v>
      </c>
      <c r="U19" s="1">
        <v>44345337</v>
      </c>
      <c r="V19" s="1" t="s">
        <v>2168</v>
      </c>
      <c r="W19" s="1" t="s">
        <v>2168</v>
      </c>
      <c r="X19" s="1" t="s">
        <v>2283</v>
      </c>
      <c r="Y19" s="1" t="s">
        <v>2217</v>
      </c>
      <c r="Z19" s="1">
        <v>1</v>
      </c>
      <c r="AA19" s="1" t="s">
        <v>2124</v>
      </c>
      <c r="AB19" s="1" t="s">
        <v>2171</v>
      </c>
      <c r="AC19" s="1" t="s">
        <v>2284</v>
      </c>
      <c r="AD19" s="1">
        <v>2</v>
      </c>
      <c r="AE19" s="1">
        <v>98118</v>
      </c>
      <c r="AF19" s="1">
        <v>44345337</v>
      </c>
      <c r="AG19" s="1" t="s">
        <v>2185</v>
      </c>
      <c r="AH19" s="1" t="s">
        <v>2186</v>
      </c>
    </row>
    <row r="20" spans="1:34" x14ac:dyDescent="0.25">
      <c r="A20" s="1">
        <v>104011</v>
      </c>
      <c r="B20" s="1" t="s">
        <v>2175</v>
      </c>
      <c r="C20" s="1" t="s">
        <v>2285</v>
      </c>
      <c r="D20" s="1">
        <v>2896</v>
      </c>
      <c r="E20" s="3" t="s">
        <v>891</v>
      </c>
      <c r="F20" s="1" t="s">
        <v>894</v>
      </c>
      <c r="G20" s="1" t="s">
        <v>2159</v>
      </c>
      <c r="H20" s="1">
        <v>1</v>
      </c>
      <c r="I20" s="1" t="s">
        <v>2286</v>
      </c>
      <c r="J20" s="1">
        <v>63750313</v>
      </c>
      <c r="K20" s="1" t="s">
        <v>2124</v>
      </c>
      <c r="L20" s="1" t="s">
        <v>2287</v>
      </c>
      <c r="M20" s="1" t="s">
        <v>2288</v>
      </c>
      <c r="N20" s="1" t="s">
        <v>2289</v>
      </c>
      <c r="O20" s="1" t="s">
        <v>2165</v>
      </c>
      <c r="P20" s="1" t="s">
        <v>2165</v>
      </c>
      <c r="Q20" s="1" t="s">
        <v>2166</v>
      </c>
      <c r="R20" s="1" t="s">
        <v>2282</v>
      </c>
      <c r="S20" s="1">
        <v>17</v>
      </c>
      <c r="T20" s="1">
        <v>44345339</v>
      </c>
      <c r="U20" s="1">
        <v>44345339</v>
      </c>
      <c r="V20" s="1" t="s">
        <v>2168</v>
      </c>
      <c r="W20" s="1" t="s">
        <v>2168</v>
      </c>
      <c r="X20" s="1" t="s">
        <v>2283</v>
      </c>
      <c r="Y20" s="1" t="s">
        <v>2170</v>
      </c>
      <c r="Z20" s="1">
        <v>3</v>
      </c>
      <c r="AA20" s="1" t="s">
        <v>2124</v>
      </c>
      <c r="AB20" s="1" t="s">
        <v>2171</v>
      </c>
      <c r="AC20" s="1" t="s">
        <v>2290</v>
      </c>
      <c r="AD20" s="1">
        <v>3</v>
      </c>
      <c r="AE20" s="1">
        <v>98119</v>
      </c>
      <c r="AF20" s="1">
        <v>44345339</v>
      </c>
      <c r="AG20" s="1" t="s">
        <v>2210</v>
      </c>
      <c r="AH20" s="1" t="s">
        <v>2174</v>
      </c>
    </row>
    <row r="21" spans="1:34" x14ac:dyDescent="0.25">
      <c r="A21" s="1">
        <v>106480</v>
      </c>
      <c r="B21" s="1" t="s">
        <v>2175</v>
      </c>
      <c r="C21" s="1" t="s">
        <v>2291</v>
      </c>
      <c r="D21" s="1">
        <v>169522</v>
      </c>
      <c r="E21" s="3" t="s">
        <v>385</v>
      </c>
      <c r="F21" s="1" t="s">
        <v>388</v>
      </c>
      <c r="G21" s="1" t="s">
        <v>2194</v>
      </c>
      <c r="H21" s="1">
        <v>0</v>
      </c>
      <c r="I21" s="1" t="s">
        <v>2124</v>
      </c>
      <c r="J21" s="1">
        <v>75316505</v>
      </c>
      <c r="K21" s="1" t="s">
        <v>2124</v>
      </c>
      <c r="L21" s="1" t="s">
        <v>2292</v>
      </c>
      <c r="M21" s="1" t="s">
        <v>2232</v>
      </c>
      <c r="N21" s="1" t="s">
        <v>2194</v>
      </c>
      <c r="O21" s="1" t="s">
        <v>2194</v>
      </c>
      <c r="P21" s="1" t="s">
        <v>2194</v>
      </c>
      <c r="Q21" s="1" t="s">
        <v>2166</v>
      </c>
      <c r="R21" s="1" t="s">
        <v>2277</v>
      </c>
      <c r="S21" s="1">
        <v>9</v>
      </c>
      <c r="T21" s="1">
        <v>2717738</v>
      </c>
      <c r="U21" s="1">
        <v>2717738</v>
      </c>
      <c r="V21" s="1" t="s">
        <v>2168</v>
      </c>
      <c r="W21" s="1" t="s">
        <v>2168</v>
      </c>
      <c r="X21" s="1" t="s">
        <v>2293</v>
      </c>
      <c r="Y21" s="1" t="s">
        <v>2217</v>
      </c>
      <c r="Z21" s="1">
        <v>1</v>
      </c>
      <c r="AA21" s="1" t="s">
        <v>2124</v>
      </c>
      <c r="AB21" s="1" t="s">
        <v>2171</v>
      </c>
      <c r="AC21" s="1" t="s">
        <v>2294</v>
      </c>
      <c r="AD21" s="1">
        <v>2</v>
      </c>
      <c r="AE21" s="1">
        <v>100603</v>
      </c>
      <c r="AF21" s="1">
        <v>2717738</v>
      </c>
      <c r="AG21" s="1" t="s">
        <v>2174</v>
      </c>
      <c r="AH21" s="1" t="s">
        <v>2186</v>
      </c>
    </row>
    <row r="22" spans="1:34" x14ac:dyDescent="0.25">
      <c r="A22" s="1">
        <v>132621</v>
      </c>
      <c r="B22" s="1" t="s">
        <v>2295</v>
      </c>
      <c r="C22" s="1" t="s">
        <v>2296</v>
      </c>
      <c r="D22" s="1">
        <v>7299</v>
      </c>
      <c r="E22" s="3" t="s">
        <v>1389</v>
      </c>
      <c r="F22" s="1" t="s">
        <v>1391</v>
      </c>
      <c r="G22" s="1" t="s">
        <v>2249</v>
      </c>
      <c r="H22" s="1">
        <v>0</v>
      </c>
      <c r="I22" s="1" t="s">
        <v>2297</v>
      </c>
      <c r="J22" s="1">
        <v>483352878</v>
      </c>
      <c r="K22" s="1" t="s">
        <v>2124</v>
      </c>
      <c r="L22" s="1" t="s">
        <v>2298</v>
      </c>
      <c r="M22" s="1" t="s">
        <v>2232</v>
      </c>
      <c r="N22" s="1" t="s">
        <v>2194</v>
      </c>
      <c r="O22" s="1" t="s">
        <v>2215</v>
      </c>
      <c r="P22" s="1" t="s">
        <v>2215</v>
      </c>
      <c r="Q22" s="1" t="s">
        <v>2166</v>
      </c>
      <c r="R22" s="1" t="s">
        <v>2182</v>
      </c>
      <c r="S22" s="1">
        <v>11</v>
      </c>
      <c r="T22" s="1">
        <v>89177945</v>
      </c>
      <c r="U22" s="1">
        <v>89177947</v>
      </c>
      <c r="V22" s="1" t="s">
        <v>2168</v>
      </c>
      <c r="W22" s="1" t="s">
        <v>2168</v>
      </c>
      <c r="X22" s="1" t="s">
        <v>2299</v>
      </c>
      <c r="Y22" s="1" t="s">
        <v>2236</v>
      </c>
      <c r="Z22" s="1">
        <v>1</v>
      </c>
      <c r="AA22" s="1" t="s">
        <v>2124</v>
      </c>
      <c r="AB22" s="1" t="s">
        <v>2171</v>
      </c>
      <c r="AC22" s="1" t="s">
        <v>2300</v>
      </c>
      <c r="AD22" s="1">
        <v>2</v>
      </c>
      <c r="AE22" s="1">
        <v>127112</v>
      </c>
      <c r="AF22" s="1">
        <v>89177945</v>
      </c>
      <c r="AG22" s="1" t="s">
        <v>2301</v>
      </c>
      <c r="AH22" s="1" t="s">
        <v>2302</v>
      </c>
    </row>
    <row r="23" spans="1:34" x14ac:dyDescent="0.25">
      <c r="A23" s="1">
        <v>140020</v>
      </c>
      <c r="B23" s="1" t="s">
        <v>2175</v>
      </c>
      <c r="C23" s="1" t="s">
        <v>2303</v>
      </c>
      <c r="D23" s="1">
        <v>10939</v>
      </c>
      <c r="E23" s="3" t="s">
        <v>792</v>
      </c>
      <c r="F23" s="1" t="s">
        <v>795</v>
      </c>
      <c r="G23" s="1" t="s">
        <v>2189</v>
      </c>
      <c r="H23" s="1">
        <v>0</v>
      </c>
      <c r="I23" s="1" t="s">
        <v>2304</v>
      </c>
      <c r="J23" s="1">
        <v>556432963</v>
      </c>
      <c r="K23" s="1" t="s">
        <v>2124</v>
      </c>
      <c r="L23" s="1" t="s">
        <v>2305</v>
      </c>
      <c r="M23" s="1" t="s">
        <v>2306</v>
      </c>
      <c r="N23" s="1" t="s">
        <v>2307</v>
      </c>
      <c r="O23" s="1" t="s">
        <v>2165</v>
      </c>
      <c r="P23" s="1" t="s">
        <v>2165</v>
      </c>
      <c r="Q23" s="1" t="s">
        <v>2166</v>
      </c>
      <c r="R23" s="1" t="s">
        <v>2308</v>
      </c>
      <c r="S23" s="1">
        <v>18</v>
      </c>
      <c r="T23" s="1">
        <v>12377114</v>
      </c>
      <c r="U23" s="1">
        <v>12377114</v>
      </c>
      <c r="V23" s="1" t="s">
        <v>2168</v>
      </c>
      <c r="W23" s="1" t="s">
        <v>2168</v>
      </c>
      <c r="X23" s="1" t="s">
        <v>2309</v>
      </c>
      <c r="Y23" s="1" t="s">
        <v>2245</v>
      </c>
      <c r="Z23" s="1">
        <v>2</v>
      </c>
      <c r="AA23" s="1" t="s">
        <v>2124</v>
      </c>
      <c r="AB23" s="1" t="s">
        <v>2171</v>
      </c>
      <c r="AC23" s="1" t="s">
        <v>2310</v>
      </c>
      <c r="AD23" s="1">
        <v>2</v>
      </c>
      <c r="AE23" s="1">
        <v>136317</v>
      </c>
      <c r="AF23" s="1">
        <v>12377114</v>
      </c>
      <c r="AG23" s="1" t="s">
        <v>2210</v>
      </c>
      <c r="AH23" s="1" t="s">
        <v>2185</v>
      </c>
    </row>
    <row r="24" spans="1:34" x14ac:dyDescent="0.25">
      <c r="A24" s="1">
        <v>140496</v>
      </c>
      <c r="B24" s="1" t="s">
        <v>2175</v>
      </c>
      <c r="C24" s="1" t="s">
        <v>2311</v>
      </c>
      <c r="D24" s="1">
        <v>1203</v>
      </c>
      <c r="E24" s="3" t="s">
        <v>185</v>
      </c>
      <c r="F24" s="1" t="s">
        <v>188</v>
      </c>
      <c r="G24" s="1" t="s">
        <v>2220</v>
      </c>
      <c r="H24" s="1">
        <v>0</v>
      </c>
      <c r="I24" s="1" t="s">
        <v>2312</v>
      </c>
      <c r="J24" s="1">
        <v>587780896</v>
      </c>
      <c r="K24" s="1" t="s">
        <v>2124</v>
      </c>
      <c r="L24" s="1" t="s">
        <v>2313</v>
      </c>
      <c r="M24" s="1" t="s">
        <v>2314</v>
      </c>
      <c r="N24" s="1" t="s">
        <v>2315</v>
      </c>
      <c r="O24" s="1" t="s">
        <v>2165</v>
      </c>
      <c r="P24" s="1" t="s">
        <v>2165</v>
      </c>
      <c r="Q24" s="1" t="s">
        <v>2166</v>
      </c>
      <c r="R24" s="1" t="s">
        <v>2316</v>
      </c>
      <c r="S24" s="1">
        <v>13</v>
      </c>
      <c r="T24" s="1">
        <v>76992095</v>
      </c>
      <c r="U24" s="1">
        <v>76992095</v>
      </c>
      <c r="V24" s="1" t="s">
        <v>2168</v>
      </c>
      <c r="W24" s="1" t="s">
        <v>2168</v>
      </c>
      <c r="X24" s="1" t="s">
        <v>2317</v>
      </c>
      <c r="Y24" s="1" t="s">
        <v>2227</v>
      </c>
      <c r="Z24" s="1">
        <v>7</v>
      </c>
      <c r="AA24" s="1" t="s">
        <v>2124</v>
      </c>
      <c r="AB24" s="1" t="s">
        <v>2171</v>
      </c>
      <c r="AC24" s="1" t="s">
        <v>2318</v>
      </c>
      <c r="AD24" s="1">
        <v>2</v>
      </c>
      <c r="AE24" s="1">
        <v>136793</v>
      </c>
      <c r="AF24" s="1">
        <v>76992095</v>
      </c>
      <c r="AG24" s="1" t="s">
        <v>2174</v>
      </c>
      <c r="AH24" s="1" t="s">
        <v>2186</v>
      </c>
    </row>
    <row r="25" spans="1:34" x14ac:dyDescent="0.25">
      <c r="A25" s="1">
        <v>140508</v>
      </c>
      <c r="B25" s="1" t="s">
        <v>2175</v>
      </c>
      <c r="C25" s="1" t="s">
        <v>2319</v>
      </c>
      <c r="D25" s="1">
        <v>2055</v>
      </c>
      <c r="E25" s="3" t="s">
        <v>193</v>
      </c>
      <c r="F25" s="1" t="s">
        <v>196</v>
      </c>
      <c r="G25" s="1" t="s">
        <v>2239</v>
      </c>
      <c r="H25" s="1">
        <v>0</v>
      </c>
      <c r="I25" s="1" t="s">
        <v>2320</v>
      </c>
      <c r="J25" s="1">
        <v>114189810</v>
      </c>
      <c r="K25" s="1" t="s">
        <v>2124</v>
      </c>
      <c r="L25" s="1" t="s">
        <v>2321</v>
      </c>
      <c r="M25" s="1" t="s">
        <v>2322</v>
      </c>
      <c r="N25" s="1" t="s">
        <v>2323</v>
      </c>
      <c r="O25" s="1" t="s">
        <v>2324</v>
      </c>
      <c r="P25" s="1" t="s">
        <v>2165</v>
      </c>
      <c r="Q25" s="1" t="s">
        <v>2166</v>
      </c>
      <c r="R25" s="1" t="s">
        <v>2325</v>
      </c>
      <c r="S25" s="1">
        <v>8</v>
      </c>
      <c r="T25" s="1">
        <v>1770928</v>
      </c>
      <c r="U25" s="1">
        <v>1770928</v>
      </c>
      <c r="V25" s="1" t="s">
        <v>2168</v>
      </c>
      <c r="W25" s="1" t="s">
        <v>2168</v>
      </c>
      <c r="X25" s="1" t="s">
        <v>2326</v>
      </c>
      <c r="Y25" s="1" t="s">
        <v>2245</v>
      </c>
      <c r="Z25" s="1">
        <v>4</v>
      </c>
      <c r="AA25" s="1" t="s">
        <v>2124</v>
      </c>
      <c r="AB25" s="1" t="s">
        <v>2171</v>
      </c>
      <c r="AC25" s="1" t="s">
        <v>2327</v>
      </c>
      <c r="AD25" s="1">
        <v>2</v>
      </c>
      <c r="AE25" s="1">
        <v>136805</v>
      </c>
      <c r="AF25" s="1">
        <v>1770928</v>
      </c>
      <c r="AG25" s="1" t="s">
        <v>2186</v>
      </c>
      <c r="AH25" s="1" t="s">
        <v>2174</v>
      </c>
    </row>
    <row r="26" spans="1:34" x14ac:dyDescent="0.25">
      <c r="A26" s="1">
        <v>140511</v>
      </c>
      <c r="B26" s="1" t="s">
        <v>2175</v>
      </c>
      <c r="C26" s="1" t="s">
        <v>2328</v>
      </c>
      <c r="D26" s="1">
        <v>2055</v>
      </c>
      <c r="E26" s="3" t="s">
        <v>193</v>
      </c>
      <c r="F26" s="1" t="s">
        <v>196</v>
      </c>
      <c r="G26" s="1" t="s">
        <v>2189</v>
      </c>
      <c r="H26" s="1">
        <v>0</v>
      </c>
      <c r="I26" s="1" t="s">
        <v>2329</v>
      </c>
      <c r="J26" s="1">
        <v>113428006</v>
      </c>
      <c r="K26" s="1" t="s">
        <v>2124</v>
      </c>
      <c r="L26" s="1" t="s">
        <v>2330</v>
      </c>
      <c r="M26" s="1" t="s">
        <v>2331</v>
      </c>
      <c r="N26" s="1" t="s">
        <v>2332</v>
      </c>
      <c r="O26" s="1" t="s">
        <v>2165</v>
      </c>
      <c r="P26" s="1" t="s">
        <v>2165</v>
      </c>
      <c r="Q26" s="1" t="s">
        <v>2166</v>
      </c>
      <c r="R26" s="1" t="s">
        <v>2325</v>
      </c>
      <c r="S26" s="1">
        <v>8</v>
      </c>
      <c r="T26" s="1">
        <v>1763883</v>
      </c>
      <c r="U26" s="1">
        <v>1763883</v>
      </c>
      <c r="V26" s="1" t="s">
        <v>2168</v>
      </c>
      <c r="W26" s="1" t="s">
        <v>2168</v>
      </c>
      <c r="X26" s="1" t="s">
        <v>2326</v>
      </c>
      <c r="Y26" s="1" t="s">
        <v>2236</v>
      </c>
      <c r="Z26" s="1">
        <v>1</v>
      </c>
      <c r="AA26" s="1" t="s">
        <v>2124</v>
      </c>
      <c r="AB26" s="1" t="s">
        <v>2171</v>
      </c>
      <c r="AC26" s="1" t="s">
        <v>2333</v>
      </c>
      <c r="AD26" s="1">
        <v>2</v>
      </c>
      <c r="AE26" s="1">
        <v>136808</v>
      </c>
      <c r="AF26" s="1">
        <v>1763883</v>
      </c>
      <c r="AG26" s="1" t="s">
        <v>2174</v>
      </c>
      <c r="AH26" s="1" t="s">
        <v>2186</v>
      </c>
    </row>
    <row r="27" spans="1:34" x14ac:dyDescent="0.25">
      <c r="A27" s="1">
        <v>140762</v>
      </c>
      <c r="B27" s="1" t="s">
        <v>2175</v>
      </c>
      <c r="C27" s="1" t="s">
        <v>2334</v>
      </c>
      <c r="D27" s="1">
        <v>1509</v>
      </c>
      <c r="E27" s="3" t="s">
        <v>245</v>
      </c>
      <c r="F27" s="1" t="s">
        <v>248</v>
      </c>
      <c r="G27" s="1" t="s">
        <v>2220</v>
      </c>
      <c r="H27" s="1">
        <v>0</v>
      </c>
      <c r="I27" s="1" t="s">
        <v>2335</v>
      </c>
      <c r="J27" s="1">
        <v>587780917</v>
      </c>
      <c r="K27" s="1" t="s">
        <v>2124</v>
      </c>
      <c r="L27" s="1" t="s">
        <v>2336</v>
      </c>
      <c r="M27" s="1" t="s">
        <v>2337</v>
      </c>
      <c r="N27" s="1" t="s">
        <v>2338</v>
      </c>
      <c r="O27" s="1" t="s">
        <v>2165</v>
      </c>
      <c r="P27" s="1" t="s">
        <v>2165</v>
      </c>
      <c r="Q27" s="1" t="s">
        <v>2166</v>
      </c>
      <c r="R27" s="1" t="s">
        <v>2182</v>
      </c>
      <c r="S27" s="1">
        <v>11</v>
      </c>
      <c r="T27" s="1">
        <v>1763883</v>
      </c>
      <c r="U27" s="1">
        <v>1763883</v>
      </c>
      <c r="V27" s="1" t="s">
        <v>2168</v>
      </c>
      <c r="W27" s="1" t="s">
        <v>2168</v>
      </c>
      <c r="X27" s="1" t="s">
        <v>2339</v>
      </c>
      <c r="Y27" s="1" t="s">
        <v>2227</v>
      </c>
      <c r="Z27" s="1">
        <v>2</v>
      </c>
      <c r="AA27" s="1" t="s">
        <v>2124</v>
      </c>
      <c r="AB27" s="1" t="s">
        <v>2171</v>
      </c>
      <c r="AC27" s="1" t="s">
        <v>2340</v>
      </c>
      <c r="AD27" s="1">
        <v>2</v>
      </c>
      <c r="AE27" s="1">
        <v>137059</v>
      </c>
      <c r="AF27" s="1">
        <v>1763883</v>
      </c>
      <c r="AG27" s="1" t="s">
        <v>2210</v>
      </c>
      <c r="AH27" s="1" t="s">
        <v>2185</v>
      </c>
    </row>
    <row r="28" spans="1:34" x14ac:dyDescent="0.25">
      <c r="A28" s="1">
        <v>141201</v>
      </c>
      <c r="B28" s="1" t="s">
        <v>2175</v>
      </c>
      <c r="C28" s="1" t="s">
        <v>2341</v>
      </c>
      <c r="D28" s="1">
        <v>84059</v>
      </c>
      <c r="E28" s="3" t="s">
        <v>25</v>
      </c>
      <c r="F28" s="1" t="s">
        <v>28</v>
      </c>
      <c r="G28" s="1" t="s">
        <v>2220</v>
      </c>
      <c r="H28" s="1">
        <v>0</v>
      </c>
      <c r="I28" s="1" t="s">
        <v>2335</v>
      </c>
      <c r="J28" s="1">
        <v>192362302</v>
      </c>
      <c r="K28" s="1" t="s">
        <v>2124</v>
      </c>
      <c r="L28" s="1" t="s">
        <v>2342</v>
      </c>
      <c r="M28" s="1" t="s">
        <v>2343</v>
      </c>
      <c r="N28" s="1" t="s">
        <v>2344</v>
      </c>
      <c r="O28" s="1" t="s">
        <v>2165</v>
      </c>
      <c r="P28" s="1" t="s">
        <v>2165</v>
      </c>
      <c r="Q28" s="1" t="s">
        <v>2166</v>
      </c>
      <c r="R28" s="1" t="s">
        <v>2345</v>
      </c>
      <c r="S28" s="1">
        <v>5</v>
      </c>
      <c r="T28" s="1">
        <v>90558852</v>
      </c>
      <c r="U28" s="1">
        <v>90558852</v>
      </c>
      <c r="V28" s="1" t="s">
        <v>2168</v>
      </c>
      <c r="W28" s="1" t="s">
        <v>2168</v>
      </c>
      <c r="X28" s="1" t="s">
        <v>2346</v>
      </c>
      <c r="Y28" s="1" t="s">
        <v>2227</v>
      </c>
      <c r="Z28" s="1">
        <v>2</v>
      </c>
      <c r="AA28" s="1" t="s">
        <v>2124</v>
      </c>
      <c r="AB28" s="1" t="s">
        <v>2171</v>
      </c>
      <c r="AC28" s="1" t="s">
        <v>2347</v>
      </c>
      <c r="AD28" s="1">
        <v>2</v>
      </c>
      <c r="AE28" s="1">
        <v>137498</v>
      </c>
      <c r="AF28" s="1">
        <v>90558852</v>
      </c>
      <c r="AG28" s="1" t="s">
        <v>2174</v>
      </c>
      <c r="AH28" s="1" t="s">
        <v>2186</v>
      </c>
    </row>
    <row r="29" spans="1:34" x14ac:dyDescent="0.25">
      <c r="A29" s="1">
        <v>141362</v>
      </c>
      <c r="B29" s="1" t="s">
        <v>2175</v>
      </c>
      <c r="C29" s="1" t="s">
        <v>2348</v>
      </c>
      <c r="D29" s="1">
        <v>1678</v>
      </c>
      <c r="E29" s="3" t="s">
        <v>701</v>
      </c>
      <c r="F29" s="1" t="s">
        <v>704</v>
      </c>
      <c r="G29" s="1" t="s">
        <v>2189</v>
      </c>
      <c r="H29" s="1">
        <v>0</v>
      </c>
      <c r="I29" s="1" t="s">
        <v>2349</v>
      </c>
      <c r="J29" s="1">
        <v>180806413</v>
      </c>
      <c r="K29" s="1" t="s">
        <v>2124</v>
      </c>
      <c r="L29" s="1" t="s">
        <v>2350</v>
      </c>
      <c r="M29" s="1" t="s">
        <v>2351</v>
      </c>
      <c r="N29" s="1" t="s">
        <v>2352</v>
      </c>
      <c r="O29" s="1" t="s">
        <v>2324</v>
      </c>
      <c r="P29" s="1" t="s">
        <v>2165</v>
      </c>
      <c r="Q29" s="1" t="s">
        <v>2166</v>
      </c>
      <c r="R29" s="1" t="s">
        <v>2233</v>
      </c>
      <c r="S29" s="1" t="s">
        <v>2234</v>
      </c>
      <c r="T29" s="1">
        <v>101348670</v>
      </c>
      <c r="U29" s="1">
        <v>101348670</v>
      </c>
      <c r="V29" s="1" t="s">
        <v>2168</v>
      </c>
      <c r="W29" s="1" t="s">
        <v>2168</v>
      </c>
      <c r="X29" s="1" t="s">
        <v>2353</v>
      </c>
      <c r="Y29" s="1" t="s">
        <v>2245</v>
      </c>
      <c r="Z29" s="1">
        <v>6</v>
      </c>
      <c r="AA29" s="1" t="s">
        <v>2124</v>
      </c>
      <c r="AB29" s="1" t="s">
        <v>2171</v>
      </c>
      <c r="AC29" s="1" t="s">
        <v>2354</v>
      </c>
      <c r="AD29" s="1">
        <v>2</v>
      </c>
      <c r="AE29" s="1">
        <v>137659</v>
      </c>
      <c r="AF29" s="1">
        <v>101348670</v>
      </c>
      <c r="AG29" s="1" t="s">
        <v>2210</v>
      </c>
      <c r="AH29" s="1" t="s">
        <v>2185</v>
      </c>
    </row>
    <row r="30" spans="1:34" x14ac:dyDescent="0.25">
      <c r="A30" s="1">
        <v>141624</v>
      </c>
      <c r="B30" s="1" t="s">
        <v>2175</v>
      </c>
      <c r="C30" s="1" t="s">
        <v>2355</v>
      </c>
      <c r="D30" s="1">
        <v>7466</v>
      </c>
      <c r="E30" s="3" t="s">
        <v>1407</v>
      </c>
      <c r="F30" s="1" t="s">
        <v>1409</v>
      </c>
      <c r="G30" s="1" t="s">
        <v>2239</v>
      </c>
      <c r="H30" s="1">
        <v>0</v>
      </c>
      <c r="I30" s="1" t="s">
        <v>2335</v>
      </c>
      <c r="J30" s="1">
        <v>547998667</v>
      </c>
      <c r="K30" s="1" t="s">
        <v>2124</v>
      </c>
      <c r="L30" s="1" t="s">
        <v>2356</v>
      </c>
      <c r="M30" s="1" t="s">
        <v>2357</v>
      </c>
      <c r="N30" s="1" t="s">
        <v>2358</v>
      </c>
      <c r="O30" s="1" t="s">
        <v>2324</v>
      </c>
      <c r="P30" s="1" t="s">
        <v>2165</v>
      </c>
      <c r="Q30" s="1" t="s">
        <v>2166</v>
      </c>
      <c r="R30" s="1" t="s">
        <v>2359</v>
      </c>
      <c r="S30" s="1">
        <v>4</v>
      </c>
      <c r="T30" s="1">
        <v>6270025</v>
      </c>
      <c r="U30" s="1">
        <v>6270025</v>
      </c>
      <c r="V30" s="1" t="s">
        <v>2168</v>
      </c>
      <c r="W30" s="1" t="s">
        <v>2168</v>
      </c>
      <c r="X30" s="1" t="s">
        <v>2360</v>
      </c>
      <c r="Y30" s="1" t="s">
        <v>2245</v>
      </c>
      <c r="Z30" s="1">
        <v>3</v>
      </c>
      <c r="AA30" s="1" t="s">
        <v>2124</v>
      </c>
      <c r="AB30" s="1" t="s">
        <v>2171</v>
      </c>
      <c r="AC30" s="1" t="s">
        <v>2361</v>
      </c>
      <c r="AD30" s="1">
        <v>2</v>
      </c>
      <c r="AE30" s="1">
        <v>137921</v>
      </c>
      <c r="AF30" s="1">
        <v>6270025</v>
      </c>
      <c r="AG30" s="1" t="s">
        <v>2174</v>
      </c>
      <c r="AH30" s="1" t="s">
        <v>2186</v>
      </c>
    </row>
    <row r="31" spans="1:34" x14ac:dyDescent="0.25">
      <c r="A31" s="1">
        <v>141759</v>
      </c>
      <c r="B31" s="1" t="s">
        <v>2175</v>
      </c>
      <c r="C31" s="1" t="s">
        <v>2362</v>
      </c>
      <c r="D31" s="1">
        <v>154881</v>
      </c>
      <c r="E31" s="3" t="s">
        <v>1250</v>
      </c>
      <c r="F31" s="1" t="s">
        <v>1252</v>
      </c>
      <c r="G31" s="1" t="s">
        <v>2239</v>
      </c>
      <c r="H31" s="1">
        <v>0</v>
      </c>
      <c r="I31" s="1" t="s">
        <v>2304</v>
      </c>
      <c r="J31" s="1">
        <v>374505432</v>
      </c>
      <c r="K31" s="1" t="s">
        <v>2124</v>
      </c>
      <c r="L31" s="1" t="s">
        <v>2363</v>
      </c>
      <c r="M31" s="1" t="s">
        <v>2364</v>
      </c>
      <c r="N31" s="1" t="s">
        <v>2365</v>
      </c>
      <c r="O31" s="1" t="s">
        <v>2165</v>
      </c>
      <c r="P31" s="1" t="s">
        <v>2165</v>
      </c>
      <c r="Q31" s="1" t="s">
        <v>2166</v>
      </c>
      <c r="R31" s="1" t="s">
        <v>2366</v>
      </c>
      <c r="S31" s="1">
        <v>7</v>
      </c>
      <c r="T31" s="1">
        <v>66629016</v>
      </c>
      <c r="U31" s="1">
        <v>66629016</v>
      </c>
      <c r="V31" s="1" t="s">
        <v>2168</v>
      </c>
      <c r="W31" s="1" t="s">
        <v>2168</v>
      </c>
      <c r="X31" s="1" t="s">
        <v>2367</v>
      </c>
      <c r="Y31" s="1" t="s">
        <v>2245</v>
      </c>
      <c r="Z31" s="1">
        <v>2</v>
      </c>
      <c r="AA31" s="1" t="s">
        <v>2124</v>
      </c>
      <c r="AB31" s="1" t="s">
        <v>2171</v>
      </c>
      <c r="AC31" s="1" t="s">
        <v>2368</v>
      </c>
      <c r="AD31" s="1">
        <v>2</v>
      </c>
      <c r="AE31" s="1">
        <v>138056</v>
      </c>
      <c r="AF31" s="1">
        <v>66629016</v>
      </c>
      <c r="AG31" s="1" t="s">
        <v>2174</v>
      </c>
      <c r="AH31" s="1" t="s">
        <v>2186</v>
      </c>
    </row>
    <row r="32" spans="1:34" x14ac:dyDescent="0.25">
      <c r="A32" s="1">
        <v>141762</v>
      </c>
      <c r="B32" s="1" t="s">
        <v>2175</v>
      </c>
      <c r="C32" s="1" t="s">
        <v>2369</v>
      </c>
      <c r="D32" s="1">
        <v>374654</v>
      </c>
      <c r="E32" s="3" t="s">
        <v>1253</v>
      </c>
      <c r="F32" s="1" t="s">
        <v>1255</v>
      </c>
      <c r="G32" s="1" t="s">
        <v>2239</v>
      </c>
      <c r="H32" s="1">
        <v>0</v>
      </c>
      <c r="I32" s="1" t="s">
        <v>2370</v>
      </c>
      <c r="J32" s="1">
        <v>62021460</v>
      </c>
      <c r="K32" s="1" t="s">
        <v>2124</v>
      </c>
      <c r="L32" s="1" t="s">
        <v>2371</v>
      </c>
      <c r="M32" s="1" t="s">
        <v>2372</v>
      </c>
      <c r="N32" s="1" t="s">
        <v>2373</v>
      </c>
      <c r="O32" s="1" t="s">
        <v>2165</v>
      </c>
      <c r="P32" s="1" t="s">
        <v>2165</v>
      </c>
      <c r="Q32" s="1" t="s">
        <v>2166</v>
      </c>
      <c r="R32" s="1" t="s">
        <v>2204</v>
      </c>
      <c r="S32" s="1">
        <v>15</v>
      </c>
      <c r="T32" s="1">
        <v>89652935</v>
      </c>
      <c r="U32" s="1">
        <v>89652935</v>
      </c>
      <c r="V32" s="1" t="s">
        <v>2168</v>
      </c>
      <c r="W32" s="1" t="s">
        <v>2168</v>
      </c>
      <c r="X32" s="1" t="s">
        <v>2374</v>
      </c>
      <c r="Y32" s="1" t="s">
        <v>2245</v>
      </c>
      <c r="Z32" s="1">
        <v>7</v>
      </c>
      <c r="AA32" s="1" t="s">
        <v>2124</v>
      </c>
      <c r="AB32" s="1" t="s">
        <v>2171</v>
      </c>
      <c r="AC32" s="1" t="s">
        <v>2375</v>
      </c>
      <c r="AD32" s="1">
        <v>2</v>
      </c>
      <c r="AE32" s="1">
        <v>138059</v>
      </c>
      <c r="AF32" s="1">
        <v>89652935</v>
      </c>
      <c r="AG32" s="1" t="s">
        <v>2185</v>
      </c>
      <c r="AH32" s="1" t="s">
        <v>2174</v>
      </c>
    </row>
    <row r="33" spans="1:34" x14ac:dyDescent="0.25">
      <c r="A33" s="1">
        <v>141917</v>
      </c>
      <c r="B33" s="1" t="s">
        <v>2175</v>
      </c>
      <c r="C33" s="1" t="s">
        <v>2376</v>
      </c>
      <c r="D33" s="1">
        <v>9927</v>
      </c>
      <c r="E33" s="3" t="s">
        <v>1259</v>
      </c>
      <c r="F33" s="1" t="s">
        <v>1262</v>
      </c>
      <c r="G33" s="1" t="s">
        <v>2239</v>
      </c>
      <c r="H33" s="1">
        <v>0</v>
      </c>
      <c r="I33" s="1" t="s">
        <v>2370</v>
      </c>
      <c r="J33" s="1">
        <v>114306601</v>
      </c>
      <c r="K33" s="1" t="s">
        <v>2124</v>
      </c>
      <c r="L33" s="1" t="s">
        <v>2377</v>
      </c>
      <c r="M33" s="1" t="s">
        <v>2378</v>
      </c>
      <c r="N33" s="1" t="s">
        <v>2379</v>
      </c>
      <c r="O33" s="1" t="s">
        <v>2165</v>
      </c>
      <c r="P33" s="1" t="s">
        <v>2165</v>
      </c>
      <c r="Q33" s="1" t="s">
        <v>2166</v>
      </c>
      <c r="R33" s="1" t="s">
        <v>2380</v>
      </c>
      <c r="S33" s="1">
        <v>1</v>
      </c>
      <c r="T33" s="1">
        <v>11981955</v>
      </c>
      <c r="U33" s="1">
        <v>11981955</v>
      </c>
      <c r="V33" s="1" t="s">
        <v>2168</v>
      </c>
      <c r="W33" s="1" t="s">
        <v>2168</v>
      </c>
      <c r="X33" s="1" t="s">
        <v>2381</v>
      </c>
      <c r="Y33" s="1" t="s">
        <v>2245</v>
      </c>
      <c r="Z33" s="1">
        <v>2</v>
      </c>
      <c r="AA33" s="1" t="s">
        <v>2124</v>
      </c>
      <c r="AB33" s="1" t="s">
        <v>2171</v>
      </c>
      <c r="AC33" s="1" t="s">
        <v>2382</v>
      </c>
      <c r="AD33" s="1">
        <v>2</v>
      </c>
      <c r="AE33" s="1">
        <v>138214</v>
      </c>
      <c r="AF33" s="1">
        <v>11981955</v>
      </c>
      <c r="AG33" s="1" t="s">
        <v>2186</v>
      </c>
      <c r="AH33" s="1" t="s">
        <v>2210</v>
      </c>
    </row>
    <row r="34" spans="1:34" x14ac:dyDescent="0.25">
      <c r="A34" s="1">
        <v>142275</v>
      </c>
      <c r="B34" s="1" t="s">
        <v>2175</v>
      </c>
      <c r="C34" s="1" t="s">
        <v>2383</v>
      </c>
      <c r="D34" s="1">
        <v>80207</v>
      </c>
      <c r="E34" s="3" t="s">
        <v>1287</v>
      </c>
      <c r="F34" s="1" t="s">
        <v>1290</v>
      </c>
      <c r="G34" s="1" t="s">
        <v>2239</v>
      </c>
      <c r="H34" s="1">
        <v>0</v>
      </c>
      <c r="I34" s="1" t="s">
        <v>2384</v>
      </c>
      <c r="J34" s="1">
        <v>45527139</v>
      </c>
      <c r="K34" s="1" t="s">
        <v>2124</v>
      </c>
      <c r="L34" s="1" t="s">
        <v>2385</v>
      </c>
      <c r="M34" s="1" t="s">
        <v>2386</v>
      </c>
      <c r="N34" s="1" t="s">
        <v>2387</v>
      </c>
      <c r="O34" s="1" t="s">
        <v>2324</v>
      </c>
      <c r="P34" s="1" t="s">
        <v>2165</v>
      </c>
      <c r="Q34" s="1" t="s">
        <v>2166</v>
      </c>
      <c r="R34" s="1" t="s">
        <v>2388</v>
      </c>
      <c r="S34" s="1">
        <v>19</v>
      </c>
      <c r="T34" s="1">
        <v>45584802</v>
      </c>
      <c r="U34" s="1">
        <v>45584802</v>
      </c>
      <c r="V34" s="1" t="s">
        <v>2168</v>
      </c>
      <c r="W34" s="1" t="s">
        <v>2168</v>
      </c>
      <c r="X34" s="1" t="s">
        <v>2389</v>
      </c>
      <c r="Y34" s="1" t="s">
        <v>2245</v>
      </c>
      <c r="Z34" s="1">
        <v>5</v>
      </c>
      <c r="AA34" s="1" t="s">
        <v>2124</v>
      </c>
      <c r="AB34" s="1" t="s">
        <v>2171</v>
      </c>
      <c r="AC34" s="1" t="s">
        <v>2390</v>
      </c>
      <c r="AD34" s="1">
        <v>2</v>
      </c>
      <c r="AE34" s="1">
        <v>138572</v>
      </c>
      <c r="AF34" s="1">
        <v>45584802</v>
      </c>
      <c r="AG34" s="1" t="s">
        <v>2186</v>
      </c>
      <c r="AH34" s="1" t="s">
        <v>2174</v>
      </c>
    </row>
    <row r="35" spans="1:34" x14ac:dyDescent="0.25">
      <c r="A35" s="1">
        <v>142488</v>
      </c>
      <c r="B35" s="1" t="s">
        <v>2175</v>
      </c>
      <c r="C35" s="1" t="s">
        <v>2391</v>
      </c>
      <c r="D35" s="1">
        <v>55624</v>
      </c>
      <c r="E35" s="3" t="s">
        <v>992</v>
      </c>
      <c r="F35" s="1" t="s">
        <v>995</v>
      </c>
      <c r="G35" s="1" t="s">
        <v>2220</v>
      </c>
      <c r="H35" s="1">
        <v>0</v>
      </c>
      <c r="I35" s="1" t="s">
        <v>2392</v>
      </c>
      <c r="J35" s="1">
        <v>80107141</v>
      </c>
      <c r="K35" s="1" t="s">
        <v>2124</v>
      </c>
      <c r="L35" s="1" t="s">
        <v>2393</v>
      </c>
      <c r="M35" s="1" t="s">
        <v>2394</v>
      </c>
      <c r="N35" s="1" t="s">
        <v>2395</v>
      </c>
      <c r="O35" s="1" t="s">
        <v>2165</v>
      </c>
      <c r="P35" s="1" t="s">
        <v>2165</v>
      </c>
      <c r="Q35" s="1" t="s">
        <v>2166</v>
      </c>
      <c r="R35" s="1" t="s">
        <v>2380</v>
      </c>
      <c r="S35" s="1">
        <v>1</v>
      </c>
      <c r="T35" s="1">
        <v>46197832</v>
      </c>
      <c r="U35" s="1">
        <v>46197832</v>
      </c>
      <c r="V35" s="1" t="s">
        <v>2168</v>
      </c>
      <c r="W35" s="1" t="s">
        <v>2168</v>
      </c>
      <c r="X35" s="1" t="s">
        <v>2396</v>
      </c>
      <c r="Y35" s="1" t="s">
        <v>2227</v>
      </c>
      <c r="Z35" s="1">
        <v>3</v>
      </c>
      <c r="AA35" s="1" t="s">
        <v>2124</v>
      </c>
      <c r="AB35" s="1" t="s">
        <v>2171</v>
      </c>
      <c r="AC35" s="1" t="s">
        <v>2397</v>
      </c>
      <c r="AD35" s="1">
        <v>2</v>
      </c>
      <c r="AE35" s="1">
        <v>138785</v>
      </c>
      <c r="AF35" s="1">
        <v>46197832</v>
      </c>
      <c r="AG35" s="1" t="s">
        <v>2174</v>
      </c>
      <c r="AH35" s="1" t="s">
        <v>2186</v>
      </c>
    </row>
    <row r="36" spans="1:34" x14ac:dyDescent="0.25">
      <c r="A36" s="1">
        <v>142611</v>
      </c>
      <c r="B36" s="1" t="s">
        <v>2175</v>
      </c>
      <c r="C36" s="1" t="s">
        <v>2398</v>
      </c>
      <c r="D36" s="1">
        <v>5961</v>
      </c>
      <c r="E36" s="3" t="s">
        <v>579</v>
      </c>
      <c r="F36" s="1" t="s">
        <v>581</v>
      </c>
      <c r="G36" s="1" t="s">
        <v>2189</v>
      </c>
      <c r="H36" s="1">
        <v>0</v>
      </c>
      <c r="I36" s="1" t="s">
        <v>2335</v>
      </c>
      <c r="J36" s="1">
        <v>114062933</v>
      </c>
      <c r="K36" s="1" t="s">
        <v>2124</v>
      </c>
      <c r="L36" s="1" t="s">
        <v>2399</v>
      </c>
      <c r="M36" s="1" t="s">
        <v>2400</v>
      </c>
      <c r="N36" s="1" t="s">
        <v>2401</v>
      </c>
      <c r="O36" s="1" t="s">
        <v>2402</v>
      </c>
      <c r="P36" s="1" t="s">
        <v>2165</v>
      </c>
      <c r="Q36" s="1" t="s">
        <v>2166</v>
      </c>
      <c r="R36" s="1" t="s">
        <v>2167</v>
      </c>
      <c r="S36" s="1">
        <v>6</v>
      </c>
      <c r="T36" s="1">
        <v>42722345</v>
      </c>
      <c r="U36" s="1">
        <v>42722345</v>
      </c>
      <c r="V36" s="1" t="s">
        <v>2168</v>
      </c>
      <c r="W36" s="1" t="s">
        <v>2168</v>
      </c>
      <c r="X36" s="1" t="s">
        <v>2403</v>
      </c>
      <c r="Y36" s="1" t="s">
        <v>2245</v>
      </c>
      <c r="Z36" s="1">
        <v>5</v>
      </c>
      <c r="AA36" s="1" t="s">
        <v>2124</v>
      </c>
      <c r="AB36" s="1" t="s">
        <v>2171</v>
      </c>
      <c r="AC36" s="1" t="s">
        <v>2404</v>
      </c>
      <c r="AD36" s="1">
        <v>2</v>
      </c>
      <c r="AE36" s="1">
        <v>138908</v>
      </c>
      <c r="AF36" s="1">
        <v>42722345</v>
      </c>
      <c r="AG36" s="1" t="s">
        <v>2186</v>
      </c>
      <c r="AH36" s="1" t="s">
        <v>2210</v>
      </c>
    </row>
    <row r="37" spans="1:34" x14ac:dyDescent="0.25">
      <c r="A37" s="1">
        <v>172785</v>
      </c>
      <c r="B37" s="1" t="s">
        <v>2175</v>
      </c>
      <c r="C37" s="1" t="s">
        <v>2405</v>
      </c>
      <c r="D37" s="1">
        <v>7399</v>
      </c>
      <c r="E37" s="3" t="s">
        <v>753</v>
      </c>
      <c r="F37" s="1" t="s">
        <v>756</v>
      </c>
      <c r="G37" s="1" t="s">
        <v>2249</v>
      </c>
      <c r="H37" s="1">
        <v>0</v>
      </c>
      <c r="I37" s="1" t="s">
        <v>2406</v>
      </c>
      <c r="J37" s="1">
        <v>547139318</v>
      </c>
      <c r="K37" s="1" t="s">
        <v>2124</v>
      </c>
      <c r="L37" s="1" t="s">
        <v>2407</v>
      </c>
      <c r="M37" s="1" t="s">
        <v>2408</v>
      </c>
      <c r="N37" s="1" t="s">
        <v>2409</v>
      </c>
      <c r="O37" s="1" t="s">
        <v>2165</v>
      </c>
      <c r="P37" s="1" t="s">
        <v>2165</v>
      </c>
      <c r="Q37" s="1" t="s">
        <v>2166</v>
      </c>
      <c r="R37" s="1" t="s">
        <v>2380</v>
      </c>
      <c r="S37" s="1">
        <v>1</v>
      </c>
      <c r="T37" s="1">
        <v>216422337</v>
      </c>
      <c r="U37" s="1">
        <v>216422337</v>
      </c>
      <c r="V37" s="1" t="s">
        <v>2168</v>
      </c>
      <c r="W37" s="1" t="s">
        <v>2168</v>
      </c>
      <c r="X37" s="1" t="s">
        <v>2410</v>
      </c>
      <c r="Y37" s="1" t="s">
        <v>2236</v>
      </c>
      <c r="Z37" s="1">
        <v>2</v>
      </c>
      <c r="AA37" s="1" t="s">
        <v>2124</v>
      </c>
      <c r="AB37" s="1" t="s">
        <v>2171</v>
      </c>
      <c r="AC37" s="1" t="s">
        <v>2411</v>
      </c>
      <c r="AD37" s="1">
        <v>2</v>
      </c>
      <c r="AE37" s="1">
        <v>179092</v>
      </c>
      <c r="AF37" s="1">
        <v>216422337</v>
      </c>
      <c r="AG37" s="1" t="s">
        <v>2210</v>
      </c>
      <c r="AH37" s="1" t="s">
        <v>2174</v>
      </c>
    </row>
    <row r="38" spans="1:34" x14ac:dyDescent="0.25">
      <c r="A38" s="1">
        <v>174291</v>
      </c>
      <c r="B38" s="1" t="s">
        <v>2175</v>
      </c>
      <c r="C38" s="1" t="s">
        <v>2412</v>
      </c>
      <c r="D38" s="1">
        <v>84059</v>
      </c>
      <c r="E38" s="3" t="s">
        <v>25</v>
      </c>
      <c r="F38" s="1" t="s">
        <v>28</v>
      </c>
      <c r="G38" s="1" t="s">
        <v>2249</v>
      </c>
      <c r="H38" s="1">
        <v>0</v>
      </c>
      <c r="I38" s="1" t="s">
        <v>2413</v>
      </c>
      <c r="J38" s="1">
        <v>727504484</v>
      </c>
      <c r="K38" s="1" t="s">
        <v>2124</v>
      </c>
      <c r="L38" s="1" t="s">
        <v>2414</v>
      </c>
      <c r="M38" s="1" t="s">
        <v>2331</v>
      </c>
      <c r="N38" s="1" t="s">
        <v>2332</v>
      </c>
      <c r="O38" s="1" t="s">
        <v>2165</v>
      </c>
      <c r="P38" s="1" t="s">
        <v>2165</v>
      </c>
      <c r="Q38" s="1" t="s">
        <v>2166</v>
      </c>
      <c r="R38" s="1" t="s">
        <v>2345</v>
      </c>
      <c r="S38" s="1">
        <v>5</v>
      </c>
      <c r="T38" s="1">
        <v>90558885</v>
      </c>
      <c r="U38" s="1">
        <v>90558885</v>
      </c>
      <c r="V38" s="1" t="s">
        <v>2168</v>
      </c>
      <c r="W38" s="1" t="s">
        <v>2168</v>
      </c>
      <c r="X38" s="1" t="s">
        <v>2346</v>
      </c>
      <c r="Y38" s="1" t="s">
        <v>2236</v>
      </c>
      <c r="Z38" s="1">
        <v>1</v>
      </c>
      <c r="AA38" s="1" t="s">
        <v>2124</v>
      </c>
      <c r="AB38" s="1" t="s">
        <v>2171</v>
      </c>
      <c r="AC38" s="1" t="s">
        <v>2415</v>
      </c>
      <c r="AD38" s="1">
        <v>2</v>
      </c>
      <c r="AE38" s="1">
        <v>178840</v>
      </c>
      <c r="AF38" s="1">
        <v>90558885</v>
      </c>
      <c r="AG38" s="1" t="s">
        <v>2210</v>
      </c>
      <c r="AH38" s="1" t="s">
        <v>2185</v>
      </c>
    </row>
    <row r="39" spans="1:34" x14ac:dyDescent="0.25">
      <c r="A39" s="1">
        <v>174673</v>
      </c>
      <c r="B39" s="1" t="s">
        <v>2175</v>
      </c>
      <c r="C39" s="1" t="s">
        <v>2416</v>
      </c>
      <c r="D39" s="1">
        <v>65217</v>
      </c>
      <c r="E39" s="3" t="s">
        <v>503</v>
      </c>
      <c r="F39" s="1" t="s">
        <v>506</v>
      </c>
      <c r="G39" s="1" t="s">
        <v>2189</v>
      </c>
      <c r="H39" s="1">
        <v>0</v>
      </c>
      <c r="I39" s="1" t="s">
        <v>2417</v>
      </c>
      <c r="J39" s="1">
        <v>142016527</v>
      </c>
      <c r="K39" s="1" t="s">
        <v>2124</v>
      </c>
      <c r="L39" s="1" t="s">
        <v>2418</v>
      </c>
      <c r="M39" s="1" t="s">
        <v>2419</v>
      </c>
      <c r="N39" s="1" t="s">
        <v>2420</v>
      </c>
      <c r="O39" s="1" t="s">
        <v>2165</v>
      </c>
      <c r="P39" s="1" t="s">
        <v>2165</v>
      </c>
      <c r="Q39" s="1" t="s">
        <v>2166</v>
      </c>
      <c r="R39" s="1" t="s">
        <v>2225</v>
      </c>
      <c r="S39" s="1">
        <v>10</v>
      </c>
      <c r="T39" s="1">
        <v>54664267</v>
      </c>
      <c r="U39" s="1">
        <v>54664267</v>
      </c>
      <c r="V39" s="1" t="s">
        <v>2168</v>
      </c>
      <c r="W39" s="1" t="s">
        <v>2168</v>
      </c>
      <c r="X39" s="1" t="s">
        <v>2421</v>
      </c>
      <c r="Y39" s="1" t="s">
        <v>2245</v>
      </c>
      <c r="Z39" s="1">
        <v>4</v>
      </c>
      <c r="AA39" s="1" t="s">
        <v>2124</v>
      </c>
      <c r="AB39" s="1" t="s">
        <v>2171</v>
      </c>
      <c r="AC39" s="1" t="s">
        <v>2422</v>
      </c>
      <c r="AD39" s="1">
        <v>2</v>
      </c>
      <c r="AE39" s="1">
        <v>178523</v>
      </c>
      <c r="AF39" s="1">
        <v>54664267</v>
      </c>
      <c r="AG39" s="1" t="s">
        <v>2186</v>
      </c>
      <c r="AH39" s="1" t="s">
        <v>2174</v>
      </c>
    </row>
    <row r="40" spans="1:34" x14ac:dyDescent="0.25">
      <c r="A40" s="1">
        <v>174950</v>
      </c>
      <c r="B40" s="1" t="s">
        <v>2175</v>
      </c>
      <c r="C40" s="1" t="s">
        <v>2423</v>
      </c>
      <c r="D40" s="1">
        <v>64072</v>
      </c>
      <c r="E40" s="3" t="s">
        <v>143</v>
      </c>
      <c r="F40" s="1" t="s">
        <v>146</v>
      </c>
      <c r="G40" s="1" t="s">
        <v>2189</v>
      </c>
      <c r="H40" s="1">
        <v>0</v>
      </c>
      <c r="I40" s="1" t="s">
        <v>2424</v>
      </c>
      <c r="J40" s="1">
        <v>41281302</v>
      </c>
      <c r="K40" s="1" t="s">
        <v>2124</v>
      </c>
      <c r="L40" s="1" t="s">
        <v>2425</v>
      </c>
      <c r="M40" s="1" t="s">
        <v>2426</v>
      </c>
      <c r="N40" s="1" t="s">
        <v>2427</v>
      </c>
      <c r="O40" s="1" t="s">
        <v>2165</v>
      </c>
      <c r="P40" s="1" t="s">
        <v>2165</v>
      </c>
      <c r="Q40" s="1" t="s">
        <v>2166</v>
      </c>
      <c r="R40" s="1" t="s">
        <v>2225</v>
      </c>
      <c r="S40" s="1">
        <v>10</v>
      </c>
      <c r="T40" s="1">
        <v>71439831</v>
      </c>
      <c r="U40" s="1">
        <v>71439831</v>
      </c>
      <c r="V40" s="1" t="s">
        <v>2168</v>
      </c>
      <c r="W40" s="1" t="s">
        <v>2168</v>
      </c>
      <c r="X40" s="1" t="s">
        <v>2226</v>
      </c>
      <c r="Y40" s="1" t="s">
        <v>2245</v>
      </c>
      <c r="Z40" s="1">
        <v>6</v>
      </c>
      <c r="AA40" s="1" t="s">
        <v>2124</v>
      </c>
      <c r="AB40" s="1" t="s">
        <v>2171</v>
      </c>
      <c r="AC40" s="1" t="s">
        <v>2428</v>
      </c>
      <c r="AD40" s="1">
        <v>2</v>
      </c>
      <c r="AE40" s="1">
        <v>162864</v>
      </c>
      <c r="AF40" s="1">
        <v>71439831</v>
      </c>
      <c r="AG40" s="1" t="s">
        <v>2174</v>
      </c>
      <c r="AH40" s="1" t="s">
        <v>2186</v>
      </c>
    </row>
    <row r="41" spans="1:34" x14ac:dyDescent="0.25">
      <c r="A41" s="1">
        <v>176502</v>
      </c>
      <c r="B41" s="1" t="s">
        <v>2175</v>
      </c>
      <c r="C41" s="1" t="s">
        <v>2429</v>
      </c>
      <c r="D41" s="1">
        <v>124590</v>
      </c>
      <c r="E41" s="3" t="s">
        <v>750</v>
      </c>
      <c r="F41" s="1" t="s">
        <v>752</v>
      </c>
      <c r="G41" s="1" t="s">
        <v>2249</v>
      </c>
      <c r="H41" s="1">
        <v>0</v>
      </c>
      <c r="I41" s="1" t="s">
        <v>2430</v>
      </c>
      <c r="J41" s="1">
        <v>727504576</v>
      </c>
      <c r="K41" s="1" t="s">
        <v>2124</v>
      </c>
      <c r="L41" s="1" t="s">
        <v>2431</v>
      </c>
      <c r="M41" s="1" t="s">
        <v>2331</v>
      </c>
      <c r="N41" s="1" t="s">
        <v>2332</v>
      </c>
      <c r="O41" s="1" t="s">
        <v>2165</v>
      </c>
      <c r="P41" s="1" t="s">
        <v>2165</v>
      </c>
      <c r="Q41" s="1" t="s">
        <v>2166</v>
      </c>
      <c r="R41" s="1" t="s">
        <v>2282</v>
      </c>
      <c r="S41" s="1">
        <v>17</v>
      </c>
      <c r="T41" s="1">
        <v>74923074</v>
      </c>
      <c r="U41" s="1">
        <v>74923074</v>
      </c>
      <c r="V41" s="1" t="s">
        <v>2168</v>
      </c>
      <c r="W41" s="1" t="s">
        <v>2168</v>
      </c>
      <c r="X41" s="1" t="s">
        <v>2432</v>
      </c>
      <c r="Y41" s="1" t="s">
        <v>2236</v>
      </c>
      <c r="Z41" s="1">
        <v>1</v>
      </c>
      <c r="AA41" s="1" t="s">
        <v>2124</v>
      </c>
      <c r="AB41" s="1" t="s">
        <v>2171</v>
      </c>
      <c r="AC41" s="1" t="s">
        <v>2433</v>
      </c>
      <c r="AD41" s="1">
        <v>2</v>
      </c>
      <c r="AE41" s="1">
        <v>178969</v>
      </c>
      <c r="AF41" s="1">
        <v>74923074</v>
      </c>
      <c r="AG41" s="1" t="s">
        <v>2210</v>
      </c>
      <c r="AH41" s="1" t="s">
        <v>2185</v>
      </c>
    </row>
    <row r="42" spans="1:34" x14ac:dyDescent="0.25">
      <c r="A42" s="1">
        <v>176916</v>
      </c>
      <c r="B42" s="1" t="s">
        <v>2175</v>
      </c>
      <c r="C42" s="1" t="s">
        <v>2434</v>
      </c>
      <c r="D42" s="1">
        <v>1678</v>
      </c>
      <c r="E42" s="3" t="s">
        <v>701</v>
      </c>
      <c r="F42" s="1" t="s">
        <v>704</v>
      </c>
      <c r="G42" s="1" t="s">
        <v>2254</v>
      </c>
      <c r="H42" s="1">
        <v>0</v>
      </c>
      <c r="I42" s="1" t="s">
        <v>2435</v>
      </c>
      <c r="J42" s="1">
        <v>727503478</v>
      </c>
      <c r="K42" s="1" t="s">
        <v>2124</v>
      </c>
      <c r="L42" s="1" t="s">
        <v>2436</v>
      </c>
      <c r="M42" s="1" t="s">
        <v>2331</v>
      </c>
      <c r="N42" s="1" t="s">
        <v>2332</v>
      </c>
      <c r="O42" s="1" t="s">
        <v>2165</v>
      </c>
      <c r="P42" s="1" t="s">
        <v>2165</v>
      </c>
      <c r="Q42" s="1" t="s">
        <v>2166</v>
      </c>
      <c r="R42" s="1" t="s">
        <v>2233</v>
      </c>
      <c r="S42" s="1" t="s">
        <v>2234</v>
      </c>
      <c r="T42" s="1">
        <v>101348675</v>
      </c>
      <c r="U42" s="1">
        <v>101348675</v>
      </c>
      <c r="V42" s="1" t="s">
        <v>2168</v>
      </c>
      <c r="W42" s="1" t="s">
        <v>2168</v>
      </c>
      <c r="X42" s="1" t="s">
        <v>2353</v>
      </c>
      <c r="Y42" s="1" t="s">
        <v>2236</v>
      </c>
      <c r="Z42" s="1">
        <v>2</v>
      </c>
      <c r="AA42" s="1" t="s">
        <v>2124</v>
      </c>
      <c r="AB42" s="1" t="s">
        <v>2171</v>
      </c>
      <c r="AC42" s="1" t="s">
        <v>2437</v>
      </c>
      <c r="AD42" s="1">
        <v>2</v>
      </c>
      <c r="AE42" s="1">
        <v>165400</v>
      </c>
      <c r="AF42" s="1">
        <v>101348675</v>
      </c>
      <c r="AG42" s="1" t="s">
        <v>2174</v>
      </c>
      <c r="AH42" s="1" t="s">
        <v>2185</v>
      </c>
    </row>
    <row r="43" spans="1:34" x14ac:dyDescent="0.25">
      <c r="A43" s="1">
        <v>177661</v>
      </c>
      <c r="B43" s="1" t="s">
        <v>2175</v>
      </c>
      <c r="C43" s="1" t="s">
        <v>2438</v>
      </c>
      <c r="D43" s="1">
        <v>1545</v>
      </c>
      <c r="E43" s="3" t="s">
        <v>1169</v>
      </c>
      <c r="F43" s="1" t="s">
        <v>1171</v>
      </c>
      <c r="G43" s="1" t="s">
        <v>2189</v>
      </c>
      <c r="H43" s="1">
        <v>0</v>
      </c>
      <c r="I43" s="1" t="s">
        <v>2439</v>
      </c>
      <c r="J43" s="1">
        <v>2617266</v>
      </c>
      <c r="K43" s="1" t="s">
        <v>2124</v>
      </c>
      <c r="L43" s="1" t="s">
        <v>2440</v>
      </c>
      <c r="M43" s="1" t="s">
        <v>2441</v>
      </c>
      <c r="N43" s="1" t="s">
        <v>2442</v>
      </c>
      <c r="O43" s="1" t="s">
        <v>2165</v>
      </c>
      <c r="P43" s="1" t="s">
        <v>2165</v>
      </c>
      <c r="Q43" s="1" t="s">
        <v>2166</v>
      </c>
      <c r="R43" s="1" t="s">
        <v>2443</v>
      </c>
      <c r="S43" s="1">
        <v>2</v>
      </c>
      <c r="T43" s="1">
        <v>38075401</v>
      </c>
      <c r="U43" s="1">
        <v>38075401</v>
      </c>
      <c r="V43" s="1" t="s">
        <v>2168</v>
      </c>
      <c r="W43" s="1" t="s">
        <v>2168</v>
      </c>
      <c r="X43" s="1" t="s">
        <v>2444</v>
      </c>
      <c r="Y43" s="1" t="s">
        <v>2245</v>
      </c>
      <c r="Z43" s="1">
        <v>5</v>
      </c>
      <c r="AA43" s="1" t="s">
        <v>2124</v>
      </c>
      <c r="AB43" s="1" t="s">
        <v>2171</v>
      </c>
      <c r="AC43" s="1" t="s">
        <v>2445</v>
      </c>
      <c r="AD43" s="1">
        <v>2</v>
      </c>
      <c r="AE43" s="1">
        <v>166974</v>
      </c>
      <c r="AF43" s="1">
        <v>38075401</v>
      </c>
      <c r="AG43" s="1" t="s">
        <v>2210</v>
      </c>
      <c r="AH43" s="1" t="s">
        <v>2185</v>
      </c>
    </row>
    <row r="44" spans="1:34" x14ac:dyDescent="0.25">
      <c r="A44" s="1">
        <v>181383</v>
      </c>
      <c r="B44" s="1" t="s">
        <v>2175</v>
      </c>
      <c r="C44" s="1" t="s">
        <v>2446</v>
      </c>
      <c r="D44" s="1">
        <v>2296</v>
      </c>
      <c r="E44" s="3" t="s">
        <v>1191</v>
      </c>
      <c r="F44" s="1" t="s">
        <v>1193</v>
      </c>
      <c r="G44" s="1" t="s">
        <v>2249</v>
      </c>
      <c r="H44" s="1">
        <v>1</v>
      </c>
      <c r="I44" s="1" t="s">
        <v>2221</v>
      </c>
      <c r="J44" s="1">
        <v>77888940</v>
      </c>
      <c r="K44" s="1" t="s">
        <v>2124</v>
      </c>
      <c r="L44" s="1" t="s">
        <v>2447</v>
      </c>
      <c r="M44" s="1" t="s">
        <v>2448</v>
      </c>
      <c r="N44" s="1" t="s">
        <v>2449</v>
      </c>
      <c r="O44" s="1" t="s">
        <v>2450</v>
      </c>
      <c r="P44" s="1" t="s">
        <v>2165</v>
      </c>
      <c r="Q44" s="1" t="s">
        <v>2166</v>
      </c>
      <c r="R44" s="1" t="s">
        <v>2167</v>
      </c>
      <c r="S44" s="1">
        <v>6</v>
      </c>
      <c r="T44" s="1">
        <v>1610017</v>
      </c>
      <c r="U44" s="1">
        <v>1610017</v>
      </c>
      <c r="V44" s="1" t="s">
        <v>2168</v>
      </c>
      <c r="W44" s="1" t="s">
        <v>2168</v>
      </c>
      <c r="X44" s="1" t="s">
        <v>2451</v>
      </c>
      <c r="Y44" s="1" t="s">
        <v>2236</v>
      </c>
      <c r="Z44" s="1">
        <v>2</v>
      </c>
      <c r="AA44" s="1" t="s">
        <v>2124</v>
      </c>
      <c r="AB44" s="1" t="s">
        <v>2171</v>
      </c>
      <c r="AC44" s="1" t="s">
        <v>2452</v>
      </c>
      <c r="AD44" s="1">
        <v>2</v>
      </c>
      <c r="AE44" s="1">
        <v>183251</v>
      </c>
      <c r="AF44" s="1">
        <v>1610017</v>
      </c>
      <c r="AG44" s="1" t="s">
        <v>2174</v>
      </c>
      <c r="AH44" s="1" t="s">
        <v>2210</v>
      </c>
    </row>
    <row r="45" spans="1:34" x14ac:dyDescent="0.25">
      <c r="A45" s="1">
        <v>181384</v>
      </c>
      <c r="B45" s="1" t="s">
        <v>2175</v>
      </c>
      <c r="C45" s="1" t="s">
        <v>2453</v>
      </c>
      <c r="D45" s="1">
        <v>2296</v>
      </c>
      <c r="E45" s="3" t="s">
        <v>1191</v>
      </c>
      <c r="F45" s="1" t="s">
        <v>1193</v>
      </c>
      <c r="G45" s="1" t="s">
        <v>2254</v>
      </c>
      <c r="H45" s="1">
        <v>1</v>
      </c>
      <c r="I45" s="1" t="s">
        <v>2454</v>
      </c>
      <c r="J45" s="1">
        <v>185790394</v>
      </c>
      <c r="K45" s="1" t="s">
        <v>2124</v>
      </c>
      <c r="L45" s="1" t="s">
        <v>2455</v>
      </c>
      <c r="M45" s="1" t="s">
        <v>2456</v>
      </c>
      <c r="N45" s="1" t="s">
        <v>2457</v>
      </c>
      <c r="O45" s="1" t="s">
        <v>2450</v>
      </c>
      <c r="P45" s="1" t="s">
        <v>2165</v>
      </c>
      <c r="Q45" s="1" t="s">
        <v>2166</v>
      </c>
      <c r="R45" s="1" t="s">
        <v>2167</v>
      </c>
      <c r="S45" s="1">
        <v>6</v>
      </c>
      <c r="T45" s="1">
        <v>1610202</v>
      </c>
      <c r="U45" s="1">
        <v>1610202</v>
      </c>
      <c r="V45" s="1" t="s">
        <v>2168</v>
      </c>
      <c r="W45" s="1" t="s">
        <v>2168</v>
      </c>
      <c r="X45" s="1" t="s">
        <v>2451</v>
      </c>
      <c r="Y45" s="1" t="s">
        <v>2236</v>
      </c>
      <c r="Z45" s="1">
        <v>3</v>
      </c>
      <c r="AA45" s="1" t="s">
        <v>2124</v>
      </c>
      <c r="AB45" s="1" t="s">
        <v>2171</v>
      </c>
      <c r="AC45" s="1" t="s">
        <v>2458</v>
      </c>
      <c r="AD45" s="1">
        <v>2</v>
      </c>
      <c r="AE45" s="1">
        <v>183250</v>
      </c>
      <c r="AF45" s="1">
        <v>1610202</v>
      </c>
      <c r="AG45" s="1" t="s">
        <v>2174</v>
      </c>
      <c r="AH45" s="1" t="s">
        <v>2186</v>
      </c>
    </row>
    <row r="46" spans="1:34" x14ac:dyDescent="0.25">
      <c r="A46" s="1">
        <v>190289</v>
      </c>
      <c r="B46" s="1" t="s">
        <v>2175</v>
      </c>
      <c r="C46" s="1" t="s">
        <v>2459</v>
      </c>
      <c r="D46" s="1">
        <v>1593</v>
      </c>
      <c r="E46" s="3" t="s">
        <v>1172</v>
      </c>
      <c r="F46" s="1" t="s">
        <v>1174</v>
      </c>
      <c r="G46" s="1" t="s">
        <v>2220</v>
      </c>
      <c r="H46" s="1">
        <v>0</v>
      </c>
      <c r="I46" s="1" t="s">
        <v>2460</v>
      </c>
      <c r="J46" s="1">
        <v>199891090</v>
      </c>
      <c r="K46" s="1" t="s">
        <v>2124</v>
      </c>
      <c r="L46" s="1" t="s">
        <v>2461</v>
      </c>
      <c r="M46" s="1" t="s">
        <v>2462</v>
      </c>
      <c r="N46" s="1" t="s">
        <v>2463</v>
      </c>
      <c r="O46" s="1" t="s">
        <v>2165</v>
      </c>
      <c r="P46" s="1" t="s">
        <v>2165</v>
      </c>
      <c r="Q46" s="1" t="s">
        <v>2166</v>
      </c>
      <c r="R46" s="1" t="s">
        <v>2443</v>
      </c>
      <c r="S46" s="1">
        <v>2</v>
      </c>
      <c r="T46" s="1">
        <v>218782177</v>
      </c>
      <c r="U46" s="1">
        <v>218782177</v>
      </c>
      <c r="V46" s="1" t="s">
        <v>2168</v>
      </c>
      <c r="W46" s="1" t="s">
        <v>2168</v>
      </c>
      <c r="X46" s="1" t="s">
        <v>2464</v>
      </c>
      <c r="Y46" s="1" t="s">
        <v>2227</v>
      </c>
      <c r="Z46" s="1">
        <v>4</v>
      </c>
      <c r="AA46" s="1" t="s">
        <v>2124</v>
      </c>
      <c r="AB46" s="1" t="s">
        <v>2171</v>
      </c>
      <c r="AC46" s="1" t="s">
        <v>2465</v>
      </c>
      <c r="AD46" s="1">
        <v>2</v>
      </c>
      <c r="AE46" s="1">
        <v>193124</v>
      </c>
      <c r="AF46" s="1">
        <v>218782177</v>
      </c>
      <c r="AG46" s="1" t="s">
        <v>2174</v>
      </c>
      <c r="AH46" s="1" t="s">
        <v>2186</v>
      </c>
    </row>
    <row r="47" spans="1:34" x14ac:dyDescent="0.25">
      <c r="A47" s="1">
        <v>190353</v>
      </c>
      <c r="B47" s="1" t="s">
        <v>2175</v>
      </c>
      <c r="C47" s="1" t="s">
        <v>2466</v>
      </c>
      <c r="D47" s="1">
        <v>51259</v>
      </c>
      <c r="E47" s="3" t="s">
        <v>1048</v>
      </c>
      <c r="F47" s="1" t="s">
        <v>1051</v>
      </c>
      <c r="G47" s="1" t="s">
        <v>2189</v>
      </c>
      <c r="H47" s="1">
        <v>0</v>
      </c>
      <c r="I47" s="1" t="s">
        <v>2467</v>
      </c>
      <c r="J47" s="1">
        <v>7107543</v>
      </c>
      <c r="K47" s="1" t="s">
        <v>2124</v>
      </c>
      <c r="L47" s="1" t="s">
        <v>2468</v>
      </c>
      <c r="M47" s="1" t="s">
        <v>2469</v>
      </c>
      <c r="N47" s="1" t="s">
        <v>2470</v>
      </c>
      <c r="O47" s="1" t="s">
        <v>2165</v>
      </c>
      <c r="P47" s="1" t="s">
        <v>2165</v>
      </c>
      <c r="Q47" s="1" t="s">
        <v>2166</v>
      </c>
      <c r="R47" s="1" t="s">
        <v>2182</v>
      </c>
      <c r="S47" s="1">
        <v>11</v>
      </c>
      <c r="T47" s="1">
        <v>61392630</v>
      </c>
      <c r="U47" s="1">
        <v>61392630</v>
      </c>
      <c r="V47" s="1" t="s">
        <v>2168</v>
      </c>
      <c r="W47" s="1" t="s">
        <v>2168</v>
      </c>
      <c r="X47" s="1" t="s">
        <v>2471</v>
      </c>
      <c r="Y47" s="1" t="s">
        <v>2245</v>
      </c>
      <c r="Z47" s="1">
        <v>6</v>
      </c>
      <c r="AA47" s="1" t="s">
        <v>2124</v>
      </c>
      <c r="AB47" s="1" t="s">
        <v>2171</v>
      </c>
      <c r="AC47" s="1" t="s">
        <v>2472</v>
      </c>
      <c r="AD47" s="1">
        <v>2</v>
      </c>
      <c r="AE47" s="1">
        <v>193188</v>
      </c>
      <c r="AF47" s="1">
        <v>61392630</v>
      </c>
      <c r="AG47" s="1" t="s">
        <v>2210</v>
      </c>
      <c r="AH47" s="1" t="s">
        <v>2186</v>
      </c>
    </row>
    <row r="48" spans="1:34" x14ac:dyDescent="0.25">
      <c r="A48" s="1">
        <v>190429</v>
      </c>
      <c r="B48" s="1" t="s">
        <v>2175</v>
      </c>
      <c r="C48" s="1" t="s">
        <v>2473</v>
      </c>
      <c r="D48" s="1">
        <v>1756</v>
      </c>
      <c r="E48" s="3" t="s">
        <v>863</v>
      </c>
      <c r="F48" s="1" t="s">
        <v>865</v>
      </c>
      <c r="G48" s="1" t="s">
        <v>2249</v>
      </c>
      <c r="H48" s="1">
        <v>0</v>
      </c>
      <c r="I48" s="1" t="s">
        <v>2474</v>
      </c>
      <c r="J48" s="1">
        <v>794726910</v>
      </c>
      <c r="K48" s="1" t="s">
        <v>2124</v>
      </c>
      <c r="L48" s="1" t="s">
        <v>2475</v>
      </c>
      <c r="M48" s="1" t="s">
        <v>2232</v>
      </c>
      <c r="N48" s="1" t="s">
        <v>2194</v>
      </c>
      <c r="O48" s="1" t="s">
        <v>2165</v>
      </c>
      <c r="P48" s="1" t="s">
        <v>2165</v>
      </c>
      <c r="Q48" s="1" t="s">
        <v>2166</v>
      </c>
      <c r="R48" s="1" t="s">
        <v>2233</v>
      </c>
      <c r="S48" s="1" t="s">
        <v>2234</v>
      </c>
      <c r="T48" s="1">
        <v>33211317</v>
      </c>
      <c r="U48" s="1">
        <v>33211317</v>
      </c>
      <c r="V48" s="1" t="s">
        <v>2168</v>
      </c>
      <c r="W48" s="1" t="s">
        <v>2168</v>
      </c>
      <c r="X48" s="1" t="s">
        <v>2244</v>
      </c>
      <c r="Y48" s="1" t="s">
        <v>2236</v>
      </c>
      <c r="Z48" s="1">
        <v>1</v>
      </c>
      <c r="AA48" s="1" t="s">
        <v>2124</v>
      </c>
      <c r="AB48" s="1" t="s">
        <v>2171</v>
      </c>
      <c r="AC48" s="1" t="s">
        <v>2476</v>
      </c>
      <c r="AD48" s="1">
        <v>2</v>
      </c>
      <c r="AE48" s="1">
        <v>193265</v>
      </c>
      <c r="AF48" s="1">
        <v>33211317</v>
      </c>
      <c r="AG48" s="1" t="s">
        <v>2185</v>
      </c>
      <c r="AH48" s="1" t="s">
        <v>2210</v>
      </c>
    </row>
    <row r="49" spans="1:34" x14ac:dyDescent="0.25">
      <c r="A49" s="1">
        <v>190588</v>
      </c>
      <c r="B49" s="1" t="s">
        <v>2175</v>
      </c>
      <c r="C49" s="1" t="s">
        <v>2477</v>
      </c>
      <c r="D49" s="1">
        <v>26504</v>
      </c>
      <c r="E49" s="3" t="s">
        <v>217</v>
      </c>
      <c r="F49" s="1" t="s">
        <v>220</v>
      </c>
      <c r="G49" s="1" t="s">
        <v>2220</v>
      </c>
      <c r="H49" s="1">
        <v>0</v>
      </c>
      <c r="I49" s="1" t="s">
        <v>2335</v>
      </c>
      <c r="J49" s="1">
        <v>545205153</v>
      </c>
      <c r="K49" s="1" t="s">
        <v>2124</v>
      </c>
      <c r="L49" s="1" t="s">
        <v>2478</v>
      </c>
      <c r="M49" s="1" t="s">
        <v>2479</v>
      </c>
      <c r="N49" s="1" t="s">
        <v>2480</v>
      </c>
      <c r="O49" s="1" t="s">
        <v>2165</v>
      </c>
      <c r="P49" s="1" t="s">
        <v>2165</v>
      </c>
      <c r="Q49" s="1" t="s">
        <v>2166</v>
      </c>
      <c r="R49" s="1" t="s">
        <v>2443</v>
      </c>
      <c r="S49" s="1">
        <v>2</v>
      </c>
      <c r="T49" s="1">
        <v>96760986</v>
      </c>
      <c r="U49" s="1">
        <v>96760986</v>
      </c>
      <c r="V49" s="1" t="s">
        <v>2168</v>
      </c>
      <c r="W49" s="1" t="s">
        <v>2168</v>
      </c>
      <c r="X49" s="1" t="s">
        <v>2481</v>
      </c>
      <c r="Y49" s="1" t="s">
        <v>2227</v>
      </c>
      <c r="Z49" s="1">
        <v>2</v>
      </c>
      <c r="AA49" s="1" t="s">
        <v>2124</v>
      </c>
      <c r="AB49" s="1" t="s">
        <v>2171</v>
      </c>
      <c r="AC49" s="1" t="s">
        <v>2482</v>
      </c>
      <c r="AD49" s="1">
        <v>2</v>
      </c>
      <c r="AE49" s="1">
        <v>193424</v>
      </c>
      <c r="AF49" s="1">
        <v>96760986</v>
      </c>
      <c r="AG49" s="1" t="s">
        <v>2185</v>
      </c>
      <c r="AH49" s="1" t="s">
        <v>2174</v>
      </c>
    </row>
    <row r="50" spans="1:34" x14ac:dyDescent="0.25">
      <c r="A50" s="1">
        <v>190622</v>
      </c>
      <c r="B50" s="1" t="s">
        <v>2175</v>
      </c>
      <c r="C50" s="1" t="s">
        <v>2483</v>
      </c>
      <c r="D50" s="1">
        <v>79867</v>
      </c>
      <c r="E50" s="3" t="s">
        <v>1367</v>
      </c>
      <c r="F50" s="1" t="s">
        <v>1369</v>
      </c>
      <c r="G50" s="1" t="s">
        <v>2220</v>
      </c>
      <c r="H50" s="1">
        <v>0</v>
      </c>
      <c r="I50" s="1" t="s">
        <v>2484</v>
      </c>
      <c r="J50" s="1">
        <v>141768405</v>
      </c>
      <c r="K50" s="1" t="s">
        <v>2124</v>
      </c>
      <c r="L50" s="1" t="s">
        <v>2485</v>
      </c>
      <c r="M50" s="1" t="s">
        <v>2486</v>
      </c>
      <c r="N50" s="1" t="s">
        <v>2487</v>
      </c>
      <c r="O50" s="1" t="s">
        <v>2165</v>
      </c>
      <c r="P50" s="1" t="s">
        <v>2165</v>
      </c>
      <c r="Q50" s="1" t="s">
        <v>2166</v>
      </c>
      <c r="R50" s="1" t="s">
        <v>2488</v>
      </c>
      <c r="S50" s="1">
        <v>12</v>
      </c>
      <c r="T50" s="1">
        <v>123671239</v>
      </c>
      <c r="U50" s="1">
        <v>123671239</v>
      </c>
      <c r="V50" s="1" t="s">
        <v>2168</v>
      </c>
      <c r="W50" s="1" t="s">
        <v>2168</v>
      </c>
      <c r="X50" s="1" t="s">
        <v>2489</v>
      </c>
      <c r="Y50" s="1" t="s">
        <v>2227</v>
      </c>
      <c r="Z50" s="1">
        <v>3</v>
      </c>
      <c r="AA50" s="1" t="s">
        <v>2124</v>
      </c>
      <c r="AB50" s="1" t="s">
        <v>2171</v>
      </c>
      <c r="AC50" s="1" t="s">
        <v>2490</v>
      </c>
      <c r="AD50" s="1">
        <v>2</v>
      </c>
      <c r="AE50" s="1">
        <v>193458</v>
      </c>
      <c r="AF50" s="1">
        <v>123671239</v>
      </c>
      <c r="AG50" s="1" t="s">
        <v>2210</v>
      </c>
      <c r="AH50" s="1" t="s">
        <v>2185</v>
      </c>
    </row>
    <row r="51" spans="1:34" x14ac:dyDescent="0.25">
      <c r="A51" s="1">
        <v>190636</v>
      </c>
      <c r="B51" s="1" t="s">
        <v>2175</v>
      </c>
      <c r="C51" s="1" t="s">
        <v>2491</v>
      </c>
      <c r="D51" s="1">
        <v>585</v>
      </c>
      <c r="E51" s="3" t="s">
        <v>86</v>
      </c>
      <c r="F51" s="1" t="s">
        <v>89</v>
      </c>
      <c r="G51" s="1" t="s">
        <v>2189</v>
      </c>
      <c r="H51" s="1">
        <v>0</v>
      </c>
      <c r="I51" s="1" t="s">
        <v>2335</v>
      </c>
      <c r="J51" s="1">
        <v>56368716</v>
      </c>
      <c r="K51" s="1" t="s">
        <v>2124</v>
      </c>
      <c r="L51" s="1" t="s">
        <v>2492</v>
      </c>
      <c r="M51" s="1" t="s">
        <v>2493</v>
      </c>
      <c r="N51" s="1" t="s">
        <v>2494</v>
      </c>
      <c r="O51" s="1" t="s">
        <v>2165</v>
      </c>
      <c r="P51" s="1" t="s">
        <v>2165</v>
      </c>
      <c r="Q51" s="1" t="s">
        <v>2166</v>
      </c>
      <c r="R51" s="1" t="s">
        <v>2204</v>
      </c>
      <c r="S51" s="1">
        <v>15</v>
      </c>
      <c r="T51" s="1">
        <v>72686211</v>
      </c>
      <c r="U51" s="1">
        <v>72686211</v>
      </c>
      <c r="V51" s="1" t="s">
        <v>2168</v>
      </c>
      <c r="W51" s="1" t="s">
        <v>2168</v>
      </c>
      <c r="X51" s="1" t="s">
        <v>2205</v>
      </c>
      <c r="Y51" s="1" t="s">
        <v>2245</v>
      </c>
      <c r="Z51" s="1">
        <v>5</v>
      </c>
      <c r="AA51" s="1" t="s">
        <v>2124</v>
      </c>
      <c r="AB51" s="1" t="s">
        <v>2171</v>
      </c>
      <c r="AC51" s="1" t="s">
        <v>2495</v>
      </c>
      <c r="AD51" s="1">
        <v>2</v>
      </c>
      <c r="AE51" s="1">
        <v>193472</v>
      </c>
      <c r="AF51" s="1">
        <v>72686211</v>
      </c>
      <c r="AG51" s="1" t="s">
        <v>2174</v>
      </c>
      <c r="AH51" s="1" t="s">
        <v>2186</v>
      </c>
    </row>
    <row r="52" spans="1:34" x14ac:dyDescent="0.25">
      <c r="A52" s="1">
        <v>190639</v>
      </c>
      <c r="B52" s="1" t="s">
        <v>2175</v>
      </c>
      <c r="C52" s="1" t="s">
        <v>2496</v>
      </c>
      <c r="D52" s="1">
        <v>92211</v>
      </c>
      <c r="E52" s="3" t="s">
        <v>151</v>
      </c>
      <c r="F52" s="1" t="s">
        <v>154</v>
      </c>
      <c r="G52" s="1" t="s">
        <v>2239</v>
      </c>
      <c r="H52" s="1">
        <v>0</v>
      </c>
      <c r="I52" s="1" t="s">
        <v>2335</v>
      </c>
      <c r="J52" s="1">
        <v>114273269</v>
      </c>
      <c r="K52" s="1" t="s">
        <v>2124</v>
      </c>
      <c r="L52" s="1" t="s">
        <v>2497</v>
      </c>
      <c r="M52" s="1" t="s">
        <v>2498</v>
      </c>
      <c r="N52" s="1" t="s">
        <v>2499</v>
      </c>
      <c r="O52" s="1" t="s">
        <v>2165</v>
      </c>
      <c r="P52" s="1" t="s">
        <v>2165</v>
      </c>
      <c r="Q52" s="1" t="s">
        <v>2166</v>
      </c>
      <c r="R52" s="1" t="s">
        <v>2225</v>
      </c>
      <c r="S52" s="1">
        <v>10</v>
      </c>
      <c r="T52" s="1">
        <v>84194760</v>
      </c>
      <c r="U52" s="1">
        <v>84194760</v>
      </c>
      <c r="V52" s="1" t="s">
        <v>2168</v>
      </c>
      <c r="W52" s="1" t="s">
        <v>2168</v>
      </c>
      <c r="X52" s="1" t="s">
        <v>2500</v>
      </c>
      <c r="Y52" s="1" t="s">
        <v>2245</v>
      </c>
      <c r="Z52" s="1">
        <v>2</v>
      </c>
      <c r="AA52" s="1" t="s">
        <v>2124</v>
      </c>
      <c r="AB52" s="1" t="s">
        <v>2171</v>
      </c>
      <c r="AC52" s="1" t="s">
        <v>2501</v>
      </c>
      <c r="AD52" s="1">
        <v>2</v>
      </c>
      <c r="AE52" s="1">
        <v>193475</v>
      </c>
      <c r="AF52" s="1">
        <v>84194760</v>
      </c>
      <c r="AG52" s="1" t="s">
        <v>2174</v>
      </c>
      <c r="AH52" s="1" t="s">
        <v>2186</v>
      </c>
    </row>
    <row r="53" spans="1:34" x14ac:dyDescent="0.25">
      <c r="A53" s="1">
        <v>201762</v>
      </c>
      <c r="B53" s="1" t="s">
        <v>2175</v>
      </c>
      <c r="C53" s="1" t="s">
        <v>2502</v>
      </c>
      <c r="D53" s="1">
        <v>256471</v>
      </c>
      <c r="E53" s="3" t="s">
        <v>439</v>
      </c>
      <c r="F53" s="1" t="s">
        <v>442</v>
      </c>
      <c r="G53" s="1" t="s">
        <v>2249</v>
      </c>
      <c r="H53" s="1">
        <v>0</v>
      </c>
      <c r="I53" s="1" t="s">
        <v>2503</v>
      </c>
      <c r="J53" s="1">
        <v>200352565</v>
      </c>
      <c r="K53" s="1" t="s">
        <v>2124</v>
      </c>
      <c r="L53" s="1" t="s">
        <v>2504</v>
      </c>
      <c r="M53" s="1" t="s">
        <v>2232</v>
      </c>
      <c r="N53" s="1" t="s">
        <v>2194</v>
      </c>
      <c r="O53" s="1" t="s">
        <v>2165</v>
      </c>
      <c r="P53" s="1" t="s">
        <v>2165</v>
      </c>
      <c r="Q53" s="1" t="s">
        <v>2166</v>
      </c>
      <c r="R53" s="1" t="s">
        <v>2359</v>
      </c>
      <c r="S53" s="1">
        <v>4</v>
      </c>
      <c r="T53" s="1">
        <v>127965154</v>
      </c>
      <c r="U53" s="1">
        <v>127965154</v>
      </c>
      <c r="V53" s="1" t="s">
        <v>2168</v>
      </c>
      <c r="W53" s="1" t="s">
        <v>2168</v>
      </c>
      <c r="X53" s="1" t="s">
        <v>2505</v>
      </c>
      <c r="Y53" s="1" t="s">
        <v>2236</v>
      </c>
      <c r="Z53" s="1">
        <v>1</v>
      </c>
      <c r="AA53" s="1" t="s">
        <v>2124</v>
      </c>
      <c r="AB53" s="1" t="s">
        <v>2171</v>
      </c>
      <c r="AC53" s="1" t="s">
        <v>2506</v>
      </c>
      <c r="AD53" s="1">
        <v>2</v>
      </c>
      <c r="AE53" s="1">
        <v>206168</v>
      </c>
      <c r="AF53" s="1">
        <v>127965154</v>
      </c>
      <c r="AG53" s="1" t="s">
        <v>2210</v>
      </c>
      <c r="AH53" s="1" t="s">
        <v>2185</v>
      </c>
    </row>
    <row r="54" spans="1:34" x14ac:dyDescent="0.25">
      <c r="A54" s="1">
        <v>202195</v>
      </c>
      <c r="B54" s="1" t="s">
        <v>2175</v>
      </c>
      <c r="C54" s="1" t="s">
        <v>2507</v>
      </c>
      <c r="D54" s="1">
        <v>2055</v>
      </c>
      <c r="E54" s="3" t="s">
        <v>193</v>
      </c>
      <c r="F54" s="1" t="s">
        <v>196</v>
      </c>
      <c r="G54" s="1" t="s">
        <v>2254</v>
      </c>
      <c r="H54" s="1">
        <v>0</v>
      </c>
      <c r="I54" s="1" t="s">
        <v>2508</v>
      </c>
      <c r="J54" s="1">
        <v>796052361</v>
      </c>
      <c r="K54" s="1" t="s">
        <v>2124</v>
      </c>
      <c r="L54" s="1" t="s">
        <v>2509</v>
      </c>
      <c r="M54" s="1" t="s">
        <v>2331</v>
      </c>
      <c r="N54" s="1" t="s">
        <v>2332</v>
      </c>
      <c r="O54" s="1" t="s">
        <v>2165</v>
      </c>
      <c r="P54" s="1" t="s">
        <v>2165</v>
      </c>
      <c r="Q54" s="1" t="s">
        <v>2166</v>
      </c>
      <c r="R54" s="1" t="s">
        <v>2325</v>
      </c>
      <c r="S54" s="1">
        <v>8</v>
      </c>
      <c r="T54" s="1">
        <v>1770933</v>
      </c>
      <c r="U54" s="1">
        <v>1770933</v>
      </c>
      <c r="V54" s="1" t="s">
        <v>2168</v>
      </c>
      <c r="W54" s="1" t="s">
        <v>2168</v>
      </c>
      <c r="X54" s="1" t="s">
        <v>2326</v>
      </c>
      <c r="Y54" s="1" t="s">
        <v>2236</v>
      </c>
      <c r="Z54" s="1">
        <v>1</v>
      </c>
      <c r="AA54" s="1" t="s">
        <v>2124</v>
      </c>
      <c r="AB54" s="1" t="s">
        <v>2171</v>
      </c>
      <c r="AC54" s="1" t="s">
        <v>2510</v>
      </c>
      <c r="AD54" s="1">
        <v>2</v>
      </c>
      <c r="AE54" s="1">
        <v>205187</v>
      </c>
      <c r="AF54" s="1">
        <v>1770933</v>
      </c>
      <c r="AG54" s="1" t="s">
        <v>2186</v>
      </c>
      <c r="AH54" s="1" t="s">
        <v>2210</v>
      </c>
    </row>
    <row r="55" spans="1:34" x14ac:dyDescent="0.25">
      <c r="A55" s="1">
        <v>202196</v>
      </c>
      <c r="B55" s="1" t="s">
        <v>2175</v>
      </c>
      <c r="C55" s="1" t="s">
        <v>2511</v>
      </c>
      <c r="D55" s="1">
        <v>2055</v>
      </c>
      <c r="E55" s="3" t="s">
        <v>193</v>
      </c>
      <c r="F55" s="1" t="s">
        <v>196</v>
      </c>
      <c r="G55" s="1" t="s">
        <v>2189</v>
      </c>
      <c r="H55" s="1">
        <v>0</v>
      </c>
      <c r="I55" s="1" t="s">
        <v>2512</v>
      </c>
      <c r="J55" s="1">
        <v>374522261</v>
      </c>
      <c r="K55" s="1" t="s">
        <v>2124</v>
      </c>
      <c r="L55" s="1" t="s">
        <v>2513</v>
      </c>
      <c r="M55" s="1" t="s">
        <v>2331</v>
      </c>
      <c r="N55" s="1" t="s">
        <v>2332</v>
      </c>
      <c r="O55" s="1" t="s">
        <v>2165</v>
      </c>
      <c r="P55" s="1" t="s">
        <v>2165</v>
      </c>
      <c r="Q55" s="1" t="s">
        <v>2166</v>
      </c>
      <c r="R55" s="1" t="s">
        <v>2325</v>
      </c>
      <c r="S55" s="1">
        <v>8</v>
      </c>
      <c r="T55" s="1">
        <v>1771009</v>
      </c>
      <c r="U55" s="1">
        <v>1771009</v>
      </c>
      <c r="V55" s="1" t="s">
        <v>2168</v>
      </c>
      <c r="W55" s="1" t="s">
        <v>2168</v>
      </c>
      <c r="X55" s="1" t="s">
        <v>2326</v>
      </c>
      <c r="Y55" s="1" t="s">
        <v>2236</v>
      </c>
      <c r="Z55" s="1">
        <v>1</v>
      </c>
      <c r="AA55" s="1" t="s">
        <v>2124</v>
      </c>
      <c r="AB55" s="1" t="s">
        <v>2171</v>
      </c>
      <c r="AC55" s="1" t="s">
        <v>2514</v>
      </c>
      <c r="AD55" s="1">
        <v>2</v>
      </c>
      <c r="AE55" s="1">
        <v>205188</v>
      </c>
      <c r="AF55" s="1">
        <v>1771009</v>
      </c>
      <c r="AG55" s="1" t="s">
        <v>2174</v>
      </c>
      <c r="AH55" s="1" t="s">
        <v>2186</v>
      </c>
    </row>
    <row r="56" spans="1:34" x14ac:dyDescent="0.25">
      <c r="A56" s="1">
        <v>202197</v>
      </c>
      <c r="B56" s="1" t="s">
        <v>2175</v>
      </c>
      <c r="C56" s="1" t="s">
        <v>2515</v>
      </c>
      <c r="D56" s="1">
        <v>2055</v>
      </c>
      <c r="E56" s="3" t="s">
        <v>193</v>
      </c>
      <c r="F56" s="1" t="s">
        <v>196</v>
      </c>
      <c r="G56" s="1" t="s">
        <v>2254</v>
      </c>
      <c r="H56" s="1">
        <v>0</v>
      </c>
      <c r="I56" s="1" t="s">
        <v>2516</v>
      </c>
      <c r="J56" s="1">
        <v>796052362</v>
      </c>
      <c r="K56" s="1" t="s">
        <v>2124</v>
      </c>
      <c r="L56" s="1" t="s">
        <v>2517</v>
      </c>
      <c r="M56" s="1" t="s">
        <v>2232</v>
      </c>
      <c r="N56" s="1" t="s">
        <v>2194</v>
      </c>
      <c r="O56" s="1" t="s">
        <v>2165</v>
      </c>
      <c r="P56" s="1" t="s">
        <v>2165</v>
      </c>
      <c r="Q56" s="1" t="s">
        <v>2166</v>
      </c>
      <c r="R56" s="1" t="s">
        <v>2325</v>
      </c>
      <c r="S56" s="1">
        <v>8</v>
      </c>
      <c r="T56" s="1">
        <v>1771054</v>
      </c>
      <c r="U56" s="1">
        <v>1771054</v>
      </c>
      <c r="V56" s="1" t="s">
        <v>2168</v>
      </c>
      <c r="W56" s="1" t="s">
        <v>2168</v>
      </c>
      <c r="X56" s="1" t="s">
        <v>2326</v>
      </c>
      <c r="Y56" s="1" t="s">
        <v>2236</v>
      </c>
      <c r="Z56" s="1">
        <v>1</v>
      </c>
      <c r="AA56" s="1" t="s">
        <v>2124</v>
      </c>
      <c r="AB56" s="1" t="s">
        <v>2171</v>
      </c>
      <c r="AC56" s="1" t="s">
        <v>2518</v>
      </c>
      <c r="AD56" s="1">
        <v>2</v>
      </c>
      <c r="AE56" s="1">
        <v>205189</v>
      </c>
      <c r="AF56" s="1">
        <v>1771054</v>
      </c>
      <c r="AG56" s="1" t="s">
        <v>2185</v>
      </c>
      <c r="AH56" s="1" t="s">
        <v>2186</v>
      </c>
    </row>
    <row r="57" spans="1:34" x14ac:dyDescent="0.25">
      <c r="A57" s="1">
        <v>202774</v>
      </c>
      <c r="B57" s="1" t="s">
        <v>2175</v>
      </c>
      <c r="C57" s="1" t="s">
        <v>2519</v>
      </c>
      <c r="D57" s="1">
        <v>1203</v>
      </c>
      <c r="E57" s="3" t="s">
        <v>185</v>
      </c>
      <c r="F57" s="1" t="s">
        <v>188</v>
      </c>
      <c r="G57" s="1" t="s">
        <v>2249</v>
      </c>
      <c r="H57" s="1">
        <v>0</v>
      </c>
      <c r="I57" s="1" t="s">
        <v>2265</v>
      </c>
      <c r="J57" s="1">
        <v>768714949</v>
      </c>
      <c r="K57" s="1" t="s">
        <v>2124</v>
      </c>
      <c r="L57" s="1" t="s">
        <v>2520</v>
      </c>
      <c r="M57" s="1" t="s">
        <v>2521</v>
      </c>
      <c r="N57" s="1" t="s">
        <v>2522</v>
      </c>
      <c r="O57" s="1" t="s">
        <v>2165</v>
      </c>
      <c r="P57" s="1" t="s">
        <v>2165</v>
      </c>
      <c r="Q57" s="1" t="s">
        <v>2166</v>
      </c>
      <c r="R57" s="1" t="s">
        <v>2316</v>
      </c>
      <c r="S57" s="1">
        <v>13</v>
      </c>
      <c r="T57" s="1">
        <v>76992085</v>
      </c>
      <c r="U57" s="1">
        <v>76992085</v>
      </c>
      <c r="V57" s="1" t="s">
        <v>2168</v>
      </c>
      <c r="W57" s="1" t="s">
        <v>2168</v>
      </c>
      <c r="X57" s="1" t="s">
        <v>2317</v>
      </c>
      <c r="Y57" s="1" t="s">
        <v>2236</v>
      </c>
      <c r="Z57" s="1">
        <v>2</v>
      </c>
      <c r="AA57" s="1" t="s">
        <v>2124</v>
      </c>
      <c r="AB57" s="1" t="s">
        <v>2171</v>
      </c>
      <c r="AC57" s="1" t="s">
        <v>2523</v>
      </c>
      <c r="AD57" s="1">
        <v>2</v>
      </c>
      <c r="AE57" s="1">
        <v>205140</v>
      </c>
      <c r="AF57" s="1">
        <v>76992085</v>
      </c>
      <c r="AG57" s="1" t="s">
        <v>2174</v>
      </c>
      <c r="AH57" s="1" t="s">
        <v>2186</v>
      </c>
    </row>
    <row r="58" spans="1:34" x14ac:dyDescent="0.25">
      <c r="A58" s="1">
        <v>202898</v>
      </c>
      <c r="B58" s="1" t="s">
        <v>2175</v>
      </c>
      <c r="C58" s="1" t="s">
        <v>2524</v>
      </c>
      <c r="D58" s="1">
        <v>54982</v>
      </c>
      <c r="E58" s="3" t="s">
        <v>189</v>
      </c>
      <c r="F58" s="1" t="s">
        <v>192</v>
      </c>
      <c r="G58" s="1" t="s">
        <v>2254</v>
      </c>
      <c r="H58" s="1">
        <v>0</v>
      </c>
      <c r="I58" s="1" t="s">
        <v>2525</v>
      </c>
      <c r="J58" s="1">
        <v>796052347</v>
      </c>
      <c r="K58" s="1" t="s">
        <v>2124</v>
      </c>
      <c r="L58" s="1" t="s">
        <v>2526</v>
      </c>
      <c r="M58" s="1" t="s">
        <v>2331</v>
      </c>
      <c r="N58" s="1" t="s">
        <v>2332</v>
      </c>
      <c r="O58" s="1" t="s">
        <v>2165</v>
      </c>
      <c r="P58" s="1" t="s">
        <v>2165</v>
      </c>
      <c r="Q58" s="1" t="s">
        <v>2166</v>
      </c>
      <c r="R58" s="1" t="s">
        <v>2204</v>
      </c>
      <c r="S58" s="1">
        <v>15</v>
      </c>
      <c r="T58" s="1">
        <v>68229589</v>
      </c>
      <c r="U58" s="1">
        <v>68229589</v>
      </c>
      <c r="V58" s="1" t="s">
        <v>2168</v>
      </c>
      <c r="W58" s="1" t="s">
        <v>2168</v>
      </c>
      <c r="X58" s="1" t="s">
        <v>2527</v>
      </c>
      <c r="Y58" s="1" t="s">
        <v>2236</v>
      </c>
      <c r="Z58" s="1">
        <v>1</v>
      </c>
      <c r="AA58" s="1" t="s">
        <v>2124</v>
      </c>
      <c r="AB58" s="1" t="s">
        <v>2171</v>
      </c>
      <c r="AC58" s="1" t="s">
        <v>2528</v>
      </c>
      <c r="AD58" s="1">
        <v>2</v>
      </c>
      <c r="AE58" s="1">
        <v>205158</v>
      </c>
      <c r="AF58" s="1">
        <v>68229589</v>
      </c>
      <c r="AG58" s="1" t="s">
        <v>2210</v>
      </c>
      <c r="AH58" s="1" t="s">
        <v>2185</v>
      </c>
    </row>
    <row r="59" spans="1:34" x14ac:dyDescent="0.25">
      <c r="A59" s="1">
        <v>203291</v>
      </c>
      <c r="B59" s="1" t="s">
        <v>2175</v>
      </c>
      <c r="C59" s="1" t="s">
        <v>2529</v>
      </c>
      <c r="D59" s="1">
        <v>1201</v>
      </c>
      <c r="E59" s="3" t="s">
        <v>181</v>
      </c>
      <c r="F59" s="1" t="s">
        <v>184</v>
      </c>
      <c r="G59" s="1" t="s">
        <v>2254</v>
      </c>
      <c r="H59" s="1">
        <v>0</v>
      </c>
      <c r="I59" s="1" t="s">
        <v>2530</v>
      </c>
      <c r="J59" s="1">
        <v>368494637</v>
      </c>
      <c r="K59" s="1" t="s">
        <v>2124</v>
      </c>
      <c r="L59" s="1" t="s">
        <v>2531</v>
      </c>
      <c r="M59" s="1" t="s">
        <v>2331</v>
      </c>
      <c r="N59" s="1" t="s">
        <v>2332</v>
      </c>
      <c r="O59" s="1" t="s">
        <v>2165</v>
      </c>
      <c r="P59" s="1" t="s">
        <v>2165</v>
      </c>
      <c r="Q59" s="1" t="s">
        <v>2166</v>
      </c>
      <c r="R59" s="1" t="s">
        <v>2532</v>
      </c>
      <c r="S59" s="1">
        <v>16</v>
      </c>
      <c r="T59" s="1">
        <v>28491792</v>
      </c>
      <c r="U59" s="1">
        <v>28491792</v>
      </c>
      <c r="V59" s="1" t="s">
        <v>2168</v>
      </c>
      <c r="W59" s="1" t="s">
        <v>2168</v>
      </c>
      <c r="X59" s="1" t="s">
        <v>2533</v>
      </c>
      <c r="Y59" s="1" t="s">
        <v>2236</v>
      </c>
      <c r="Z59" s="1">
        <v>1</v>
      </c>
      <c r="AA59" s="1" t="s">
        <v>2124</v>
      </c>
      <c r="AB59" s="1" t="s">
        <v>2171</v>
      </c>
      <c r="AC59" s="1" t="s">
        <v>2534</v>
      </c>
      <c r="AD59" s="1">
        <v>2</v>
      </c>
      <c r="AE59" s="1">
        <v>205082</v>
      </c>
      <c r="AF59" s="1">
        <v>28491792</v>
      </c>
      <c r="AG59" s="1" t="s">
        <v>2210</v>
      </c>
      <c r="AH59" s="1" t="s">
        <v>2186</v>
      </c>
    </row>
    <row r="60" spans="1:34" x14ac:dyDescent="0.25">
      <c r="A60" s="1">
        <v>203292</v>
      </c>
      <c r="B60" s="1" t="s">
        <v>2175</v>
      </c>
      <c r="C60" s="1" t="s">
        <v>2535</v>
      </c>
      <c r="D60" s="1">
        <v>1201</v>
      </c>
      <c r="E60" s="3" t="s">
        <v>181</v>
      </c>
      <c r="F60" s="1" t="s">
        <v>184</v>
      </c>
      <c r="G60" s="1" t="s">
        <v>2220</v>
      </c>
      <c r="H60" s="1">
        <v>0</v>
      </c>
      <c r="I60" s="1" t="s">
        <v>2335</v>
      </c>
      <c r="J60" s="1">
        <v>370217726</v>
      </c>
      <c r="K60" s="1" t="s">
        <v>2124</v>
      </c>
      <c r="L60" s="1" t="s">
        <v>2536</v>
      </c>
      <c r="M60" s="1" t="s">
        <v>2537</v>
      </c>
      <c r="N60" s="1" t="s">
        <v>2538</v>
      </c>
      <c r="O60" s="1" t="s">
        <v>2165</v>
      </c>
      <c r="P60" s="1" t="s">
        <v>2165</v>
      </c>
      <c r="Q60" s="1" t="s">
        <v>2166</v>
      </c>
      <c r="R60" s="1" t="s">
        <v>2532</v>
      </c>
      <c r="S60" s="1">
        <v>16</v>
      </c>
      <c r="T60" s="1">
        <v>28491800</v>
      </c>
      <c r="U60" s="1">
        <v>28491800</v>
      </c>
      <c r="V60" s="1" t="s">
        <v>2168</v>
      </c>
      <c r="W60" s="1" t="s">
        <v>2168</v>
      </c>
      <c r="X60" s="1" t="s">
        <v>2533</v>
      </c>
      <c r="Y60" s="1" t="s">
        <v>2227</v>
      </c>
      <c r="Z60" s="1">
        <v>2</v>
      </c>
      <c r="AA60" s="1" t="s">
        <v>2124</v>
      </c>
      <c r="AB60" s="1" t="s">
        <v>2171</v>
      </c>
      <c r="AC60" s="1" t="s">
        <v>2539</v>
      </c>
      <c r="AD60" s="1">
        <v>2</v>
      </c>
      <c r="AE60" s="1">
        <v>205081</v>
      </c>
      <c r="AF60" s="1">
        <v>28491800</v>
      </c>
      <c r="AG60" s="1" t="s">
        <v>2210</v>
      </c>
      <c r="AH60" s="1" t="s">
        <v>2186</v>
      </c>
    </row>
    <row r="61" spans="1:34" x14ac:dyDescent="0.25">
      <c r="A61" s="1">
        <v>203293</v>
      </c>
      <c r="B61" s="1" t="s">
        <v>2175</v>
      </c>
      <c r="C61" s="1" t="s">
        <v>2540</v>
      </c>
      <c r="D61" s="1">
        <v>1201</v>
      </c>
      <c r="E61" s="3" t="s">
        <v>181</v>
      </c>
      <c r="F61" s="1" t="s">
        <v>184</v>
      </c>
      <c r="G61" s="1" t="s">
        <v>2189</v>
      </c>
      <c r="H61" s="1">
        <v>0</v>
      </c>
      <c r="I61" s="1" t="s">
        <v>2541</v>
      </c>
      <c r="J61" s="1">
        <v>796052334</v>
      </c>
      <c r="K61" s="1" t="s">
        <v>2124</v>
      </c>
      <c r="L61" s="1" t="s">
        <v>2542</v>
      </c>
      <c r="M61" s="1" t="s">
        <v>2331</v>
      </c>
      <c r="N61" s="1" t="s">
        <v>2332</v>
      </c>
      <c r="O61" s="1" t="s">
        <v>2165</v>
      </c>
      <c r="P61" s="1" t="s">
        <v>2165</v>
      </c>
      <c r="Q61" s="1" t="s">
        <v>2166</v>
      </c>
      <c r="R61" s="1" t="s">
        <v>2532</v>
      </c>
      <c r="S61" s="1">
        <v>16</v>
      </c>
      <c r="T61" s="1">
        <v>28491839</v>
      </c>
      <c r="U61" s="1">
        <v>28491839</v>
      </c>
      <c r="V61" s="1" t="s">
        <v>2168</v>
      </c>
      <c r="W61" s="1" t="s">
        <v>2168</v>
      </c>
      <c r="X61" s="1" t="s">
        <v>2533</v>
      </c>
      <c r="Y61" s="1" t="s">
        <v>2236</v>
      </c>
      <c r="Z61" s="1">
        <v>1</v>
      </c>
      <c r="AA61" s="1" t="s">
        <v>2124</v>
      </c>
      <c r="AB61" s="1" t="s">
        <v>2171</v>
      </c>
      <c r="AC61" s="1" t="s">
        <v>2543</v>
      </c>
      <c r="AD61" s="1">
        <v>2</v>
      </c>
      <c r="AE61" s="1">
        <v>205091</v>
      </c>
      <c r="AF61" s="1">
        <v>28491839</v>
      </c>
      <c r="AG61" s="1" t="s">
        <v>2174</v>
      </c>
      <c r="AH61" s="1" t="s">
        <v>2185</v>
      </c>
    </row>
    <row r="62" spans="1:34" x14ac:dyDescent="0.25">
      <c r="A62" s="1">
        <v>203294</v>
      </c>
      <c r="B62" s="1" t="s">
        <v>2175</v>
      </c>
      <c r="C62" s="1" t="s">
        <v>2544</v>
      </c>
      <c r="D62" s="1">
        <v>1201</v>
      </c>
      <c r="E62" s="3" t="s">
        <v>181</v>
      </c>
      <c r="F62" s="1" t="s">
        <v>184</v>
      </c>
      <c r="G62" s="1" t="s">
        <v>2254</v>
      </c>
      <c r="H62" s="1">
        <v>0</v>
      </c>
      <c r="I62" s="1" t="s">
        <v>2545</v>
      </c>
      <c r="J62" s="1">
        <v>368542813</v>
      </c>
      <c r="K62" s="1" t="s">
        <v>2124</v>
      </c>
      <c r="L62" s="1" t="s">
        <v>2546</v>
      </c>
      <c r="M62" s="1" t="s">
        <v>2331</v>
      </c>
      <c r="N62" s="1" t="s">
        <v>2332</v>
      </c>
      <c r="O62" s="1" t="s">
        <v>2165</v>
      </c>
      <c r="P62" s="1" t="s">
        <v>2165</v>
      </c>
      <c r="Q62" s="1" t="s">
        <v>2166</v>
      </c>
      <c r="R62" s="1" t="s">
        <v>2532</v>
      </c>
      <c r="S62" s="1">
        <v>16</v>
      </c>
      <c r="T62" s="1">
        <v>28491849</v>
      </c>
      <c r="U62" s="1">
        <v>28491849</v>
      </c>
      <c r="V62" s="1" t="s">
        <v>2168</v>
      </c>
      <c r="W62" s="1" t="s">
        <v>2168</v>
      </c>
      <c r="X62" s="1" t="s">
        <v>2533</v>
      </c>
      <c r="Y62" s="1" t="s">
        <v>2236</v>
      </c>
      <c r="Z62" s="1">
        <v>1</v>
      </c>
      <c r="AA62" s="1" t="s">
        <v>2124</v>
      </c>
      <c r="AB62" s="1" t="s">
        <v>2171</v>
      </c>
      <c r="AC62" s="1" t="s">
        <v>2547</v>
      </c>
      <c r="AD62" s="1">
        <v>2</v>
      </c>
      <c r="AE62" s="1">
        <v>205090</v>
      </c>
      <c r="AF62" s="1">
        <v>28491849</v>
      </c>
      <c r="AG62" s="1" t="s">
        <v>2174</v>
      </c>
      <c r="AH62" s="1" t="s">
        <v>2186</v>
      </c>
    </row>
    <row r="63" spans="1:34" x14ac:dyDescent="0.25">
      <c r="A63" s="1">
        <v>204592</v>
      </c>
      <c r="B63" s="1" t="s">
        <v>2175</v>
      </c>
      <c r="C63" s="1" t="s">
        <v>2548</v>
      </c>
      <c r="D63" s="1">
        <v>3098</v>
      </c>
      <c r="E63" s="3" t="s">
        <v>895</v>
      </c>
      <c r="F63" s="1" t="s">
        <v>898</v>
      </c>
      <c r="G63" s="1" t="s">
        <v>2194</v>
      </c>
      <c r="H63" s="1">
        <v>0</v>
      </c>
      <c r="I63" s="1" t="s">
        <v>2124</v>
      </c>
      <c r="J63" s="1">
        <v>797044964</v>
      </c>
      <c r="K63" s="1" t="s">
        <v>2124</v>
      </c>
      <c r="L63" s="1" t="s">
        <v>2549</v>
      </c>
      <c r="M63" s="1" t="s">
        <v>2550</v>
      </c>
      <c r="N63" s="1" t="s">
        <v>2551</v>
      </c>
      <c r="O63" s="1" t="s">
        <v>2165</v>
      </c>
      <c r="P63" s="1" t="s">
        <v>2165</v>
      </c>
      <c r="Q63" s="1" t="s">
        <v>2166</v>
      </c>
      <c r="R63" s="1" t="s">
        <v>2225</v>
      </c>
      <c r="S63" s="1">
        <v>10</v>
      </c>
      <c r="T63" s="1">
        <v>69278691</v>
      </c>
      <c r="U63" s="1">
        <v>69278691</v>
      </c>
      <c r="V63" s="1" t="s">
        <v>2168</v>
      </c>
      <c r="W63" s="1" t="s">
        <v>2168</v>
      </c>
      <c r="X63" s="1" t="s">
        <v>2226</v>
      </c>
      <c r="Y63" s="1" t="s">
        <v>2217</v>
      </c>
      <c r="Z63" s="1">
        <v>1</v>
      </c>
      <c r="AA63" s="1" t="s">
        <v>2124</v>
      </c>
      <c r="AB63" s="1" t="s">
        <v>2171</v>
      </c>
      <c r="AC63" s="1" t="s">
        <v>2552</v>
      </c>
      <c r="AD63" s="1">
        <v>1</v>
      </c>
      <c r="AE63" s="1">
        <v>208363</v>
      </c>
      <c r="AF63" s="1">
        <v>69278691</v>
      </c>
      <c r="AG63" s="1" t="s">
        <v>2210</v>
      </c>
      <c r="AH63" s="1" t="s">
        <v>2174</v>
      </c>
    </row>
    <row r="64" spans="1:34" x14ac:dyDescent="0.25">
      <c r="A64" s="1">
        <v>211570</v>
      </c>
      <c r="B64" s="1" t="s">
        <v>2553</v>
      </c>
      <c r="C64" s="1" t="s">
        <v>2554</v>
      </c>
      <c r="D64" s="1">
        <v>84233</v>
      </c>
      <c r="E64" s="3" t="s">
        <v>1379</v>
      </c>
      <c r="F64" s="1" t="s">
        <v>1382</v>
      </c>
      <c r="G64" s="1" t="s">
        <v>2189</v>
      </c>
      <c r="H64" s="1">
        <v>0</v>
      </c>
      <c r="I64" s="1" t="s">
        <v>2555</v>
      </c>
      <c r="J64" s="1">
        <v>201491180</v>
      </c>
      <c r="K64" s="1" t="s">
        <v>2124</v>
      </c>
      <c r="L64" s="1" t="s">
        <v>2556</v>
      </c>
      <c r="M64" s="1" t="s">
        <v>2557</v>
      </c>
      <c r="N64" s="1" t="s">
        <v>2558</v>
      </c>
      <c r="O64" s="1" t="s">
        <v>2165</v>
      </c>
      <c r="P64" s="1" t="s">
        <v>2165</v>
      </c>
      <c r="Q64" s="1" t="s">
        <v>2166</v>
      </c>
      <c r="R64" s="1" t="s">
        <v>2182</v>
      </c>
      <c r="S64" s="1">
        <v>11</v>
      </c>
      <c r="T64" s="1">
        <v>85648050</v>
      </c>
      <c r="U64" s="1">
        <v>85648051</v>
      </c>
      <c r="V64" s="1" t="s">
        <v>2168</v>
      </c>
      <c r="W64" s="1" t="s">
        <v>2168</v>
      </c>
      <c r="X64" s="1" t="s">
        <v>2559</v>
      </c>
      <c r="Y64" s="1" t="s">
        <v>2245</v>
      </c>
      <c r="Z64" s="1">
        <v>2</v>
      </c>
      <c r="AA64" s="1" t="s">
        <v>2124</v>
      </c>
      <c r="AB64" s="1" t="s">
        <v>2171</v>
      </c>
      <c r="AC64" s="1" t="s">
        <v>2560</v>
      </c>
      <c r="AD64" s="1">
        <v>2</v>
      </c>
      <c r="AE64" s="1">
        <v>215269</v>
      </c>
      <c r="AF64" s="1">
        <v>85648050</v>
      </c>
      <c r="AG64" s="1" t="s">
        <v>2185</v>
      </c>
      <c r="AH64" s="1" t="s">
        <v>2561</v>
      </c>
    </row>
    <row r="65" spans="1:34" x14ac:dyDescent="0.25">
      <c r="A65" s="1">
        <v>215434</v>
      </c>
      <c r="B65" s="1" t="s">
        <v>2175</v>
      </c>
      <c r="C65" s="1" t="s">
        <v>2562</v>
      </c>
      <c r="D65" s="1">
        <v>5080</v>
      </c>
      <c r="E65" s="3" t="s">
        <v>1295</v>
      </c>
      <c r="F65" s="1" t="s">
        <v>1298</v>
      </c>
      <c r="G65" s="1" t="s">
        <v>2239</v>
      </c>
      <c r="H65" s="1">
        <v>0</v>
      </c>
      <c r="I65" s="1" t="s">
        <v>2563</v>
      </c>
      <c r="J65" s="1">
        <v>56139994</v>
      </c>
      <c r="K65" s="1" t="s">
        <v>2124</v>
      </c>
      <c r="L65" s="1" t="s">
        <v>2564</v>
      </c>
      <c r="M65" s="1" t="s">
        <v>2565</v>
      </c>
      <c r="N65" s="1" t="s">
        <v>2566</v>
      </c>
      <c r="O65" s="1" t="s">
        <v>2324</v>
      </c>
      <c r="P65" s="1" t="s">
        <v>2165</v>
      </c>
      <c r="Q65" s="1" t="s">
        <v>2166</v>
      </c>
      <c r="R65" s="1" t="s">
        <v>2182</v>
      </c>
      <c r="S65" s="1">
        <v>11</v>
      </c>
      <c r="T65" s="1">
        <v>31810819</v>
      </c>
      <c r="U65" s="1">
        <v>31810819</v>
      </c>
      <c r="V65" s="1" t="s">
        <v>2168</v>
      </c>
      <c r="W65" s="1" t="s">
        <v>2168</v>
      </c>
      <c r="X65" s="1" t="s">
        <v>2183</v>
      </c>
      <c r="Y65" s="1" t="s">
        <v>2245</v>
      </c>
      <c r="Z65" s="1">
        <v>5</v>
      </c>
      <c r="AA65" s="1" t="s">
        <v>2124</v>
      </c>
      <c r="AB65" s="1" t="s">
        <v>2171</v>
      </c>
      <c r="AC65" s="1" t="s">
        <v>2567</v>
      </c>
      <c r="AD65" s="1">
        <v>2</v>
      </c>
      <c r="AE65" s="1">
        <v>218438</v>
      </c>
      <c r="AF65" s="1">
        <v>31810819</v>
      </c>
      <c r="AG65" s="1" t="s">
        <v>2174</v>
      </c>
      <c r="AH65" s="1" t="s">
        <v>2186</v>
      </c>
    </row>
    <row r="66" spans="1:34" x14ac:dyDescent="0.25">
      <c r="A66" s="1">
        <v>226407</v>
      </c>
      <c r="B66" s="1" t="s">
        <v>2175</v>
      </c>
      <c r="C66" s="1" t="s">
        <v>2568</v>
      </c>
      <c r="D66" s="1">
        <v>4693</v>
      </c>
      <c r="E66" s="3" t="s">
        <v>452</v>
      </c>
      <c r="F66" s="1" t="s">
        <v>454</v>
      </c>
      <c r="G66" s="1" t="s">
        <v>2249</v>
      </c>
      <c r="H66" s="1">
        <v>0</v>
      </c>
      <c r="I66" s="1" t="s">
        <v>2124</v>
      </c>
      <c r="J66" s="1">
        <v>869312820</v>
      </c>
      <c r="K66" s="1" t="s">
        <v>2124</v>
      </c>
      <c r="L66" s="1" t="s">
        <v>2569</v>
      </c>
      <c r="M66" s="1" t="s">
        <v>2570</v>
      </c>
      <c r="N66" s="1" t="s">
        <v>2571</v>
      </c>
      <c r="O66" s="1" t="s">
        <v>2165</v>
      </c>
      <c r="P66" s="1" t="s">
        <v>2165</v>
      </c>
      <c r="Q66" s="1" t="s">
        <v>2166</v>
      </c>
      <c r="R66" s="1" t="s">
        <v>2233</v>
      </c>
      <c r="S66" s="1" t="s">
        <v>2234</v>
      </c>
      <c r="T66" s="1">
        <v>43958722</v>
      </c>
      <c r="U66" s="1">
        <v>43958722</v>
      </c>
      <c r="V66" s="1" t="s">
        <v>2168</v>
      </c>
      <c r="W66" s="1" t="s">
        <v>2168</v>
      </c>
      <c r="X66" s="1" t="s">
        <v>2572</v>
      </c>
      <c r="Y66" s="1" t="s">
        <v>2170</v>
      </c>
      <c r="Z66" s="1">
        <v>1</v>
      </c>
      <c r="AA66" s="1" t="s">
        <v>2124</v>
      </c>
      <c r="AB66" s="1" t="s">
        <v>2171</v>
      </c>
      <c r="AC66" s="1" t="s">
        <v>2573</v>
      </c>
      <c r="AD66" s="1">
        <v>2</v>
      </c>
      <c r="AE66" s="1">
        <v>224623</v>
      </c>
      <c r="AF66" s="1">
        <v>43958722</v>
      </c>
      <c r="AG66" s="1" t="s">
        <v>2186</v>
      </c>
      <c r="AH66" s="1" t="s">
        <v>2174</v>
      </c>
    </row>
    <row r="67" spans="1:34" x14ac:dyDescent="0.25">
      <c r="A67" s="1">
        <v>229315</v>
      </c>
      <c r="B67" s="1" t="s">
        <v>2157</v>
      </c>
      <c r="C67" s="1" t="s">
        <v>2574</v>
      </c>
      <c r="D67" s="1">
        <v>84059</v>
      </c>
      <c r="E67" s="3" t="s">
        <v>25</v>
      </c>
      <c r="F67" s="1" t="s">
        <v>28</v>
      </c>
      <c r="G67" s="1" t="s">
        <v>2249</v>
      </c>
      <c r="H67" s="1">
        <v>0</v>
      </c>
      <c r="I67" s="1" t="s">
        <v>2575</v>
      </c>
      <c r="J67" s="1">
        <v>773996398</v>
      </c>
      <c r="K67" s="1" t="s">
        <v>2124</v>
      </c>
      <c r="L67" s="1" t="s">
        <v>2576</v>
      </c>
      <c r="M67" s="1" t="s">
        <v>2331</v>
      </c>
      <c r="N67" s="1" t="s">
        <v>2332</v>
      </c>
      <c r="O67" s="1" t="s">
        <v>2165</v>
      </c>
      <c r="P67" s="1" t="s">
        <v>2165</v>
      </c>
      <c r="Q67" s="1" t="s">
        <v>2166</v>
      </c>
      <c r="R67" s="1" t="s">
        <v>2345</v>
      </c>
      <c r="S67" s="1">
        <v>5</v>
      </c>
      <c r="T67" s="1">
        <v>90558870</v>
      </c>
      <c r="U67" s="1">
        <v>90558887</v>
      </c>
      <c r="V67" s="1" t="s">
        <v>2168</v>
      </c>
      <c r="W67" s="1" t="s">
        <v>2168</v>
      </c>
      <c r="X67" s="1" t="s">
        <v>2346</v>
      </c>
      <c r="Y67" s="1" t="s">
        <v>2236</v>
      </c>
      <c r="Z67" s="1">
        <v>1</v>
      </c>
      <c r="AA67" s="1" t="s">
        <v>2124</v>
      </c>
      <c r="AB67" s="1" t="s">
        <v>2171</v>
      </c>
      <c r="AC67" s="1" t="s">
        <v>2577</v>
      </c>
      <c r="AD67" s="1">
        <v>2</v>
      </c>
      <c r="AE67" s="1">
        <v>228719</v>
      </c>
      <c r="AF67" s="1">
        <v>90558869</v>
      </c>
      <c r="AG67" s="1" t="s">
        <v>2578</v>
      </c>
      <c r="AH67" s="1" t="s">
        <v>2174</v>
      </c>
    </row>
    <row r="68" spans="1:34" x14ac:dyDescent="0.25">
      <c r="A68" s="1">
        <v>230790</v>
      </c>
      <c r="B68" s="1" t="s">
        <v>2175</v>
      </c>
      <c r="C68" s="1" t="s">
        <v>2579</v>
      </c>
      <c r="D68" s="1">
        <v>124590</v>
      </c>
      <c r="E68" s="3" t="s">
        <v>750</v>
      </c>
      <c r="F68" s="1" t="s">
        <v>752</v>
      </c>
      <c r="G68" s="1" t="s">
        <v>2249</v>
      </c>
      <c r="H68" s="1">
        <v>0</v>
      </c>
      <c r="I68" s="1" t="s">
        <v>2580</v>
      </c>
      <c r="J68" s="1">
        <v>769903865</v>
      </c>
      <c r="K68" s="1" t="s">
        <v>2124</v>
      </c>
      <c r="L68" s="1" t="s">
        <v>2581</v>
      </c>
      <c r="M68" s="1" t="s">
        <v>2582</v>
      </c>
      <c r="N68" s="1" t="s">
        <v>2583</v>
      </c>
      <c r="O68" s="1" t="s">
        <v>2165</v>
      </c>
      <c r="P68" s="1" t="s">
        <v>2165</v>
      </c>
      <c r="Q68" s="1" t="s">
        <v>2166</v>
      </c>
      <c r="R68" s="1" t="s">
        <v>2282</v>
      </c>
      <c r="S68" s="1">
        <v>17</v>
      </c>
      <c r="T68" s="1">
        <v>74923081</v>
      </c>
      <c r="U68" s="1">
        <v>74923081</v>
      </c>
      <c r="V68" s="1" t="s">
        <v>2168</v>
      </c>
      <c r="W68" s="1" t="s">
        <v>2168</v>
      </c>
      <c r="X68" s="1" t="s">
        <v>2432</v>
      </c>
      <c r="Y68" s="1" t="s">
        <v>2245</v>
      </c>
      <c r="Z68" s="1">
        <v>2</v>
      </c>
      <c r="AA68" s="1" t="s">
        <v>2124</v>
      </c>
      <c r="AB68" s="1" t="s">
        <v>2171</v>
      </c>
      <c r="AC68" s="1" t="s">
        <v>2584</v>
      </c>
      <c r="AD68" s="1">
        <v>2</v>
      </c>
      <c r="AE68" s="1">
        <v>229611</v>
      </c>
      <c r="AF68" s="1">
        <v>74923081</v>
      </c>
      <c r="AG68" s="1" t="s">
        <v>2210</v>
      </c>
      <c r="AH68" s="1" t="s">
        <v>2185</v>
      </c>
    </row>
    <row r="69" spans="1:34" x14ac:dyDescent="0.25">
      <c r="A69" s="1">
        <v>237367</v>
      </c>
      <c r="B69" s="1" t="s">
        <v>2175</v>
      </c>
      <c r="C69" s="1" t="s">
        <v>2585</v>
      </c>
      <c r="D69" s="1">
        <v>54806</v>
      </c>
      <c r="E69" s="3" t="s">
        <v>33</v>
      </c>
      <c r="F69" s="1" t="s">
        <v>36</v>
      </c>
      <c r="G69" s="1" t="s">
        <v>2220</v>
      </c>
      <c r="H69" s="1">
        <v>0</v>
      </c>
      <c r="I69" s="1" t="s">
        <v>2586</v>
      </c>
      <c r="J69" s="1">
        <v>145372075</v>
      </c>
      <c r="K69" s="1" t="s">
        <v>2124</v>
      </c>
      <c r="L69" s="1" t="s">
        <v>2587</v>
      </c>
      <c r="M69" s="1" t="s">
        <v>2448</v>
      </c>
      <c r="N69" s="1" t="s">
        <v>2449</v>
      </c>
      <c r="O69" s="1" t="s">
        <v>2165</v>
      </c>
      <c r="P69" s="1" t="s">
        <v>2165</v>
      </c>
      <c r="Q69" s="1" t="s">
        <v>2166</v>
      </c>
      <c r="R69" s="1" t="s">
        <v>2167</v>
      </c>
      <c r="S69" s="1">
        <v>6</v>
      </c>
      <c r="T69" s="1">
        <v>135497187</v>
      </c>
      <c r="U69" s="1">
        <v>135497187</v>
      </c>
      <c r="V69" s="1" t="s">
        <v>2168</v>
      </c>
      <c r="W69" s="1" t="s">
        <v>2168</v>
      </c>
      <c r="X69" s="1" t="s">
        <v>2216</v>
      </c>
      <c r="Y69" s="1" t="s">
        <v>2227</v>
      </c>
      <c r="Z69" s="1">
        <v>2</v>
      </c>
      <c r="AA69" s="1" t="s">
        <v>2124</v>
      </c>
      <c r="AB69" s="1" t="s">
        <v>2171</v>
      </c>
      <c r="AC69" s="1" t="s">
        <v>2588</v>
      </c>
      <c r="AD69" s="1">
        <v>2</v>
      </c>
      <c r="AE69" s="1">
        <v>235687</v>
      </c>
      <c r="AF69" s="1">
        <v>135497187</v>
      </c>
      <c r="AG69" s="1" t="s">
        <v>2174</v>
      </c>
      <c r="AH69" s="1" t="s">
        <v>2185</v>
      </c>
    </row>
    <row r="70" spans="1:34" x14ac:dyDescent="0.25">
      <c r="A70" s="1">
        <v>244185</v>
      </c>
      <c r="B70" s="1" t="s">
        <v>2175</v>
      </c>
      <c r="C70" s="1" t="s">
        <v>2589</v>
      </c>
      <c r="D70" s="1">
        <v>9927</v>
      </c>
      <c r="E70" s="3" t="s">
        <v>1259</v>
      </c>
      <c r="F70" s="1" t="s">
        <v>1262</v>
      </c>
      <c r="G70" s="1" t="s">
        <v>2249</v>
      </c>
      <c r="H70" s="1">
        <v>0</v>
      </c>
      <c r="I70" s="1" t="s">
        <v>2590</v>
      </c>
      <c r="J70" s="1">
        <v>879253978</v>
      </c>
      <c r="K70" s="1" t="s">
        <v>2124</v>
      </c>
      <c r="L70" s="1" t="s">
        <v>2591</v>
      </c>
      <c r="M70" s="1" t="s">
        <v>2232</v>
      </c>
      <c r="N70" s="1" t="s">
        <v>2194</v>
      </c>
      <c r="O70" s="1" t="s">
        <v>2165</v>
      </c>
      <c r="P70" s="1" t="s">
        <v>2165</v>
      </c>
      <c r="Q70" s="1" t="s">
        <v>2166</v>
      </c>
      <c r="R70" s="1" t="s">
        <v>2380</v>
      </c>
      <c r="S70" s="1">
        <v>1</v>
      </c>
      <c r="T70" s="1">
        <v>11980488</v>
      </c>
      <c r="U70" s="1">
        <v>11980488</v>
      </c>
      <c r="V70" s="1" t="s">
        <v>2168</v>
      </c>
      <c r="W70" s="1" t="s">
        <v>2168</v>
      </c>
      <c r="X70" s="1" t="s">
        <v>2381</v>
      </c>
      <c r="Y70" s="1" t="s">
        <v>2236</v>
      </c>
      <c r="Z70" s="1">
        <v>1</v>
      </c>
      <c r="AA70" s="1" t="s">
        <v>2124</v>
      </c>
      <c r="AB70" s="1" t="s">
        <v>2171</v>
      </c>
      <c r="AC70" s="1" t="s">
        <v>2592</v>
      </c>
      <c r="AD70" s="1">
        <v>2</v>
      </c>
      <c r="AE70" s="1">
        <v>245866</v>
      </c>
      <c r="AF70" s="1">
        <v>11980488</v>
      </c>
      <c r="AG70" s="1" t="s">
        <v>2185</v>
      </c>
      <c r="AH70" s="1" t="s">
        <v>2186</v>
      </c>
    </row>
    <row r="71" spans="1:34" x14ac:dyDescent="0.25">
      <c r="A71" s="1">
        <v>249361</v>
      </c>
      <c r="B71" s="1" t="s">
        <v>2175</v>
      </c>
      <c r="C71" s="1" t="s">
        <v>2593</v>
      </c>
      <c r="D71" s="1">
        <v>2780</v>
      </c>
      <c r="E71" s="3" t="s">
        <v>296</v>
      </c>
      <c r="F71" s="1" t="s">
        <v>299</v>
      </c>
      <c r="G71" s="1" t="s">
        <v>2189</v>
      </c>
      <c r="H71" s="1">
        <v>0</v>
      </c>
      <c r="I71" s="1" t="s">
        <v>2594</v>
      </c>
      <c r="J71" s="1">
        <v>2304355</v>
      </c>
      <c r="K71" s="1" t="s">
        <v>2124</v>
      </c>
      <c r="L71" s="1" t="s">
        <v>2595</v>
      </c>
      <c r="M71" s="1" t="s">
        <v>2596</v>
      </c>
      <c r="N71" s="1" t="s">
        <v>2597</v>
      </c>
      <c r="O71" s="1" t="s">
        <v>2165</v>
      </c>
      <c r="P71" s="1" t="s">
        <v>2165</v>
      </c>
      <c r="Q71" s="1" t="s">
        <v>2166</v>
      </c>
      <c r="R71" s="1" t="s">
        <v>2380</v>
      </c>
      <c r="S71" s="1">
        <v>1</v>
      </c>
      <c r="T71" s="1">
        <v>109612902</v>
      </c>
      <c r="U71" s="1">
        <v>109612902</v>
      </c>
      <c r="V71" s="1" t="s">
        <v>2168</v>
      </c>
      <c r="W71" s="1" t="s">
        <v>2168</v>
      </c>
      <c r="X71" s="1" t="s">
        <v>2598</v>
      </c>
      <c r="Y71" s="1" t="s">
        <v>2245</v>
      </c>
      <c r="Z71" s="1">
        <v>3</v>
      </c>
      <c r="AA71" s="1" t="s">
        <v>2124</v>
      </c>
      <c r="AB71" s="1" t="s">
        <v>2171</v>
      </c>
      <c r="AC71" s="1" t="s">
        <v>2599</v>
      </c>
      <c r="AD71" s="1">
        <v>2</v>
      </c>
      <c r="AE71" s="1">
        <v>259742</v>
      </c>
      <c r="AF71" s="1">
        <v>109612902</v>
      </c>
      <c r="AG71" s="1" t="s">
        <v>2186</v>
      </c>
      <c r="AH71" s="1" t="s">
        <v>2174</v>
      </c>
    </row>
    <row r="72" spans="1:34" x14ac:dyDescent="0.25">
      <c r="A72" s="1">
        <v>249845</v>
      </c>
      <c r="B72" s="1" t="s">
        <v>2175</v>
      </c>
      <c r="C72" s="1" t="s">
        <v>2600</v>
      </c>
      <c r="D72" s="1">
        <v>10806</v>
      </c>
      <c r="E72" s="3" t="s">
        <v>678</v>
      </c>
      <c r="F72" s="1" t="s">
        <v>680</v>
      </c>
      <c r="G72" s="1" t="s">
        <v>2189</v>
      </c>
      <c r="H72" s="1">
        <v>0</v>
      </c>
      <c r="I72" s="1" t="s">
        <v>2601</v>
      </c>
      <c r="J72" s="1">
        <v>3904682</v>
      </c>
      <c r="K72" s="1" t="s">
        <v>2124</v>
      </c>
      <c r="L72" s="1" t="s">
        <v>2602</v>
      </c>
      <c r="M72" s="1" t="s">
        <v>2603</v>
      </c>
      <c r="N72" s="1" t="s">
        <v>2604</v>
      </c>
      <c r="O72" s="1" t="s">
        <v>2165</v>
      </c>
      <c r="P72" s="1" t="s">
        <v>2165</v>
      </c>
      <c r="Q72" s="1" t="s">
        <v>2166</v>
      </c>
      <c r="R72" s="1" t="s">
        <v>2380</v>
      </c>
      <c r="S72" s="1">
        <v>1</v>
      </c>
      <c r="T72" s="1">
        <v>243256127</v>
      </c>
      <c r="U72" s="1">
        <v>243256127</v>
      </c>
      <c r="V72" s="1" t="s">
        <v>2168</v>
      </c>
      <c r="W72" s="1" t="s">
        <v>2168</v>
      </c>
      <c r="X72" s="1" t="s">
        <v>2605</v>
      </c>
      <c r="Y72" s="1" t="s">
        <v>2245</v>
      </c>
      <c r="Z72" s="1">
        <v>4</v>
      </c>
      <c r="AA72" s="1" t="s">
        <v>2124</v>
      </c>
      <c r="AB72" s="1" t="s">
        <v>2171</v>
      </c>
      <c r="AC72" s="1" t="s">
        <v>2606</v>
      </c>
      <c r="AD72" s="1">
        <v>2</v>
      </c>
      <c r="AE72" s="1">
        <v>260005</v>
      </c>
      <c r="AF72" s="1">
        <v>243256127</v>
      </c>
      <c r="AG72" s="1" t="s">
        <v>2186</v>
      </c>
      <c r="AH72" s="1" t="s">
        <v>2185</v>
      </c>
    </row>
    <row r="73" spans="1:34" x14ac:dyDescent="0.25">
      <c r="A73" s="1">
        <v>249979</v>
      </c>
      <c r="B73" s="1" t="s">
        <v>2175</v>
      </c>
      <c r="C73" s="1" t="s">
        <v>2607</v>
      </c>
      <c r="D73" s="1">
        <v>2301</v>
      </c>
      <c r="E73" s="3" t="s">
        <v>1194</v>
      </c>
      <c r="F73" s="1" t="s">
        <v>1196</v>
      </c>
      <c r="G73" s="1" t="s">
        <v>2189</v>
      </c>
      <c r="H73" s="1">
        <v>0</v>
      </c>
      <c r="I73" s="1" t="s">
        <v>2608</v>
      </c>
      <c r="J73" s="1">
        <v>181190356</v>
      </c>
      <c r="K73" s="1" t="s">
        <v>2124</v>
      </c>
      <c r="L73" s="1" t="s">
        <v>2609</v>
      </c>
      <c r="M73" s="1" t="s">
        <v>2267</v>
      </c>
      <c r="N73" s="1" t="s">
        <v>2268</v>
      </c>
      <c r="O73" s="1" t="s">
        <v>2165</v>
      </c>
      <c r="P73" s="1" t="s">
        <v>2165</v>
      </c>
      <c r="Q73" s="1" t="s">
        <v>2166</v>
      </c>
      <c r="R73" s="1" t="s">
        <v>2380</v>
      </c>
      <c r="S73" s="1">
        <v>1</v>
      </c>
      <c r="T73" s="1">
        <v>47416302</v>
      </c>
      <c r="U73" s="1">
        <v>47416302</v>
      </c>
      <c r="V73" s="1" t="s">
        <v>2168</v>
      </c>
      <c r="W73" s="1" t="s">
        <v>2168</v>
      </c>
      <c r="X73" s="1" t="s">
        <v>2610</v>
      </c>
      <c r="Y73" s="1" t="s">
        <v>2245</v>
      </c>
      <c r="Z73" s="1">
        <v>3</v>
      </c>
      <c r="AA73" s="1" t="s">
        <v>2124</v>
      </c>
      <c r="AB73" s="1" t="s">
        <v>2171</v>
      </c>
      <c r="AC73" s="1" t="s">
        <v>2611</v>
      </c>
      <c r="AD73" s="1">
        <v>2</v>
      </c>
      <c r="AE73" s="1">
        <v>260210</v>
      </c>
      <c r="AF73" s="1">
        <v>47416302</v>
      </c>
      <c r="AG73" s="1" t="s">
        <v>2210</v>
      </c>
      <c r="AH73" s="1" t="s">
        <v>2185</v>
      </c>
    </row>
    <row r="74" spans="1:34" x14ac:dyDescent="0.25">
      <c r="A74" s="1">
        <v>250384</v>
      </c>
      <c r="B74" s="1" t="s">
        <v>2175</v>
      </c>
      <c r="C74" s="1" t="s">
        <v>2612</v>
      </c>
      <c r="D74" s="1">
        <v>129880</v>
      </c>
      <c r="E74" s="3" t="s">
        <v>90</v>
      </c>
      <c r="F74" s="1" t="s">
        <v>93</v>
      </c>
      <c r="G74" s="1" t="s">
        <v>2189</v>
      </c>
      <c r="H74" s="1">
        <v>0</v>
      </c>
      <c r="I74" s="1" t="s">
        <v>2613</v>
      </c>
      <c r="J74" s="1">
        <v>1879466</v>
      </c>
      <c r="K74" s="1" t="s">
        <v>2124</v>
      </c>
      <c r="L74" s="1" t="s">
        <v>2614</v>
      </c>
      <c r="M74" s="1" t="s">
        <v>2615</v>
      </c>
      <c r="N74" s="1" t="s">
        <v>2616</v>
      </c>
      <c r="O74" s="1" t="s">
        <v>2165</v>
      </c>
      <c r="P74" s="1" t="s">
        <v>2165</v>
      </c>
      <c r="Q74" s="1" t="s">
        <v>2166</v>
      </c>
      <c r="R74" s="1" t="s">
        <v>2443</v>
      </c>
      <c r="S74" s="1">
        <v>2</v>
      </c>
      <c r="T74" s="1">
        <v>169479514</v>
      </c>
      <c r="U74" s="1">
        <v>169479514</v>
      </c>
      <c r="V74" s="1" t="s">
        <v>2168</v>
      </c>
      <c r="W74" s="1" t="s">
        <v>2168</v>
      </c>
      <c r="X74" s="1" t="s">
        <v>2617</v>
      </c>
      <c r="Y74" s="1" t="s">
        <v>2245</v>
      </c>
      <c r="Z74" s="1">
        <v>3</v>
      </c>
      <c r="AA74" s="1" t="s">
        <v>2124</v>
      </c>
      <c r="AB74" s="1" t="s">
        <v>2171</v>
      </c>
      <c r="AC74" s="1" t="s">
        <v>2618</v>
      </c>
      <c r="AD74" s="1">
        <v>2</v>
      </c>
      <c r="AE74" s="1">
        <v>262633</v>
      </c>
      <c r="AF74" s="1">
        <v>169479514</v>
      </c>
      <c r="AG74" s="1" t="s">
        <v>2210</v>
      </c>
      <c r="AH74" s="1" t="s">
        <v>2174</v>
      </c>
    </row>
    <row r="75" spans="1:34" x14ac:dyDescent="0.25">
      <c r="A75" s="1">
        <v>250490</v>
      </c>
      <c r="B75" s="1" t="s">
        <v>2175</v>
      </c>
      <c r="C75" s="1" t="s">
        <v>2619</v>
      </c>
      <c r="D75" s="1">
        <v>65062</v>
      </c>
      <c r="E75" s="3" t="s">
        <v>709</v>
      </c>
      <c r="F75" s="1" t="s">
        <v>711</v>
      </c>
      <c r="G75" s="1" t="s">
        <v>2189</v>
      </c>
      <c r="H75" s="1">
        <v>0</v>
      </c>
      <c r="I75" s="1" t="s">
        <v>2620</v>
      </c>
      <c r="J75" s="1">
        <v>886038402</v>
      </c>
      <c r="K75" s="1" t="s">
        <v>2124</v>
      </c>
      <c r="L75" s="1" t="s">
        <v>2621</v>
      </c>
      <c r="M75" s="1" t="s">
        <v>2331</v>
      </c>
      <c r="N75" s="1" t="s">
        <v>2332</v>
      </c>
      <c r="O75" s="1" t="s">
        <v>2165</v>
      </c>
      <c r="P75" s="1" t="s">
        <v>2165</v>
      </c>
      <c r="Q75" s="1" t="s">
        <v>2166</v>
      </c>
      <c r="R75" s="1" t="s">
        <v>2443</v>
      </c>
      <c r="S75" s="1">
        <v>2</v>
      </c>
      <c r="T75" s="1">
        <v>201643404</v>
      </c>
      <c r="U75" s="1">
        <v>201643404</v>
      </c>
      <c r="V75" s="1" t="s">
        <v>2168</v>
      </c>
      <c r="W75" s="1" t="s">
        <v>2168</v>
      </c>
      <c r="X75" s="1" t="s">
        <v>2622</v>
      </c>
      <c r="Y75" s="1" t="s">
        <v>2236</v>
      </c>
      <c r="Z75" s="1">
        <v>1</v>
      </c>
      <c r="AA75" s="1" t="s">
        <v>2124</v>
      </c>
      <c r="AB75" s="1" t="s">
        <v>2171</v>
      </c>
      <c r="AC75" s="1" t="s">
        <v>2623</v>
      </c>
      <c r="AD75" s="1">
        <v>2</v>
      </c>
      <c r="AE75" s="1">
        <v>257312</v>
      </c>
      <c r="AF75" s="1">
        <v>201643404</v>
      </c>
      <c r="AG75" s="1" t="s">
        <v>2210</v>
      </c>
      <c r="AH75" s="1" t="s">
        <v>2174</v>
      </c>
    </row>
    <row r="76" spans="1:34" x14ac:dyDescent="0.25">
      <c r="A76" s="1">
        <v>250491</v>
      </c>
      <c r="B76" s="1" t="s">
        <v>2175</v>
      </c>
      <c r="C76" s="1" t="s">
        <v>2624</v>
      </c>
      <c r="D76" s="1">
        <v>65062</v>
      </c>
      <c r="E76" s="3" t="s">
        <v>709</v>
      </c>
      <c r="F76" s="1" t="s">
        <v>711</v>
      </c>
      <c r="G76" s="1" t="s">
        <v>2189</v>
      </c>
      <c r="H76" s="1">
        <v>0</v>
      </c>
      <c r="I76" s="1" t="s">
        <v>2304</v>
      </c>
      <c r="J76" s="1">
        <v>113186360</v>
      </c>
      <c r="K76" s="1" t="s">
        <v>2124</v>
      </c>
      <c r="L76" s="1" t="s">
        <v>2625</v>
      </c>
      <c r="M76" s="1" t="s">
        <v>2626</v>
      </c>
      <c r="N76" s="1" t="s">
        <v>2627</v>
      </c>
      <c r="O76" s="1" t="s">
        <v>2165</v>
      </c>
      <c r="P76" s="1" t="s">
        <v>2165</v>
      </c>
      <c r="Q76" s="1" t="s">
        <v>2166</v>
      </c>
      <c r="R76" s="1" t="s">
        <v>2443</v>
      </c>
      <c r="S76" s="1">
        <v>2</v>
      </c>
      <c r="T76" s="1">
        <v>201643412</v>
      </c>
      <c r="U76" s="1">
        <v>201643412</v>
      </c>
      <c r="V76" s="1" t="s">
        <v>2168</v>
      </c>
      <c r="W76" s="1" t="s">
        <v>2168</v>
      </c>
      <c r="X76" s="1" t="s">
        <v>2622</v>
      </c>
      <c r="Y76" s="1" t="s">
        <v>2245</v>
      </c>
      <c r="Z76" s="1">
        <v>3</v>
      </c>
      <c r="AA76" s="1" t="s">
        <v>2124</v>
      </c>
      <c r="AB76" s="1" t="s">
        <v>2171</v>
      </c>
      <c r="AC76" s="1" t="s">
        <v>2628</v>
      </c>
      <c r="AD76" s="1">
        <v>2</v>
      </c>
      <c r="AE76" s="1">
        <v>257311</v>
      </c>
      <c r="AF76" s="1">
        <v>201643412</v>
      </c>
      <c r="AG76" s="1" t="s">
        <v>2174</v>
      </c>
      <c r="AH76" s="1" t="s">
        <v>2186</v>
      </c>
    </row>
    <row r="77" spans="1:34" x14ac:dyDescent="0.25">
      <c r="A77" s="1">
        <v>250730</v>
      </c>
      <c r="B77" s="1" t="s">
        <v>2175</v>
      </c>
      <c r="C77" s="1" t="s">
        <v>2629</v>
      </c>
      <c r="D77" s="1">
        <v>1545</v>
      </c>
      <c r="E77" s="3" t="s">
        <v>1169</v>
      </c>
      <c r="F77" s="1" t="s">
        <v>1171</v>
      </c>
      <c r="G77" s="1" t="s">
        <v>2189</v>
      </c>
      <c r="H77" s="1">
        <v>0</v>
      </c>
      <c r="I77" s="1" t="s">
        <v>2124</v>
      </c>
      <c r="J77" s="1">
        <v>886038239</v>
      </c>
      <c r="K77" s="1" t="s">
        <v>2124</v>
      </c>
      <c r="L77" s="1" t="s">
        <v>2630</v>
      </c>
      <c r="M77" s="1" t="s">
        <v>2331</v>
      </c>
      <c r="N77" s="1" t="s">
        <v>2332</v>
      </c>
      <c r="O77" s="1" t="s">
        <v>2165</v>
      </c>
      <c r="P77" s="1" t="s">
        <v>2165</v>
      </c>
      <c r="Q77" s="1" t="s">
        <v>2166</v>
      </c>
      <c r="R77" s="1" t="s">
        <v>2443</v>
      </c>
      <c r="S77" s="1">
        <v>2</v>
      </c>
      <c r="T77" s="1">
        <v>38075792</v>
      </c>
      <c r="U77" s="1">
        <v>38075792</v>
      </c>
      <c r="V77" s="1" t="s">
        <v>2168</v>
      </c>
      <c r="W77" s="1" t="s">
        <v>2168</v>
      </c>
      <c r="X77" s="1" t="s">
        <v>2444</v>
      </c>
      <c r="Y77" s="1" t="s">
        <v>2236</v>
      </c>
      <c r="Z77" s="1">
        <v>1</v>
      </c>
      <c r="AA77" s="1" t="s">
        <v>2124</v>
      </c>
      <c r="AB77" s="1" t="s">
        <v>2171</v>
      </c>
      <c r="AC77" s="1" t="s">
        <v>2631</v>
      </c>
      <c r="AD77" s="1">
        <v>2</v>
      </c>
      <c r="AE77" s="1">
        <v>255128</v>
      </c>
      <c r="AF77" s="1">
        <v>38075792</v>
      </c>
      <c r="AG77" s="1" t="s">
        <v>2210</v>
      </c>
      <c r="AH77" s="1" t="s">
        <v>2185</v>
      </c>
    </row>
    <row r="78" spans="1:34" x14ac:dyDescent="0.25">
      <c r="A78" s="1">
        <v>250919</v>
      </c>
      <c r="B78" s="1" t="s">
        <v>2175</v>
      </c>
      <c r="C78" s="1" t="s">
        <v>2632</v>
      </c>
      <c r="D78" s="1">
        <v>6010</v>
      </c>
      <c r="E78" s="3" t="s">
        <v>626</v>
      </c>
      <c r="F78" s="1" t="s">
        <v>629</v>
      </c>
      <c r="G78" s="1" t="s">
        <v>2189</v>
      </c>
      <c r="H78" s="1">
        <v>0</v>
      </c>
      <c r="I78" s="1" t="s">
        <v>2633</v>
      </c>
      <c r="J78" s="1">
        <v>7984</v>
      </c>
      <c r="K78" s="1" t="s">
        <v>2124</v>
      </c>
      <c r="L78" s="1" t="s">
        <v>2634</v>
      </c>
      <c r="M78" s="1" t="s">
        <v>2635</v>
      </c>
      <c r="N78" s="1" t="s">
        <v>2636</v>
      </c>
      <c r="O78" s="1" t="s">
        <v>2165</v>
      </c>
      <c r="P78" s="1" t="s">
        <v>2165</v>
      </c>
      <c r="Q78" s="1" t="s">
        <v>2166</v>
      </c>
      <c r="R78" s="1" t="s">
        <v>2637</v>
      </c>
      <c r="S78" s="1">
        <v>3</v>
      </c>
      <c r="T78" s="1">
        <v>129528708</v>
      </c>
      <c r="U78" s="1">
        <v>129528708</v>
      </c>
      <c r="V78" s="1" t="s">
        <v>2168</v>
      </c>
      <c r="W78" s="1" t="s">
        <v>2168</v>
      </c>
      <c r="X78" s="1" t="s">
        <v>2638</v>
      </c>
      <c r="Y78" s="1" t="s">
        <v>2245</v>
      </c>
      <c r="Z78" s="1">
        <v>6</v>
      </c>
      <c r="AA78" s="1" t="s">
        <v>2124</v>
      </c>
      <c r="AB78" s="1" t="s">
        <v>2171</v>
      </c>
      <c r="AC78" s="1" t="s">
        <v>2639</v>
      </c>
      <c r="AD78" s="1">
        <v>2</v>
      </c>
      <c r="AE78" s="1">
        <v>256383</v>
      </c>
      <c r="AF78" s="1">
        <v>129528708</v>
      </c>
      <c r="AG78" s="1" t="s">
        <v>2185</v>
      </c>
      <c r="AH78" s="1" t="s">
        <v>2210</v>
      </c>
    </row>
    <row r="79" spans="1:34" x14ac:dyDescent="0.25">
      <c r="A79" s="1">
        <v>251473</v>
      </c>
      <c r="B79" s="1" t="s">
        <v>2175</v>
      </c>
      <c r="C79" s="1" t="s">
        <v>2640</v>
      </c>
      <c r="D79" s="1">
        <v>57728</v>
      </c>
      <c r="E79" s="3" t="s">
        <v>768</v>
      </c>
      <c r="F79" s="1" t="s">
        <v>770</v>
      </c>
      <c r="G79" s="1" t="s">
        <v>2189</v>
      </c>
      <c r="H79" s="1">
        <v>0</v>
      </c>
      <c r="I79" s="1" t="s">
        <v>2641</v>
      </c>
      <c r="J79" s="1">
        <v>60800612</v>
      </c>
      <c r="K79" s="1" t="s">
        <v>2124</v>
      </c>
      <c r="L79" s="1" t="s">
        <v>2642</v>
      </c>
      <c r="M79" s="1" t="s">
        <v>2643</v>
      </c>
      <c r="N79" s="1" t="s">
        <v>2644</v>
      </c>
      <c r="O79" s="1" t="s">
        <v>2165</v>
      </c>
      <c r="P79" s="1" t="s">
        <v>2165</v>
      </c>
      <c r="Q79" s="1" t="s">
        <v>2166</v>
      </c>
      <c r="R79" s="1" t="s">
        <v>2359</v>
      </c>
      <c r="S79" s="1">
        <v>4</v>
      </c>
      <c r="T79" s="1">
        <v>39182549</v>
      </c>
      <c r="U79" s="1">
        <v>39182549</v>
      </c>
      <c r="V79" s="1" t="s">
        <v>2168</v>
      </c>
      <c r="W79" s="1" t="s">
        <v>2168</v>
      </c>
      <c r="X79" s="1" t="s">
        <v>2645</v>
      </c>
      <c r="Y79" s="1" t="s">
        <v>2245</v>
      </c>
      <c r="Z79" s="1">
        <v>4</v>
      </c>
      <c r="AA79" s="1" t="s">
        <v>2124</v>
      </c>
      <c r="AB79" s="1" t="s">
        <v>2171</v>
      </c>
      <c r="AC79" s="1" t="s">
        <v>2646</v>
      </c>
      <c r="AD79" s="1">
        <v>2</v>
      </c>
      <c r="AE79" s="1">
        <v>261855</v>
      </c>
      <c r="AF79" s="1">
        <v>39182549</v>
      </c>
      <c r="AG79" s="1" t="s">
        <v>2185</v>
      </c>
      <c r="AH79" s="1" t="s">
        <v>2210</v>
      </c>
    </row>
    <row r="80" spans="1:34" x14ac:dyDescent="0.25">
      <c r="A80" s="1">
        <v>252144</v>
      </c>
      <c r="B80" s="1" t="s">
        <v>2175</v>
      </c>
      <c r="C80" s="1" t="s">
        <v>2647</v>
      </c>
      <c r="D80" s="1">
        <v>5191</v>
      </c>
      <c r="E80" s="3" t="s">
        <v>533</v>
      </c>
      <c r="F80" s="1" t="s">
        <v>536</v>
      </c>
      <c r="G80" s="1" t="s">
        <v>2239</v>
      </c>
      <c r="H80" s="1">
        <v>0</v>
      </c>
      <c r="I80" s="1" t="s">
        <v>2370</v>
      </c>
      <c r="J80" s="1">
        <v>115866467</v>
      </c>
      <c r="K80" s="1" t="s">
        <v>2124</v>
      </c>
      <c r="L80" s="1" t="s">
        <v>2648</v>
      </c>
      <c r="M80" s="1" t="s">
        <v>2649</v>
      </c>
      <c r="N80" s="1" t="s">
        <v>2650</v>
      </c>
      <c r="O80" s="1" t="s">
        <v>2165</v>
      </c>
      <c r="P80" s="1" t="s">
        <v>2165</v>
      </c>
      <c r="Q80" s="1" t="s">
        <v>2166</v>
      </c>
      <c r="R80" s="1" t="s">
        <v>2167</v>
      </c>
      <c r="S80" s="1">
        <v>6</v>
      </c>
      <c r="T80" s="1">
        <v>136822635</v>
      </c>
      <c r="U80" s="1">
        <v>136822635</v>
      </c>
      <c r="V80" s="1" t="s">
        <v>2168</v>
      </c>
      <c r="W80" s="1" t="s">
        <v>2168</v>
      </c>
      <c r="X80" s="1" t="s">
        <v>2216</v>
      </c>
      <c r="Y80" s="1" t="s">
        <v>2245</v>
      </c>
      <c r="Z80" s="1">
        <v>4</v>
      </c>
      <c r="AA80" s="1" t="s">
        <v>2124</v>
      </c>
      <c r="AB80" s="1" t="s">
        <v>2171</v>
      </c>
      <c r="AC80" s="1" t="s">
        <v>2651</v>
      </c>
      <c r="AD80" s="1">
        <v>2</v>
      </c>
      <c r="AE80" s="1">
        <v>255745</v>
      </c>
      <c r="AF80" s="1">
        <v>136822635</v>
      </c>
      <c r="AG80" s="1" t="s">
        <v>2210</v>
      </c>
      <c r="AH80" s="1" t="s">
        <v>2185</v>
      </c>
    </row>
    <row r="81" spans="1:34" x14ac:dyDescent="0.25">
      <c r="A81" s="1">
        <v>252622</v>
      </c>
      <c r="B81" s="1" t="s">
        <v>2175</v>
      </c>
      <c r="C81" s="1" t="s">
        <v>2652</v>
      </c>
      <c r="D81" s="1">
        <v>95681</v>
      </c>
      <c r="E81" s="3" t="s">
        <v>1137</v>
      </c>
      <c r="F81" s="1" t="s">
        <v>1139</v>
      </c>
      <c r="G81" s="1" t="s">
        <v>2189</v>
      </c>
      <c r="H81" s="1">
        <v>0</v>
      </c>
      <c r="I81" s="1" t="s">
        <v>2653</v>
      </c>
      <c r="J81" s="1">
        <v>2287371</v>
      </c>
      <c r="K81" s="1" t="s">
        <v>2124</v>
      </c>
      <c r="L81" s="1" t="s">
        <v>2654</v>
      </c>
      <c r="M81" s="1" t="s">
        <v>2655</v>
      </c>
      <c r="N81" s="1" t="s">
        <v>2656</v>
      </c>
      <c r="O81" s="1" t="s">
        <v>2165</v>
      </c>
      <c r="P81" s="1" t="s">
        <v>2165</v>
      </c>
      <c r="Q81" s="1" t="s">
        <v>2166</v>
      </c>
      <c r="R81" s="1" t="s">
        <v>2366</v>
      </c>
      <c r="S81" s="1">
        <v>7</v>
      </c>
      <c r="T81" s="1">
        <v>130440971</v>
      </c>
      <c r="U81" s="1">
        <v>130440971</v>
      </c>
      <c r="V81" s="1" t="s">
        <v>2168</v>
      </c>
      <c r="W81" s="1" t="s">
        <v>2168</v>
      </c>
      <c r="X81" s="1" t="s">
        <v>2657</v>
      </c>
      <c r="Y81" s="1" t="s">
        <v>2245</v>
      </c>
      <c r="Z81" s="1">
        <v>6</v>
      </c>
      <c r="AA81" s="1" t="s">
        <v>2124</v>
      </c>
      <c r="AB81" s="1" t="s">
        <v>2171</v>
      </c>
      <c r="AC81" s="1" t="s">
        <v>2658</v>
      </c>
      <c r="AD81" s="1">
        <v>2</v>
      </c>
      <c r="AE81" s="1">
        <v>261053</v>
      </c>
      <c r="AF81" s="1">
        <v>130440971</v>
      </c>
      <c r="AG81" s="1" t="s">
        <v>2186</v>
      </c>
      <c r="AH81" s="1" t="s">
        <v>2210</v>
      </c>
    </row>
    <row r="82" spans="1:34" x14ac:dyDescent="0.25">
      <c r="A82" s="1">
        <v>252976</v>
      </c>
      <c r="B82" s="1" t="s">
        <v>2175</v>
      </c>
      <c r="C82" s="1" t="s">
        <v>2659</v>
      </c>
      <c r="D82" s="1">
        <v>5189</v>
      </c>
      <c r="E82" s="3" t="s">
        <v>527</v>
      </c>
      <c r="F82" s="1" t="s">
        <v>529</v>
      </c>
      <c r="G82" s="1" t="s">
        <v>2239</v>
      </c>
      <c r="H82" s="1">
        <v>0</v>
      </c>
      <c r="I82" s="1" t="s">
        <v>2660</v>
      </c>
      <c r="J82" s="1">
        <v>12386703</v>
      </c>
      <c r="K82" s="1" t="s">
        <v>2124</v>
      </c>
      <c r="L82" s="1" t="s">
        <v>2661</v>
      </c>
      <c r="M82" s="1" t="s">
        <v>2662</v>
      </c>
      <c r="N82" s="1" t="s">
        <v>2663</v>
      </c>
      <c r="O82" s="1" t="s">
        <v>2165</v>
      </c>
      <c r="P82" s="1" t="s">
        <v>2165</v>
      </c>
      <c r="Q82" s="1" t="s">
        <v>2166</v>
      </c>
      <c r="R82" s="1" t="s">
        <v>2366</v>
      </c>
      <c r="S82" s="1">
        <v>7</v>
      </c>
      <c r="T82" s="1">
        <v>92528488</v>
      </c>
      <c r="U82" s="1">
        <v>92528488</v>
      </c>
      <c r="V82" s="1" t="s">
        <v>2168</v>
      </c>
      <c r="W82" s="1" t="s">
        <v>2168</v>
      </c>
      <c r="X82" s="1" t="s">
        <v>2664</v>
      </c>
      <c r="Y82" s="1" t="s">
        <v>2245</v>
      </c>
      <c r="Z82" s="1">
        <v>7</v>
      </c>
      <c r="AA82" s="1" t="s">
        <v>2124</v>
      </c>
      <c r="AB82" s="1" t="s">
        <v>2171</v>
      </c>
      <c r="AC82" s="1" t="s">
        <v>2665</v>
      </c>
      <c r="AD82" s="1">
        <v>2</v>
      </c>
      <c r="AE82" s="1">
        <v>256216</v>
      </c>
      <c r="AF82" s="1">
        <v>92528488</v>
      </c>
      <c r="AG82" s="1" t="s">
        <v>2210</v>
      </c>
      <c r="AH82" s="1" t="s">
        <v>2174</v>
      </c>
    </row>
    <row r="83" spans="1:34" x14ac:dyDescent="0.25">
      <c r="A83" s="1">
        <v>253481</v>
      </c>
      <c r="B83" s="1" t="s">
        <v>2175</v>
      </c>
      <c r="C83" s="1" t="s">
        <v>2666</v>
      </c>
      <c r="D83" s="1">
        <v>56623</v>
      </c>
      <c r="E83" s="3" t="s">
        <v>374</v>
      </c>
      <c r="F83" s="1" t="s">
        <v>376</v>
      </c>
      <c r="G83" s="1" t="s">
        <v>2254</v>
      </c>
      <c r="H83" s="1">
        <v>0</v>
      </c>
      <c r="I83" s="1" t="s">
        <v>2667</v>
      </c>
      <c r="J83" s="1">
        <v>554931078</v>
      </c>
      <c r="K83" s="1" t="s">
        <v>2124</v>
      </c>
      <c r="L83" s="1" t="s">
        <v>2668</v>
      </c>
      <c r="M83" s="1" t="s">
        <v>2669</v>
      </c>
      <c r="N83" s="1" t="s">
        <v>2670</v>
      </c>
      <c r="O83" s="1" t="s">
        <v>2165</v>
      </c>
      <c r="P83" s="1" t="s">
        <v>2165</v>
      </c>
      <c r="Q83" s="1" t="s">
        <v>2166</v>
      </c>
      <c r="R83" s="1" t="s">
        <v>2277</v>
      </c>
      <c r="S83" s="1">
        <v>9</v>
      </c>
      <c r="T83" s="1">
        <v>136439450</v>
      </c>
      <c r="U83" s="1">
        <v>136439450</v>
      </c>
      <c r="V83" s="1" t="s">
        <v>2168</v>
      </c>
      <c r="W83" s="1" t="s">
        <v>2168</v>
      </c>
      <c r="X83" s="1" t="s">
        <v>2671</v>
      </c>
      <c r="Y83" s="1" t="s">
        <v>2245</v>
      </c>
      <c r="Z83" s="1">
        <v>3</v>
      </c>
      <c r="AA83" s="1" t="s">
        <v>2124</v>
      </c>
      <c r="AB83" s="1" t="s">
        <v>2171</v>
      </c>
      <c r="AC83" s="1" t="s">
        <v>2672</v>
      </c>
      <c r="AD83" s="1">
        <v>2</v>
      </c>
      <c r="AE83" s="1">
        <v>261187</v>
      </c>
      <c r="AF83" s="1">
        <v>136439450</v>
      </c>
      <c r="AG83" s="1" t="s">
        <v>2174</v>
      </c>
      <c r="AH83" s="1" t="s">
        <v>2210</v>
      </c>
    </row>
    <row r="84" spans="1:34" x14ac:dyDescent="0.25">
      <c r="A84" s="1">
        <v>254216</v>
      </c>
      <c r="B84" s="1" t="s">
        <v>2175</v>
      </c>
      <c r="C84" s="1" t="s">
        <v>2673</v>
      </c>
      <c r="D84" s="1">
        <v>51259</v>
      </c>
      <c r="E84" s="3" t="s">
        <v>1048</v>
      </c>
      <c r="F84" s="1" t="s">
        <v>1051</v>
      </c>
      <c r="G84" s="1" t="s">
        <v>2239</v>
      </c>
      <c r="H84" s="1">
        <v>0</v>
      </c>
      <c r="I84" s="1" t="s">
        <v>2335</v>
      </c>
      <c r="J84" s="1">
        <v>59493015</v>
      </c>
      <c r="K84" s="1" t="s">
        <v>2124</v>
      </c>
      <c r="L84" s="1" t="s">
        <v>2674</v>
      </c>
      <c r="M84" s="1" t="s">
        <v>2675</v>
      </c>
      <c r="N84" s="1" t="s">
        <v>2676</v>
      </c>
      <c r="O84" s="1" t="s">
        <v>2165</v>
      </c>
      <c r="P84" s="1" t="s">
        <v>2165</v>
      </c>
      <c r="Q84" s="1" t="s">
        <v>2166</v>
      </c>
      <c r="R84" s="1" t="s">
        <v>2182</v>
      </c>
      <c r="S84" s="1">
        <v>11</v>
      </c>
      <c r="T84" s="1">
        <v>61392608</v>
      </c>
      <c r="U84" s="1">
        <v>61392608</v>
      </c>
      <c r="V84" s="1" t="s">
        <v>2168</v>
      </c>
      <c r="W84" s="1" t="s">
        <v>2168</v>
      </c>
      <c r="X84" s="1" t="s">
        <v>2471</v>
      </c>
      <c r="Y84" s="1" t="s">
        <v>2245</v>
      </c>
      <c r="Z84" s="1">
        <v>3</v>
      </c>
      <c r="AA84" s="1" t="s">
        <v>2124</v>
      </c>
      <c r="AB84" s="1" t="s">
        <v>2171</v>
      </c>
      <c r="AC84" s="1" t="s">
        <v>2677</v>
      </c>
      <c r="AD84" s="1">
        <v>2</v>
      </c>
      <c r="AE84" s="1">
        <v>257595</v>
      </c>
      <c r="AF84" s="1">
        <v>61392608</v>
      </c>
      <c r="AG84" s="1" t="s">
        <v>2174</v>
      </c>
      <c r="AH84" s="1" t="s">
        <v>2210</v>
      </c>
    </row>
    <row r="85" spans="1:34" x14ac:dyDescent="0.25">
      <c r="A85" s="1">
        <v>254365</v>
      </c>
      <c r="B85" s="1" t="s">
        <v>2175</v>
      </c>
      <c r="C85" s="1" t="s">
        <v>2678</v>
      </c>
      <c r="D85" s="1">
        <v>7299</v>
      </c>
      <c r="E85" s="3" t="s">
        <v>1389</v>
      </c>
      <c r="F85" s="1" t="s">
        <v>1391</v>
      </c>
      <c r="G85" s="1" t="s">
        <v>2254</v>
      </c>
      <c r="H85" s="1">
        <v>0</v>
      </c>
      <c r="I85" s="1" t="s">
        <v>2124</v>
      </c>
      <c r="J85" s="1">
        <v>368061096</v>
      </c>
      <c r="K85" s="1" t="s">
        <v>2124</v>
      </c>
      <c r="L85" s="1" t="s">
        <v>2679</v>
      </c>
      <c r="M85" s="1" t="s">
        <v>2331</v>
      </c>
      <c r="N85" s="1" t="s">
        <v>2332</v>
      </c>
      <c r="O85" s="1" t="s">
        <v>2165</v>
      </c>
      <c r="P85" s="1" t="s">
        <v>2165</v>
      </c>
      <c r="Q85" s="1" t="s">
        <v>2166</v>
      </c>
      <c r="R85" s="1" t="s">
        <v>2182</v>
      </c>
      <c r="S85" s="1">
        <v>11</v>
      </c>
      <c r="T85" s="1">
        <v>89177944</v>
      </c>
      <c r="U85" s="1">
        <v>89177944</v>
      </c>
      <c r="V85" s="1" t="s">
        <v>2168</v>
      </c>
      <c r="W85" s="1" t="s">
        <v>2168</v>
      </c>
      <c r="X85" s="1" t="s">
        <v>2299</v>
      </c>
      <c r="Y85" s="1" t="s">
        <v>2236</v>
      </c>
      <c r="Z85" s="1">
        <v>1</v>
      </c>
      <c r="AA85" s="1" t="s">
        <v>2124</v>
      </c>
      <c r="AB85" s="1" t="s">
        <v>2171</v>
      </c>
      <c r="AC85" s="1" t="s">
        <v>2680</v>
      </c>
      <c r="AD85" s="1">
        <v>2</v>
      </c>
      <c r="AE85" s="1">
        <v>255955</v>
      </c>
      <c r="AF85" s="1">
        <v>89177944</v>
      </c>
      <c r="AG85" s="1" t="s">
        <v>2186</v>
      </c>
      <c r="AH85" s="1" t="s">
        <v>2174</v>
      </c>
    </row>
    <row r="86" spans="1:34" x14ac:dyDescent="0.25">
      <c r="A86" s="1">
        <v>254407</v>
      </c>
      <c r="B86" s="1" t="s">
        <v>2175</v>
      </c>
      <c r="C86" s="1" t="s">
        <v>2681</v>
      </c>
      <c r="D86" s="1">
        <v>79600</v>
      </c>
      <c r="E86" s="3" t="s">
        <v>1364</v>
      </c>
      <c r="F86" s="1" t="s">
        <v>1366</v>
      </c>
      <c r="G86" s="1" t="s">
        <v>2254</v>
      </c>
      <c r="H86" s="1">
        <v>0</v>
      </c>
      <c r="I86" s="1" t="s">
        <v>2124</v>
      </c>
      <c r="J86" s="1">
        <v>773061089</v>
      </c>
      <c r="K86" s="1" t="s">
        <v>2124</v>
      </c>
      <c r="L86" s="1" t="s">
        <v>2682</v>
      </c>
      <c r="M86" s="1" t="s">
        <v>2331</v>
      </c>
      <c r="N86" s="1" t="s">
        <v>2332</v>
      </c>
      <c r="O86" s="1" t="s">
        <v>2165</v>
      </c>
      <c r="P86" s="1" t="s">
        <v>2165</v>
      </c>
      <c r="Q86" s="1" t="s">
        <v>2166</v>
      </c>
      <c r="R86" s="1" t="s">
        <v>2488</v>
      </c>
      <c r="S86" s="1">
        <v>12</v>
      </c>
      <c r="T86" s="1">
        <v>110614164</v>
      </c>
      <c r="U86" s="1">
        <v>110614164</v>
      </c>
      <c r="V86" s="1" t="s">
        <v>2168</v>
      </c>
      <c r="W86" s="1" t="s">
        <v>2168</v>
      </c>
      <c r="X86" s="1" t="s">
        <v>2683</v>
      </c>
      <c r="Y86" s="1" t="s">
        <v>2236</v>
      </c>
      <c r="Z86" s="1">
        <v>1</v>
      </c>
      <c r="AA86" s="1" t="s">
        <v>2124</v>
      </c>
      <c r="AB86" s="1" t="s">
        <v>2171</v>
      </c>
      <c r="AC86" s="1" t="s">
        <v>2684</v>
      </c>
      <c r="AD86" s="1">
        <v>2</v>
      </c>
      <c r="AE86" s="1">
        <v>257396</v>
      </c>
      <c r="AF86" s="1">
        <v>110614164</v>
      </c>
      <c r="AG86" s="1" t="s">
        <v>2174</v>
      </c>
      <c r="AH86" s="1" t="s">
        <v>2185</v>
      </c>
    </row>
    <row r="87" spans="1:34" x14ac:dyDescent="0.25">
      <c r="A87" s="1">
        <v>254408</v>
      </c>
      <c r="B87" s="1" t="s">
        <v>2175</v>
      </c>
      <c r="C87" s="1" t="s">
        <v>2685</v>
      </c>
      <c r="D87" s="1">
        <v>79600</v>
      </c>
      <c r="E87" s="3" t="s">
        <v>1364</v>
      </c>
      <c r="F87" s="1" t="s">
        <v>1366</v>
      </c>
      <c r="G87" s="1" t="s">
        <v>2254</v>
      </c>
      <c r="H87" s="1">
        <v>0</v>
      </c>
      <c r="I87" s="1" t="s">
        <v>2124</v>
      </c>
      <c r="J87" s="1">
        <v>886038410</v>
      </c>
      <c r="K87" s="1" t="s">
        <v>2124</v>
      </c>
      <c r="L87" s="1" t="s">
        <v>2686</v>
      </c>
      <c r="M87" s="1" t="s">
        <v>2331</v>
      </c>
      <c r="N87" s="1" t="s">
        <v>2332</v>
      </c>
      <c r="O87" s="1" t="s">
        <v>2165</v>
      </c>
      <c r="P87" s="1" t="s">
        <v>2165</v>
      </c>
      <c r="Q87" s="1" t="s">
        <v>2166</v>
      </c>
      <c r="R87" s="1" t="s">
        <v>2488</v>
      </c>
      <c r="S87" s="1">
        <v>12</v>
      </c>
      <c r="T87" s="1">
        <v>110614175</v>
      </c>
      <c r="U87" s="1">
        <v>110614175</v>
      </c>
      <c r="V87" s="1" t="s">
        <v>2168</v>
      </c>
      <c r="W87" s="1" t="s">
        <v>2168</v>
      </c>
      <c r="X87" s="1" t="s">
        <v>2683</v>
      </c>
      <c r="Y87" s="1" t="s">
        <v>2236</v>
      </c>
      <c r="Z87" s="1">
        <v>1</v>
      </c>
      <c r="AA87" s="1" t="s">
        <v>2124</v>
      </c>
      <c r="AB87" s="1" t="s">
        <v>2171</v>
      </c>
      <c r="AC87" s="1" t="s">
        <v>2687</v>
      </c>
      <c r="AD87" s="1">
        <v>2</v>
      </c>
      <c r="AE87" s="1">
        <v>257397</v>
      </c>
      <c r="AF87" s="1">
        <v>110614175</v>
      </c>
      <c r="AG87" s="1" t="s">
        <v>2174</v>
      </c>
      <c r="AH87" s="1" t="s">
        <v>2186</v>
      </c>
    </row>
    <row r="88" spans="1:34" x14ac:dyDescent="0.25">
      <c r="A88" s="1">
        <v>255107</v>
      </c>
      <c r="B88" s="1" t="s">
        <v>2175</v>
      </c>
      <c r="C88" s="1" t="s">
        <v>2688</v>
      </c>
      <c r="D88" s="1">
        <v>123016</v>
      </c>
      <c r="E88" s="3" t="s">
        <v>732</v>
      </c>
      <c r="F88" s="1" t="s">
        <v>735</v>
      </c>
      <c r="G88" s="1" t="s">
        <v>2220</v>
      </c>
      <c r="H88" s="1">
        <v>0</v>
      </c>
      <c r="I88" s="1" t="s">
        <v>2304</v>
      </c>
      <c r="J88" s="1">
        <v>7145692</v>
      </c>
      <c r="K88" s="1" t="s">
        <v>2124</v>
      </c>
      <c r="L88" s="1" t="s">
        <v>2689</v>
      </c>
      <c r="M88" s="1" t="s">
        <v>2690</v>
      </c>
      <c r="N88" s="1" t="s">
        <v>2691</v>
      </c>
      <c r="O88" s="1" t="s">
        <v>2165</v>
      </c>
      <c r="P88" s="1" t="s">
        <v>2165</v>
      </c>
      <c r="Q88" s="1" t="s">
        <v>2166</v>
      </c>
      <c r="R88" s="1" t="s">
        <v>2692</v>
      </c>
      <c r="S88" s="1">
        <v>14</v>
      </c>
      <c r="T88" s="1">
        <v>88824683</v>
      </c>
      <c r="U88" s="1">
        <v>88824683</v>
      </c>
      <c r="V88" s="1" t="s">
        <v>2168</v>
      </c>
      <c r="W88" s="1" t="s">
        <v>2168</v>
      </c>
      <c r="X88" s="1" t="s">
        <v>2693</v>
      </c>
      <c r="Y88" s="1" t="s">
        <v>2227</v>
      </c>
      <c r="Z88" s="1">
        <v>2</v>
      </c>
      <c r="AA88" s="1" t="s">
        <v>2124</v>
      </c>
      <c r="AB88" s="1" t="s">
        <v>2171</v>
      </c>
      <c r="AC88" s="1" t="s">
        <v>2694</v>
      </c>
      <c r="AD88" s="1">
        <v>2</v>
      </c>
      <c r="AE88" s="1">
        <v>262512</v>
      </c>
      <c r="AF88" s="1">
        <v>88824683</v>
      </c>
      <c r="AG88" s="1" t="s">
        <v>2210</v>
      </c>
      <c r="AH88" s="1" t="s">
        <v>2185</v>
      </c>
    </row>
    <row r="89" spans="1:34" x14ac:dyDescent="0.25">
      <c r="A89" s="1">
        <v>255827</v>
      </c>
      <c r="B89" s="1" t="s">
        <v>2175</v>
      </c>
      <c r="C89" s="1" t="s">
        <v>2695</v>
      </c>
      <c r="D89" s="1">
        <v>583</v>
      </c>
      <c r="E89" s="3" t="s">
        <v>82</v>
      </c>
      <c r="F89" s="1" t="s">
        <v>85</v>
      </c>
      <c r="G89" s="1" t="s">
        <v>2239</v>
      </c>
      <c r="H89" s="1">
        <v>0</v>
      </c>
      <c r="I89" s="1" t="s">
        <v>2696</v>
      </c>
      <c r="J89" s="1">
        <v>115078074</v>
      </c>
      <c r="K89" s="1" t="s">
        <v>2124</v>
      </c>
      <c r="L89" s="1" t="s">
        <v>2697</v>
      </c>
      <c r="M89" s="1" t="s">
        <v>2698</v>
      </c>
      <c r="N89" s="1" t="s">
        <v>2699</v>
      </c>
      <c r="O89" s="1" t="s">
        <v>2165</v>
      </c>
      <c r="P89" s="1" t="s">
        <v>2165</v>
      </c>
      <c r="Q89" s="1" t="s">
        <v>2166</v>
      </c>
      <c r="R89" s="1" t="s">
        <v>2532</v>
      </c>
      <c r="S89" s="1">
        <v>16</v>
      </c>
      <c r="T89" s="1">
        <v>56519902</v>
      </c>
      <c r="U89" s="1">
        <v>56519902</v>
      </c>
      <c r="V89" s="1" t="s">
        <v>2168</v>
      </c>
      <c r="W89" s="1" t="s">
        <v>2168</v>
      </c>
      <c r="X89" s="1" t="s">
        <v>2700</v>
      </c>
      <c r="Y89" s="1" t="s">
        <v>2245</v>
      </c>
      <c r="Z89" s="1">
        <v>4</v>
      </c>
      <c r="AA89" s="1" t="s">
        <v>2124</v>
      </c>
      <c r="AB89" s="1" t="s">
        <v>2171</v>
      </c>
      <c r="AC89" s="1" t="s">
        <v>2701</v>
      </c>
      <c r="AD89" s="1">
        <v>2</v>
      </c>
      <c r="AE89" s="1">
        <v>261977</v>
      </c>
      <c r="AF89" s="1">
        <v>56519902</v>
      </c>
      <c r="AG89" s="1" t="s">
        <v>2185</v>
      </c>
      <c r="AH89" s="1" t="s">
        <v>2210</v>
      </c>
    </row>
    <row r="90" spans="1:34" x14ac:dyDescent="0.25">
      <c r="A90" s="1">
        <v>255828</v>
      </c>
      <c r="B90" s="1" t="s">
        <v>2175</v>
      </c>
      <c r="C90" s="1" t="s">
        <v>2702</v>
      </c>
      <c r="D90" s="1">
        <v>583</v>
      </c>
      <c r="E90" s="3" t="s">
        <v>82</v>
      </c>
      <c r="F90" s="1" t="s">
        <v>85</v>
      </c>
      <c r="G90" s="1" t="s">
        <v>2239</v>
      </c>
      <c r="H90" s="1">
        <v>0</v>
      </c>
      <c r="I90" s="1" t="s">
        <v>2696</v>
      </c>
      <c r="J90" s="1">
        <v>78076550</v>
      </c>
      <c r="K90" s="1" t="s">
        <v>2124</v>
      </c>
      <c r="L90" s="1" t="s">
        <v>2703</v>
      </c>
      <c r="M90" s="1" t="s">
        <v>2698</v>
      </c>
      <c r="N90" s="1" t="s">
        <v>2699</v>
      </c>
      <c r="O90" s="1" t="s">
        <v>2165</v>
      </c>
      <c r="P90" s="1" t="s">
        <v>2165</v>
      </c>
      <c r="Q90" s="1" t="s">
        <v>2166</v>
      </c>
      <c r="R90" s="1" t="s">
        <v>2532</v>
      </c>
      <c r="S90" s="1">
        <v>16</v>
      </c>
      <c r="T90" s="1">
        <v>56519904</v>
      </c>
      <c r="U90" s="1">
        <v>56519904</v>
      </c>
      <c r="V90" s="1" t="s">
        <v>2168</v>
      </c>
      <c r="W90" s="1" t="s">
        <v>2168</v>
      </c>
      <c r="X90" s="1" t="s">
        <v>2700</v>
      </c>
      <c r="Y90" s="1" t="s">
        <v>2245</v>
      </c>
      <c r="Z90" s="1">
        <v>4</v>
      </c>
      <c r="AA90" s="1" t="s">
        <v>2124</v>
      </c>
      <c r="AB90" s="1" t="s">
        <v>2171</v>
      </c>
      <c r="AC90" s="1" t="s">
        <v>2704</v>
      </c>
      <c r="AD90" s="1">
        <v>2</v>
      </c>
      <c r="AE90" s="1">
        <v>261978</v>
      </c>
      <c r="AF90" s="1">
        <v>56519904</v>
      </c>
      <c r="AG90" s="1" t="s">
        <v>2185</v>
      </c>
      <c r="AH90" s="1" t="s">
        <v>2174</v>
      </c>
    </row>
    <row r="91" spans="1:34" x14ac:dyDescent="0.25">
      <c r="A91" s="1">
        <v>255875</v>
      </c>
      <c r="B91" s="1" t="s">
        <v>2175</v>
      </c>
      <c r="C91" s="1" t="s">
        <v>2705</v>
      </c>
      <c r="D91" s="1">
        <v>79583</v>
      </c>
      <c r="E91" s="3" t="s">
        <v>1052</v>
      </c>
      <c r="F91" s="1" t="s">
        <v>1055</v>
      </c>
      <c r="G91" s="1" t="s">
        <v>2189</v>
      </c>
      <c r="H91" s="1">
        <v>0</v>
      </c>
      <c r="I91" s="1" t="s">
        <v>2706</v>
      </c>
      <c r="J91" s="1">
        <v>3743602</v>
      </c>
      <c r="K91" s="1" t="s">
        <v>2124</v>
      </c>
      <c r="L91" s="1" t="s">
        <v>2707</v>
      </c>
      <c r="M91" s="1" t="s">
        <v>2708</v>
      </c>
      <c r="N91" s="1" t="s">
        <v>2709</v>
      </c>
      <c r="O91" s="1" t="s">
        <v>2165</v>
      </c>
      <c r="P91" s="1" t="s">
        <v>2165</v>
      </c>
      <c r="Q91" s="1" t="s">
        <v>2166</v>
      </c>
      <c r="R91" s="1" t="s">
        <v>2532</v>
      </c>
      <c r="S91" s="1">
        <v>16</v>
      </c>
      <c r="T91" s="1">
        <v>75556215</v>
      </c>
      <c r="U91" s="1">
        <v>75556215</v>
      </c>
      <c r="V91" s="1" t="s">
        <v>2168</v>
      </c>
      <c r="W91" s="1" t="s">
        <v>2168</v>
      </c>
      <c r="X91" s="1" t="s">
        <v>2710</v>
      </c>
      <c r="Y91" s="1" t="s">
        <v>2245</v>
      </c>
      <c r="Z91" s="1">
        <v>3</v>
      </c>
      <c r="AA91" s="1" t="s">
        <v>2124</v>
      </c>
      <c r="AB91" s="1" t="s">
        <v>2171</v>
      </c>
      <c r="AC91" s="1" t="s">
        <v>2711</v>
      </c>
      <c r="AD91" s="1">
        <v>2</v>
      </c>
      <c r="AE91" s="1">
        <v>257330</v>
      </c>
      <c r="AF91" s="1">
        <v>75556215</v>
      </c>
      <c r="AG91" s="1" t="s">
        <v>2174</v>
      </c>
      <c r="AH91" s="1" t="s">
        <v>2210</v>
      </c>
    </row>
    <row r="92" spans="1:34" x14ac:dyDescent="0.25">
      <c r="A92" s="1">
        <v>256253</v>
      </c>
      <c r="B92" s="1" t="s">
        <v>2175</v>
      </c>
      <c r="C92" s="1" t="s">
        <v>2712</v>
      </c>
      <c r="D92" s="1">
        <v>2811</v>
      </c>
      <c r="E92" s="3" t="s">
        <v>1217</v>
      </c>
      <c r="F92" s="1" t="s">
        <v>1220</v>
      </c>
      <c r="G92" s="1" t="s">
        <v>2189</v>
      </c>
      <c r="H92" s="1">
        <v>0</v>
      </c>
      <c r="I92" s="1" t="s">
        <v>2713</v>
      </c>
      <c r="J92" s="1">
        <v>2243093</v>
      </c>
      <c r="K92" s="1" t="s">
        <v>2124</v>
      </c>
      <c r="L92" s="1" t="s">
        <v>2714</v>
      </c>
      <c r="M92" s="1" t="s">
        <v>2267</v>
      </c>
      <c r="N92" s="1" t="s">
        <v>2268</v>
      </c>
      <c r="O92" s="1" t="s">
        <v>2165</v>
      </c>
      <c r="P92" s="1" t="s">
        <v>2165</v>
      </c>
      <c r="Q92" s="1" t="s">
        <v>2166</v>
      </c>
      <c r="R92" s="1" t="s">
        <v>2282</v>
      </c>
      <c r="S92" s="1">
        <v>17</v>
      </c>
      <c r="T92" s="1">
        <v>4932600</v>
      </c>
      <c r="U92" s="1">
        <v>4932600</v>
      </c>
      <c r="V92" s="1" t="s">
        <v>2168</v>
      </c>
      <c r="W92" s="1" t="s">
        <v>2168</v>
      </c>
      <c r="X92" s="1" t="s">
        <v>2715</v>
      </c>
      <c r="Y92" s="1" t="s">
        <v>2245</v>
      </c>
      <c r="Z92" s="1">
        <v>2</v>
      </c>
      <c r="AA92" s="1" t="s">
        <v>2124</v>
      </c>
      <c r="AB92" s="1" t="s">
        <v>2171</v>
      </c>
      <c r="AC92" s="1" t="s">
        <v>2716</v>
      </c>
      <c r="AD92" s="1">
        <v>2</v>
      </c>
      <c r="AE92" s="1">
        <v>255460</v>
      </c>
      <c r="AF92" s="1">
        <v>4932600</v>
      </c>
      <c r="AG92" s="1" t="s">
        <v>2186</v>
      </c>
      <c r="AH92" s="1" t="s">
        <v>2174</v>
      </c>
    </row>
    <row r="93" spans="1:34" x14ac:dyDescent="0.25">
      <c r="A93" s="1">
        <v>256292</v>
      </c>
      <c r="B93" s="1" t="s">
        <v>2175</v>
      </c>
      <c r="C93" s="1" t="s">
        <v>2717</v>
      </c>
      <c r="D93" s="1">
        <v>54903</v>
      </c>
      <c r="E93" s="3" t="s">
        <v>446</v>
      </c>
      <c r="F93" s="1" t="s">
        <v>448</v>
      </c>
      <c r="G93" s="1" t="s">
        <v>2239</v>
      </c>
      <c r="H93" s="1">
        <v>0</v>
      </c>
      <c r="I93" s="1" t="s">
        <v>2304</v>
      </c>
      <c r="J93" s="1">
        <v>116514023</v>
      </c>
      <c r="K93" s="1" t="s">
        <v>2124</v>
      </c>
      <c r="L93" s="1" t="s">
        <v>2718</v>
      </c>
      <c r="M93" s="1" t="s">
        <v>2719</v>
      </c>
      <c r="N93" s="1" t="s">
        <v>2720</v>
      </c>
      <c r="O93" s="1" t="s">
        <v>2165</v>
      </c>
      <c r="P93" s="1" t="s">
        <v>2165</v>
      </c>
      <c r="Q93" s="1" t="s">
        <v>2166</v>
      </c>
      <c r="R93" s="1" t="s">
        <v>2282</v>
      </c>
      <c r="S93" s="1">
        <v>17</v>
      </c>
      <c r="T93" s="1">
        <v>58219248</v>
      </c>
      <c r="U93" s="1">
        <v>58219248</v>
      </c>
      <c r="V93" s="1" t="s">
        <v>2168</v>
      </c>
      <c r="W93" s="1" t="s">
        <v>2168</v>
      </c>
      <c r="X93" s="1" t="s">
        <v>2721</v>
      </c>
      <c r="Y93" s="1" t="s">
        <v>2245</v>
      </c>
      <c r="Z93" s="1">
        <v>3</v>
      </c>
      <c r="AA93" s="1" t="s">
        <v>2124</v>
      </c>
      <c r="AB93" s="1" t="s">
        <v>2171</v>
      </c>
      <c r="AC93" s="1" t="s">
        <v>2722</v>
      </c>
      <c r="AD93" s="1">
        <v>2</v>
      </c>
      <c r="AE93" s="1">
        <v>260877</v>
      </c>
      <c r="AF93" s="1">
        <v>58219248</v>
      </c>
      <c r="AG93" s="1" t="s">
        <v>2210</v>
      </c>
      <c r="AH93" s="1" t="s">
        <v>2174</v>
      </c>
    </row>
    <row r="94" spans="1:34" x14ac:dyDescent="0.25">
      <c r="A94" s="1">
        <v>256338</v>
      </c>
      <c r="B94" s="1" t="s">
        <v>2175</v>
      </c>
      <c r="C94" s="1" t="s">
        <v>2723</v>
      </c>
      <c r="D94" s="1">
        <v>23746</v>
      </c>
      <c r="E94" s="3" t="s">
        <v>37</v>
      </c>
      <c r="F94" s="1" t="s">
        <v>40</v>
      </c>
      <c r="G94" s="1" t="s">
        <v>2220</v>
      </c>
      <c r="H94" s="1">
        <v>0</v>
      </c>
      <c r="I94" s="1" t="s">
        <v>2335</v>
      </c>
      <c r="J94" s="1">
        <v>188246267</v>
      </c>
      <c r="K94" s="1" t="s">
        <v>2124</v>
      </c>
      <c r="L94" s="1" t="s">
        <v>2724</v>
      </c>
      <c r="M94" s="1" t="s">
        <v>2725</v>
      </c>
      <c r="N94" s="1" t="s">
        <v>2726</v>
      </c>
      <c r="O94" s="1" t="s">
        <v>2165</v>
      </c>
      <c r="P94" s="1" t="s">
        <v>2165</v>
      </c>
      <c r="Q94" s="1" t="s">
        <v>2166</v>
      </c>
      <c r="R94" s="1" t="s">
        <v>2282</v>
      </c>
      <c r="S94" s="1">
        <v>17</v>
      </c>
      <c r="T94" s="1">
        <v>6435121</v>
      </c>
      <c r="U94" s="1">
        <v>6435121</v>
      </c>
      <c r="V94" s="1" t="s">
        <v>2168</v>
      </c>
      <c r="W94" s="1" t="s">
        <v>2168</v>
      </c>
      <c r="X94" s="1" t="s">
        <v>2715</v>
      </c>
      <c r="Y94" s="1" t="s">
        <v>2227</v>
      </c>
      <c r="Z94" s="1">
        <v>2</v>
      </c>
      <c r="AA94" s="1" t="s">
        <v>2124</v>
      </c>
      <c r="AB94" s="1" t="s">
        <v>2171</v>
      </c>
      <c r="AC94" s="1" t="s">
        <v>2727</v>
      </c>
      <c r="AD94" s="1">
        <v>2</v>
      </c>
      <c r="AE94" s="1">
        <v>260388</v>
      </c>
      <c r="AF94" s="1">
        <v>6435121</v>
      </c>
      <c r="AG94" s="1" t="s">
        <v>2210</v>
      </c>
      <c r="AH94" s="1" t="s">
        <v>2186</v>
      </c>
    </row>
    <row r="95" spans="1:34" x14ac:dyDescent="0.25">
      <c r="A95" s="1">
        <v>266390</v>
      </c>
      <c r="B95" s="1" t="s">
        <v>2157</v>
      </c>
      <c r="C95" s="1" t="s">
        <v>2728</v>
      </c>
      <c r="D95" s="1">
        <v>1756</v>
      </c>
      <c r="E95" s="3" t="s">
        <v>863</v>
      </c>
      <c r="F95" s="1" t="s">
        <v>865</v>
      </c>
      <c r="G95" s="1" t="s">
        <v>2254</v>
      </c>
      <c r="H95" s="1">
        <v>0</v>
      </c>
      <c r="I95" s="1" t="s">
        <v>2729</v>
      </c>
      <c r="J95" s="1">
        <v>886042325</v>
      </c>
      <c r="K95" s="1" t="s">
        <v>2124</v>
      </c>
      <c r="L95" s="1" t="s">
        <v>2730</v>
      </c>
      <c r="M95" s="1" t="s">
        <v>2331</v>
      </c>
      <c r="N95" s="1" t="s">
        <v>2332</v>
      </c>
      <c r="O95" s="1" t="s">
        <v>2165</v>
      </c>
      <c r="P95" s="1" t="s">
        <v>2165</v>
      </c>
      <c r="Q95" s="1" t="s">
        <v>2166</v>
      </c>
      <c r="R95" s="1" t="s">
        <v>2233</v>
      </c>
      <c r="S95" s="1" t="s">
        <v>2234</v>
      </c>
      <c r="T95" s="1">
        <v>33211500</v>
      </c>
      <c r="U95" s="1">
        <v>33211500</v>
      </c>
      <c r="V95" s="1" t="s">
        <v>2168</v>
      </c>
      <c r="W95" s="1" t="s">
        <v>2168</v>
      </c>
      <c r="X95" s="1" t="s">
        <v>2244</v>
      </c>
      <c r="Y95" s="1" t="s">
        <v>2236</v>
      </c>
      <c r="Z95" s="1">
        <v>1</v>
      </c>
      <c r="AA95" s="1" t="s">
        <v>2124</v>
      </c>
      <c r="AB95" s="1" t="s">
        <v>2171</v>
      </c>
      <c r="AC95" s="1" t="s">
        <v>2731</v>
      </c>
      <c r="AD95" s="1">
        <v>2</v>
      </c>
      <c r="AE95" s="1">
        <v>282153</v>
      </c>
      <c r="AF95" s="1">
        <v>33211499</v>
      </c>
      <c r="AG95" s="1" t="s">
        <v>2732</v>
      </c>
      <c r="AH95" s="1" t="s">
        <v>2185</v>
      </c>
    </row>
    <row r="96" spans="1:34" x14ac:dyDescent="0.25">
      <c r="A96" s="1">
        <v>266541</v>
      </c>
      <c r="B96" s="1" t="s">
        <v>2175</v>
      </c>
      <c r="C96" s="1" t="s">
        <v>2733</v>
      </c>
      <c r="D96" s="1">
        <v>22954</v>
      </c>
      <c r="E96" s="3" t="s">
        <v>720</v>
      </c>
      <c r="F96" s="1" t="s">
        <v>723</v>
      </c>
      <c r="G96" s="1" t="s">
        <v>2249</v>
      </c>
      <c r="H96" s="1">
        <v>0</v>
      </c>
      <c r="I96" s="1" t="s">
        <v>2734</v>
      </c>
      <c r="J96" s="1">
        <v>774975492</v>
      </c>
      <c r="K96" s="1" t="s">
        <v>2124</v>
      </c>
      <c r="L96" s="1" t="s">
        <v>2735</v>
      </c>
      <c r="M96" s="1" t="s">
        <v>2232</v>
      </c>
      <c r="N96" s="1" t="s">
        <v>2194</v>
      </c>
      <c r="O96" s="1" t="s">
        <v>2165</v>
      </c>
      <c r="P96" s="1" t="s">
        <v>2165</v>
      </c>
      <c r="Q96" s="1" t="s">
        <v>2166</v>
      </c>
      <c r="R96" s="1" t="s">
        <v>2277</v>
      </c>
      <c r="S96" s="1">
        <v>9</v>
      </c>
      <c r="T96" s="1">
        <v>116697738</v>
      </c>
      <c r="U96" s="1">
        <v>116697738</v>
      </c>
      <c r="V96" s="1" t="s">
        <v>2168</v>
      </c>
      <c r="W96" s="1" t="s">
        <v>2168</v>
      </c>
      <c r="X96" s="1" t="s">
        <v>2736</v>
      </c>
      <c r="Y96" s="1" t="s">
        <v>2236</v>
      </c>
      <c r="Z96" s="1">
        <v>1</v>
      </c>
      <c r="AA96" s="1" t="s">
        <v>2124</v>
      </c>
      <c r="AB96" s="1" t="s">
        <v>2171</v>
      </c>
      <c r="AC96" s="1" t="s">
        <v>2737</v>
      </c>
      <c r="AD96" s="1">
        <v>2</v>
      </c>
      <c r="AE96" s="1">
        <v>282304</v>
      </c>
      <c r="AF96" s="1">
        <v>116697738</v>
      </c>
      <c r="AG96" s="1" t="s">
        <v>2210</v>
      </c>
      <c r="AH96" s="1" t="s">
        <v>2185</v>
      </c>
    </row>
    <row r="97" spans="1:34" x14ac:dyDescent="0.25">
      <c r="A97" s="1">
        <v>266740</v>
      </c>
      <c r="B97" s="1" t="s">
        <v>2175</v>
      </c>
      <c r="C97" s="1" t="s">
        <v>2738</v>
      </c>
      <c r="D97" s="1">
        <v>1756</v>
      </c>
      <c r="E97" s="3" t="s">
        <v>863</v>
      </c>
      <c r="F97" s="1" t="s">
        <v>865</v>
      </c>
      <c r="G97" s="1" t="s">
        <v>2249</v>
      </c>
      <c r="H97" s="1">
        <v>0</v>
      </c>
      <c r="I97" s="1" t="s">
        <v>2739</v>
      </c>
      <c r="J97" s="1">
        <v>778938887</v>
      </c>
      <c r="K97" s="1" t="s">
        <v>2124</v>
      </c>
      <c r="L97" s="1" t="s">
        <v>2740</v>
      </c>
      <c r="M97" s="1" t="s">
        <v>2741</v>
      </c>
      <c r="N97" s="1" t="s">
        <v>2742</v>
      </c>
      <c r="O97" s="1" t="s">
        <v>2324</v>
      </c>
      <c r="P97" s="1" t="s">
        <v>2165</v>
      </c>
      <c r="Q97" s="1" t="s">
        <v>2166</v>
      </c>
      <c r="R97" s="1" t="s">
        <v>2233</v>
      </c>
      <c r="S97" s="1" t="s">
        <v>2234</v>
      </c>
      <c r="T97" s="1">
        <v>33211387</v>
      </c>
      <c r="U97" s="1">
        <v>33211387</v>
      </c>
      <c r="V97" s="1" t="s">
        <v>2168</v>
      </c>
      <c r="W97" s="1" t="s">
        <v>2168</v>
      </c>
      <c r="X97" s="1" t="s">
        <v>2244</v>
      </c>
      <c r="Y97" s="1" t="s">
        <v>2245</v>
      </c>
      <c r="Z97" s="1">
        <v>4</v>
      </c>
      <c r="AA97" s="1" t="s">
        <v>2124</v>
      </c>
      <c r="AB97" s="1" t="s">
        <v>2171</v>
      </c>
      <c r="AC97" s="1" t="s">
        <v>2743</v>
      </c>
      <c r="AD97" s="1">
        <v>2</v>
      </c>
      <c r="AE97" s="1">
        <v>282503</v>
      </c>
      <c r="AF97" s="1">
        <v>33211387</v>
      </c>
      <c r="AG97" s="1" t="s">
        <v>2174</v>
      </c>
      <c r="AH97" s="1" t="s">
        <v>2186</v>
      </c>
    </row>
    <row r="98" spans="1:34" x14ac:dyDescent="0.25">
      <c r="A98" s="1">
        <v>267403</v>
      </c>
      <c r="B98" s="1" t="s">
        <v>2175</v>
      </c>
      <c r="C98" s="1" t="s">
        <v>2744</v>
      </c>
      <c r="D98" s="1">
        <v>124590</v>
      </c>
      <c r="E98" s="3" t="s">
        <v>750</v>
      </c>
      <c r="F98" s="1" t="s">
        <v>752</v>
      </c>
      <c r="G98" s="1" t="s">
        <v>2249</v>
      </c>
      <c r="H98" s="1">
        <v>0</v>
      </c>
      <c r="I98" s="1" t="s">
        <v>2745</v>
      </c>
      <c r="J98" s="1">
        <v>758940726</v>
      </c>
      <c r="K98" s="1" t="s">
        <v>2124</v>
      </c>
      <c r="L98" s="1" t="s">
        <v>2746</v>
      </c>
      <c r="M98" s="1" t="s">
        <v>2747</v>
      </c>
      <c r="N98" s="1" t="s">
        <v>2748</v>
      </c>
      <c r="O98" s="1" t="s">
        <v>2324</v>
      </c>
      <c r="P98" s="1" t="s">
        <v>2165</v>
      </c>
      <c r="Q98" s="1" t="s">
        <v>2166</v>
      </c>
      <c r="R98" s="1" t="s">
        <v>2282</v>
      </c>
      <c r="S98" s="1">
        <v>17</v>
      </c>
      <c r="T98" s="1">
        <v>74923075</v>
      </c>
      <c r="U98" s="1">
        <v>74923075</v>
      </c>
      <c r="V98" s="1" t="s">
        <v>2168</v>
      </c>
      <c r="W98" s="1" t="s">
        <v>2168</v>
      </c>
      <c r="X98" s="1" t="s">
        <v>2432</v>
      </c>
      <c r="Y98" s="1" t="s">
        <v>2245</v>
      </c>
      <c r="Z98" s="1">
        <v>4</v>
      </c>
      <c r="AA98" s="1" t="s">
        <v>2124</v>
      </c>
      <c r="AB98" s="1" t="s">
        <v>2171</v>
      </c>
      <c r="AC98" s="1" t="s">
        <v>2749</v>
      </c>
      <c r="AD98" s="1">
        <v>2</v>
      </c>
      <c r="AE98" s="1">
        <v>283166</v>
      </c>
      <c r="AF98" s="1">
        <v>74923075</v>
      </c>
      <c r="AG98" s="1" t="s">
        <v>2210</v>
      </c>
      <c r="AH98" s="1" t="s">
        <v>2185</v>
      </c>
    </row>
    <row r="99" spans="1:34" x14ac:dyDescent="0.25">
      <c r="A99" s="1">
        <v>268908</v>
      </c>
      <c r="B99" s="1" t="s">
        <v>2175</v>
      </c>
      <c r="C99" s="1" t="s">
        <v>2750</v>
      </c>
      <c r="D99" s="1">
        <v>80025</v>
      </c>
      <c r="E99" s="3" t="s">
        <v>499</v>
      </c>
      <c r="F99" s="1" t="s">
        <v>502</v>
      </c>
      <c r="G99" s="1" t="s">
        <v>2751</v>
      </c>
      <c r="H99" s="1">
        <v>1</v>
      </c>
      <c r="I99" s="1" t="s">
        <v>2752</v>
      </c>
      <c r="J99" s="1">
        <v>780551883</v>
      </c>
      <c r="K99" s="1" t="s">
        <v>2124</v>
      </c>
      <c r="L99" s="1" t="s">
        <v>2753</v>
      </c>
      <c r="M99" s="1" t="s">
        <v>2754</v>
      </c>
      <c r="N99" s="1" t="s">
        <v>2755</v>
      </c>
      <c r="O99" s="1" t="s">
        <v>2165</v>
      </c>
      <c r="P99" s="1" t="s">
        <v>2165</v>
      </c>
      <c r="Q99" s="1" t="s">
        <v>2166</v>
      </c>
      <c r="R99" s="1" t="s">
        <v>2195</v>
      </c>
      <c r="S99" s="1">
        <v>20</v>
      </c>
      <c r="T99" s="1">
        <v>3889410</v>
      </c>
      <c r="U99" s="1">
        <v>3889410</v>
      </c>
      <c r="V99" s="1" t="s">
        <v>2168</v>
      </c>
      <c r="W99" s="1" t="s">
        <v>2168</v>
      </c>
      <c r="X99" s="1" t="s">
        <v>2756</v>
      </c>
      <c r="Y99" s="1" t="s">
        <v>2245</v>
      </c>
      <c r="Z99" s="1">
        <v>2</v>
      </c>
      <c r="AA99" s="1" t="s">
        <v>2124</v>
      </c>
      <c r="AB99" s="1" t="s">
        <v>2171</v>
      </c>
      <c r="AC99" s="1" t="s">
        <v>2757</v>
      </c>
      <c r="AD99" s="1">
        <v>2</v>
      </c>
      <c r="AE99" s="1">
        <v>284671</v>
      </c>
      <c r="AF99" s="1">
        <v>3889410</v>
      </c>
      <c r="AG99" s="1" t="s">
        <v>2210</v>
      </c>
      <c r="AH99" s="1" t="s">
        <v>2186</v>
      </c>
    </row>
    <row r="100" spans="1:34" x14ac:dyDescent="0.25">
      <c r="A100" s="1">
        <v>269162</v>
      </c>
      <c r="B100" s="1" t="s">
        <v>2175</v>
      </c>
      <c r="C100" s="1" t="s">
        <v>2758</v>
      </c>
      <c r="D100" s="1">
        <v>4041</v>
      </c>
      <c r="E100" s="3" t="s">
        <v>420</v>
      </c>
      <c r="F100" s="1" t="s">
        <v>423</v>
      </c>
      <c r="G100" s="1" t="s">
        <v>2249</v>
      </c>
      <c r="H100" s="1">
        <v>0</v>
      </c>
      <c r="I100" s="1" t="s">
        <v>2759</v>
      </c>
      <c r="J100" s="1">
        <v>886042984</v>
      </c>
      <c r="K100" s="1" t="s">
        <v>2124</v>
      </c>
      <c r="L100" s="1" t="s">
        <v>2760</v>
      </c>
      <c r="M100" s="1" t="s">
        <v>2232</v>
      </c>
      <c r="N100" s="1" t="s">
        <v>2194</v>
      </c>
      <c r="O100" s="1" t="s">
        <v>2165</v>
      </c>
      <c r="P100" s="1" t="s">
        <v>2165</v>
      </c>
      <c r="Q100" s="1" t="s">
        <v>2166</v>
      </c>
      <c r="R100" s="1" t="s">
        <v>2182</v>
      </c>
      <c r="S100" s="1">
        <v>11</v>
      </c>
      <c r="T100" s="1">
        <v>68312707</v>
      </c>
      <c r="U100" s="1">
        <v>68312707</v>
      </c>
      <c r="V100" s="1" t="s">
        <v>2168</v>
      </c>
      <c r="W100" s="1" t="s">
        <v>2168</v>
      </c>
      <c r="X100" s="1" t="s">
        <v>2761</v>
      </c>
      <c r="Y100" s="1" t="s">
        <v>2236</v>
      </c>
      <c r="Z100" s="1">
        <v>1</v>
      </c>
      <c r="AA100" s="1" t="s">
        <v>2124</v>
      </c>
      <c r="AB100" s="1" t="s">
        <v>2171</v>
      </c>
      <c r="AC100" s="1" t="s">
        <v>2762</v>
      </c>
      <c r="AD100" s="1">
        <v>2</v>
      </c>
      <c r="AE100" s="1">
        <v>284925</v>
      </c>
      <c r="AF100" s="1">
        <v>68312707</v>
      </c>
      <c r="AG100" s="1" t="s">
        <v>2174</v>
      </c>
      <c r="AH100" s="1" t="s">
        <v>2186</v>
      </c>
    </row>
    <row r="101" spans="1:34" x14ac:dyDescent="0.25">
      <c r="A101" s="1">
        <v>270679</v>
      </c>
      <c r="B101" s="1" t="s">
        <v>2175</v>
      </c>
      <c r="C101" s="1" t="s">
        <v>2763</v>
      </c>
      <c r="D101" s="1">
        <v>1756</v>
      </c>
      <c r="E101" s="3" t="s">
        <v>863</v>
      </c>
      <c r="F101" s="1" t="s">
        <v>865</v>
      </c>
      <c r="G101" s="1" t="s">
        <v>2249</v>
      </c>
      <c r="H101" s="1">
        <v>0</v>
      </c>
      <c r="I101" s="1" t="s">
        <v>2764</v>
      </c>
      <c r="J101" s="1">
        <v>886043394</v>
      </c>
      <c r="K101" s="1" t="s">
        <v>2124</v>
      </c>
      <c r="L101" s="1" t="s">
        <v>2765</v>
      </c>
      <c r="M101" s="1" t="s">
        <v>2766</v>
      </c>
      <c r="N101" s="1" t="s">
        <v>2767</v>
      </c>
      <c r="O101" s="1" t="s">
        <v>2324</v>
      </c>
      <c r="P101" s="1" t="s">
        <v>2165</v>
      </c>
      <c r="Q101" s="1" t="s">
        <v>2166</v>
      </c>
      <c r="R101" s="1" t="s">
        <v>2233</v>
      </c>
      <c r="S101" s="1" t="s">
        <v>2234</v>
      </c>
      <c r="T101" s="1">
        <v>33211500</v>
      </c>
      <c r="U101" s="1">
        <v>33211500</v>
      </c>
      <c r="V101" s="1" t="s">
        <v>2168</v>
      </c>
      <c r="W101" s="1" t="s">
        <v>2168</v>
      </c>
      <c r="X101" s="1" t="s">
        <v>2244</v>
      </c>
      <c r="Y101" s="1" t="s">
        <v>2245</v>
      </c>
      <c r="Z101" s="1">
        <v>2</v>
      </c>
      <c r="AA101" s="1" t="s">
        <v>2124</v>
      </c>
      <c r="AB101" s="1" t="s">
        <v>2171</v>
      </c>
      <c r="AC101" s="1" t="s">
        <v>2768</v>
      </c>
      <c r="AD101" s="1">
        <v>2</v>
      </c>
      <c r="AE101" s="1">
        <v>286442</v>
      </c>
      <c r="AF101" s="1">
        <v>33211500</v>
      </c>
      <c r="AG101" s="1" t="s">
        <v>2210</v>
      </c>
      <c r="AH101" s="1" t="s">
        <v>2185</v>
      </c>
    </row>
    <row r="102" spans="1:34" x14ac:dyDescent="0.25">
      <c r="A102" s="1">
        <v>271716</v>
      </c>
      <c r="B102" s="1" t="s">
        <v>2157</v>
      </c>
      <c r="C102" s="1" t="s">
        <v>2769</v>
      </c>
      <c r="D102" s="1">
        <v>4041</v>
      </c>
      <c r="E102" s="3" t="s">
        <v>420</v>
      </c>
      <c r="F102" s="1" t="s">
        <v>423</v>
      </c>
      <c r="G102" s="1" t="s">
        <v>2220</v>
      </c>
      <c r="H102" s="1">
        <v>0</v>
      </c>
      <c r="I102" s="1" t="s">
        <v>2770</v>
      </c>
      <c r="J102" s="1">
        <v>763941232</v>
      </c>
      <c r="K102" s="1" t="s">
        <v>2124</v>
      </c>
      <c r="L102" s="1" t="s">
        <v>2771</v>
      </c>
      <c r="M102" s="1" t="s">
        <v>2267</v>
      </c>
      <c r="N102" s="1" t="s">
        <v>2268</v>
      </c>
      <c r="O102" s="1" t="s">
        <v>2165</v>
      </c>
      <c r="P102" s="1" t="s">
        <v>2165</v>
      </c>
      <c r="Q102" s="1" t="s">
        <v>2166</v>
      </c>
      <c r="R102" s="1" t="s">
        <v>2182</v>
      </c>
      <c r="S102" s="1">
        <v>11</v>
      </c>
      <c r="T102" s="1">
        <v>68312694</v>
      </c>
      <c r="U102" s="1">
        <v>68312694</v>
      </c>
      <c r="V102" s="1" t="s">
        <v>2168</v>
      </c>
      <c r="W102" s="1" t="s">
        <v>2168</v>
      </c>
      <c r="X102" s="1" t="s">
        <v>2761</v>
      </c>
      <c r="Y102" s="1" t="s">
        <v>2227</v>
      </c>
      <c r="Z102" s="1">
        <v>2</v>
      </c>
      <c r="AA102" s="1" t="s">
        <v>2124</v>
      </c>
      <c r="AB102" s="1" t="s">
        <v>2171</v>
      </c>
      <c r="AC102" s="1" t="s">
        <v>2772</v>
      </c>
      <c r="AD102" s="1">
        <v>2</v>
      </c>
      <c r="AE102" s="1">
        <v>287479</v>
      </c>
      <c r="AF102" s="1">
        <v>68312693</v>
      </c>
      <c r="AG102" s="1" t="s">
        <v>2773</v>
      </c>
      <c r="AH102" s="1" t="s">
        <v>2210</v>
      </c>
    </row>
    <row r="103" spans="1:34" x14ac:dyDescent="0.25">
      <c r="A103" s="1">
        <v>273021</v>
      </c>
      <c r="B103" s="1" t="s">
        <v>2175</v>
      </c>
      <c r="C103" s="1" t="s">
        <v>2774</v>
      </c>
      <c r="D103" s="1">
        <v>1161</v>
      </c>
      <c r="E103" s="3" t="s">
        <v>273</v>
      </c>
      <c r="F103" s="1" t="s">
        <v>276</v>
      </c>
      <c r="G103" s="1" t="s">
        <v>2249</v>
      </c>
      <c r="H103" s="1">
        <v>0</v>
      </c>
      <c r="I103" s="1" t="s">
        <v>2775</v>
      </c>
      <c r="J103" s="1">
        <v>199968351</v>
      </c>
      <c r="K103" s="1" t="s">
        <v>2124</v>
      </c>
      <c r="L103" s="1" t="s">
        <v>2776</v>
      </c>
      <c r="M103" s="1" t="s">
        <v>2232</v>
      </c>
      <c r="N103" s="1" t="s">
        <v>2194</v>
      </c>
      <c r="O103" s="1" t="s">
        <v>2165</v>
      </c>
      <c r="P103" s="1" t="s">
        <v>2165</v>
      </c>
      <c r="Q103" s="1" t="s">
        <v>2166</v>
      </c>
      <c r="R103" s="1" t="s">
        <v>2345</v>
      </c>
      <c r="S103" s="1">
        <v>5</v>
      </c>
      <c r="T103" s="1">
        <v>60945011</v>
      </c>
      <c r="U103" s="1">
        <v>60945011</v>
      </c>
      <c r="V103" s="1" t="s">
        <v>2168</v>
      </c>
      <c r="W103" s="1" t="s">
        <v>2168</v>
      </c>
      <c r="X103" s="1" t="s">
        <v>2777</v>
      </c>
      <c r="Y103" s="1" t="s">
        <v>2236</v>
      </c>
      <c r="Z103" s="1">
        <v>1</v>
      </c>
      <c r="AA103" s="1" t="s">
        <v>2124</v>
      </c>
      <c r="AB103" s="1" t="s">
        <v>2171</v>
      </c>
      <c r="AC103" s="1" t="s">
        <v>2778</v>
      </c>
      <c r="AD103" s="1">
        <v>2</v>
      </c>
      <c r="AE103" s="1">
        <v>288784</v>
      </c>
      <c r="AF103" s="1">
        <v>60945011</v>
      </c>
      <c r="AG103" s="1" t="s">
        <v>2174</v>
      </c>
      <c r="AH103" s="1" t="s">
        <v>2186</v>
      </c>
    </row>
    <row r="104" spans="1:34" x14ac:dyDescent="0.25">
      <c r="A104" s="1">
        <v>275726</v>
      </c>
      <c r="B104" s="1" t="s">
        <v>2175</v>
      </c>
      <c r="C104" s="1" t="s">
        <v>2779</v>
      </c>
      <c r="D104" s="1">
        <v>1301</v>
      </c>
      <c r="E104" s="3" t="s">
        <v>1143</v>
      </c>
      <c r="F104" s="1" t="s">
        <v>1145</v>
      </c>
      <c r="G104" s="1" t="s">
        <v>2220</v>
      </c>
      <c r="H104" s="1">
        <v>0</v>
      </c>
      <c r="I104" s="1" t="s">
        <v>2304</v>
      </c>
      <c r="J104" s="1">
        <v>369810404</v>
      </c>
      <c r="K104" s="1" t="s">
        <v>2124</v>
      </c>
      <c r="L104" s="1" t="s">
        <v>2780</v>
      </c>
      <c r="M104" s="1" t="s">
        <v>2781</v>
      </c>
      <c r="N104" s="1" t="s">
        <v>2782</v>
      </c>
      <c r="O104" s="1" t="s">
        <v>2165</v>
      </c>
      <c r="P104" s="1" t="s">
        <v>2165</v>
      </c>
      <c r="Q104" s="1" t="s">
        <v>2166</v>
      </c>
      <c r="R104" s="1" t="s">
        <v>2380</v>
      </c>
      <c r="S104" s="1">
        <v>1</v>
      </c>
      <c r="T104" s="1">
        <v>103108228</v>
      </c>
      <c r="U104" s="1">
        <v>103108228</v>
      </c>
      <c r="V104" s="1" t="s">
        <v>2168</v>
      </c>
      <c r="W104" s="1" t="s">
        <v>2168</v>
      </c>
      <c r="X104" s="1" t="s">
        <v>2783</v>
      </c>
      <c r="Y104" s="1" t="s">
        <v>2227</v>
      </c>
      <c r="Z104" s="1">
        <v>2</v>
      </c>
      <c r="AA104" s="1" t="s">
        <v>2124</v>
      </c>
      <c r="AB104" s="1" t="s">
        <v>2171</v>
      </c>
      <c r="AC104" s="1" t="s">
        <v>2784</v>
      </c>
      <c r="AD104" s="1">
        <v>2</v>
      </c>
      <c r="AE104" s="1">
        <v>291554</v>
      </c>
      <c r="AF104" s="1">
        <v>103108228</v>
      </c>
      <c r="AG104" s="1" t="s">
        <v>2186</v>
      </c>
      <c r="AH104" s="1" t="s">
        <v>2174</v>
      </c>
    </row>
    <row r="105" spans="1:34" x14ac:dyDescent="0.25">
      <c r="A105" s="1">
        <v>275727</v>
      </c>
      <c r="B105" s="1" t="s">
        <v>2157</v>
      </c>
      <c r="C105" s="1" t="s">
        <v>2785</v>
      </c>
      <c r="D105" s="1">
        <v>1301</v>
      </c>
      <c r="E105" s="3" t="s">
        <v>1143</v>
      </c>
      <c r="F105" s="1" t="s">
        <v>1145</v>
      </c>
      <c r="G105" s="1" t="s">
        <v>2249</v>
      </c>
      <c r="H105" s="1">
        <v>0</v>
      </c>
      <c r="I105" s="1" t="s">
        <v>2786</v>
      </c>
      <c r="J105" s="1">
        <v>886044981</v>
      </c>
      <c r="K105" s="1" t="s">
        <v>2124</v>
      </c>
      <c r="L105" s="1" t="s">
        <v>2787</v>
      </c>
      <c r="M105" s="1" t="s">
        <v>2788</v>
      </c>
      <c r="N105" s="1" t="s">
        <v>2789</v>
      </c>
      <c r="O105" s="1" t="s">
        <v>2165</v>
      </c>
      <c r="P105" s="1" t="s">
        <v>2165</v>
      </c>
      <c r="Q105" s="1" t="s">
        <v>2166</v>
      </c>
      <c r="R105" s="1" t="s">
        <v>2380</v>
      </c>
      <c r="S105" s="1">
        <v>1</v>
      </c>
      <c r="T105" s="1">
        <v>103108373</v>
      </c>
      <c r="U105" s="1">
        <v>103108376</v>
      </c>
      <c r="V105" s="1" t="s">
        <v>2168</v>
      </c>
      <c r="W105" s="1" t="s">
        <v>2168</v>
      </c>
      <c r="X105" s="1" t="s">
        <v>2783</v>
      </c>
      <c r="Y105" s="1" t="s">
        <v>2236</v>
      </c>
      <c r="Z105" s="1">
        <v>1</v>
      </c>
      <c r="AA105" s="1" t="s">
        <v>2124</v>
      </c>
      <c r="AB105" s="1" t="s">
        <v>2171</v>
      </c>
      <c r="AC105" s="1" t="s">
        <v>2790</v>
      </c>
      <c r="AD105" s="1">
        <v>2</v>
      </c>
      <c r="AE105" s="1">
        <v>291558</v>
      </c>
      <c r="AF105" s="1">
        <v>103108372</v>
      </c>
      <c r="AG105" s="1" t="s">
        <v>2791</v>
      </c>
      <c r="AH105" s="1" t="s">
        <v>2174</v>
      </c>
    </row>
    <row r="106" spans="1:34" x14ac:dyDescent="0.25">
      <c r="A106" s="1">
        <v>275729</v>
      </c>
      <c r="B106" s="1" t="s">
        <v>2175</v>
      </c>
      <c r="C106" s="1" t="s">
        <v>2792</v>
      </c>
      <c r="D106" s="1">
        <v>1301</v>
      </c>
      <c r="E106" s="3" t="s">
        <v>1143</v>
      </c>
      <c r="F106" s="1" t="s">
        <v>1145</v>
      </c>
      <c r="G106" s="1" t="s">
        <v>2249</v>
      </c>
      <c r="H106" s="1">
        <v>0</v>
      </c>
      <c r="I106" s="1" t="s">
        <v>2335</v>
      </c>
      <c r="J106" s="1">
        <v>886044982</v>
      </c>
      <c r="K106" s="1" t="s">
        <v>2124</v>
      </c>
      <c r="L106" s="1" t="s">
        <v>2793</v>
      </c>
      <c r="M106" s="1" t="s">
        <v>2794</v>
      </c>
      <c r="N106" s="1" t="s">
        <v>2795</v>
      </c>
      <c r="O106" s="1" t="s">
        <v>2165</v>
      </c>
      <c r="P106" s="1" t="s">
        <v>2165</v>
      </c>
      <c r="Q106" s="1" t="s">
        <v>2166</v>
      </c>
      <c r="R106" s="1" t="s">
        <v>2380</v>
      </c>
      <c r="S106" s="1">
        <v>1</v>
      </c>
      <c r="T106" s="1">
        <v>103108398</v>
      </c>
      <c r="U106" s="1">
        <v>103108398</v>
      </c>
      <c r="V106" s="1" t="s">
        <v>2168</v>
      </c>
      <c r="W106" s="1" t="s">
        <v>2168</v>
      </c>
      <c r="X106" s="1" t="s">
        <v>2783</v>
      </c>
      <c r="Y106" s="1" t="s">
        <v>2236</v>
      </c>
      <c r="Z106" s="1">
        <v>1</v>
      </c>
      <c r="AA106" s="1" t="s">
        <v>2124</v>
      </c>
      <c r="AB106" s="1" t="s">
        <v>2171</v>
      </c>
      <c r="AC106" s="1" t="s">
        <v>2796</v>
      </c>
      <c r="AD106" s="1">
        <v>2</v>
      </c>
      <c r="AE106" s="1">
        <v>291559</v>
      </c>
      <c r="AF106" s="1">
        <v>103108398</v>
      </c>
      <c r="AG106" s="1" t="s">
        <v>2185</v>
      </c>
      <c r="AH106" s="1" t="s">
        <v>2210</v>
      </c>
    </row>
    <row r="107" spans="1:34" x14ac:dyDescent="0.25">
      <c r="A107" s="1">
        <v>275732</v>
      </c>
      <c r="B107" s="1" t="s">
        <v>2187</v>
      </c>
      <c r="C107" s="1" t="s">
        <v>2797</v>
      </c>
      <c r="D107" s="1">
        <v>1301</v>
      </c>
      <c r="E107" s="3" t="s">
        <v>1143</v>
      </c>
      <c r="F107" s="1" t="s">
        <v>1145</v>
      </c>
      <c r="G107" s="1" t="s">
        <v>2249</v>
      </c>
      <c r="H107" s="1">
        <v>0</v>
      </c>
      <c r="I107" s="1" t="s">
        <v>2786</v>
      </c>
      <c r="J107" s="1">
        <v>886044983</v>
      </c>
      <c r="K107" s="1" t="s">
        <v>2124</v>
      </c>
      <c r="L107" s="1" t="s">
        <v>2798</v>
      </c>
      <c r="M107" s="1" t="s">
        <v>2799</v>
      </c>
      <c r="N107" s="1" t="s">
        <v>2800</v>
      </c>
      <c r="O107" s="1" t="s">
        <v>2165</v>
      </c>
      <c r="P107" s="1" t="s">
        <v>2165</v>
      </c>
      <c r="Q107" s="1" t="s">
        <v>2166</v>
      </c>
      <c r="R107" s="1" t="s">
        <v>2380</v>
      </c>
      <c r="S107" s="1">
        <v>1</v>
      </c>
      <c r="T107" s="1">
        <v>103108408</v>
      </c>
      <c r="U107" s="1">
        <v>103108409</v>
      </c>
      <c r="V107" s="1" t="s">
        <v>2168</v>
      </c>
      <c r="W107" s="1" t="s">
        <v>2168</v>
      </c>
      <c r="X107" s="1" t="s">
        <v>2783</v>
      </c>
      <c r="Y107" s="1" t="s">
        <v>2236</v>
      </c>
      <c r="Z107" s="1">
        <v>1</v>
      </c>
      <c r="AA107" s="1" t="s">
        <v>2124</v>
      </c>
      <c r="AB107" s="1" t="s">
        <v>2171</v>
      </c>
      <c r="AC107" s="1" t="s">
        <v>2801</v>
      </c>
      <c r="AD107" s="1">
        <v>2</v>
      </c>
      <c r="AE107" s="1">
        <v>291560</v>
      </c>
      <c r="AF107" s="1">
        <v>103108408</v>
      </c>
      <c r="AG107" s="1" t="s">
        <v>2174</v>
      </c>
      <c r="AH107" s="1" t="s">
        <v>2802</v>
      </c>
    </row>
    <row r="108" spans="1:34" x14ac:dyDescent="0.25">
      <c r="A108" s="1">
        <v>275741</v>
      </c>
      <c r="B108" s="1" t="s">
        <v>2175</v>
      </c>
      <c r="C108" s="1" t="s">
        <v>2803</v>
      </c>
      <c r="D108" s="1">
        <v>1301</v>
      </c>
      <c r="E108" s="3" t="s">
        <v>1143</v>
      </c>
      <c r="F108" s="1" t="s">
        <v>1145</v>
      </c>
      <c r="G108" s="1" t="s">
        <v>2249</v>
      </c>
      <c r="H108" s="1">
        <v>0</v>
      </c>
      <c r="I108" s="1" t="s">
        <v>2304</v>
      </c>
      <c r="J108" s="1">
        <v>886044980</v>
      </c>
      <c r="K108" s="1" t="s">
        <v>2124</v>
      </c>
      <c r="L108" s="1" t="s">
        <v>2804</v>
      </c>
      <c r="M108" s="1" t="s">
        <v>2794</v>
      </c>
      <c r="N108" s="1" t="s">
        <v>2795</v>
      </c>
      <c r="O108" s="1" t="s">
        <v>2165</v>
      </c>
      <c r="P108" s="1" t="s">
        <v>2165</v>
      </c>
      <c r="Q108" s="1" t="s">
        <v>2166</v>
      </c>
      <c r="R108" s="1" t="s">
        <v>2380</v>
      </c>
      <c r="S108" s="1">
        <v>1</v>
      </c>
      <c r="T108" s="1">
        <v>103108253</v>
      </c>
      <c r="U108" s="1">
        <v>103108253</v>
      </c>
      <c r="V108" s="1" t="s">
        <v>2168</v>
      </c>
      <c r="W108" s="1" t="s">
        <v>2168</v>
      </c>
      <c r="X108" s="1" t="s">
        <v>2783</v>
      </c>
      <c r="Y108" s="1" t="s">
        <v>2236</v>
      </c>
      <c r="Z108" s="1">
        <v>1</v>
      </c>
      <c r="AA108" s="1" t="s">
        <v>2124</v>
      </c>
      <c r="AB108" s="1" t="s">
        <v>2171</v>
      </c>
      <c r="AC108" s="1" t="s">
        <v>2805</v>
      </c>
      <c r="AD108" s="1">
        <v>2</v>
      </c>
      <c r="AE108" s="1">
        <v>291555</v>
      </c>
      <c r="AF108" s="1">
        <v>103108253</v>
      </c>
      <c r="AG108" s="1" t="s">
        <v>2210</v>
      </c>
      <c r="AH108" s="1" t="s">
        <v>2185</v>
      </c>
    </row>
    <row r="109" spans="1:34" x14ac:dyDescent="0.25">
      <c r="A109" s="1">
        <v>275745</v>
      </c>
      <c r="B109" s="1" t="s">
        <v>2175</v>
      </c>
      <c r="C109" s="1" t="s">
        <v>2806</v>
      </c>
      <c r="D109" s="1">
        <v>1301</v>
      </c>
      <c r="E109" s="3" t="s">
        <v>1143</v>
      </c>
      <c r="F109" s="1" t="s">
        <v>1145</v>
      </c>
      <c r="G109" s="1" t="s">
        <v>2254</v>
      </c>
      <c r="H109" s="1">
        <v>0</v>
      </c>
      <c r="I109" s="1" t="s">
        <v>2304</v>
      </c>
      <c r="J109" s="1">
        <v>372541219</v>
      </c>
      <c r="K109" s="1" t="s">
        <v>2124</v>
      </c>
      <c r="L109" s="1" t="s">
        <v>2807</v>
      </c>
      <c r="M109" s="1" t="s">
        <v>2794</v>
      </c>
      <c r="N109" s="1" t="s">
        <v>2795</v>
      </c>
      <c r="O109" s="1" t="s">
        <v>2165</v>
      </c>
      <c r="P109" s="1" t="s">
        <v>2165</v>
      </c>
      <c r="Q109" s="1" t="s">
        <v>2166</v>
      </c>
      <c r="R109" s="1" t="s">
        <v>2380</v>
      </c>
      <c r="S109" s="1">
        <v>1</v>
      </c>
      <c r="T109" s="1">
        <v>103108366</v>
      </c>
      <c r="U109" s="1">
        <v>103108366</v>
      </c>
      <c r="V109" s="1" t="s">
        <v>2168</v>
      </c>
      <c r="W109" s="1" t="s">
        <v>2168</v>
      </c>
      <c r="X109" s="1" t="s">
        <v>2783</v>
      </c>
      <c r="Y109" s="1" t="s">
        <v>2236</v>
      </c>
      <c r="Z109" s="1">
        <v>1</v>
      </c>
      <c r="AA109" s="1" t="s">
        <v>2124</v>
      </c>
      <c r="AB109" s="1" t="s">
        <v>2171</v>
      </c>
      <c r="AC109" s="1" t="s">
        <v>2808</v>
      </c>
      <c r="AD109" s="1">
        <v>2</v>
      </c>
      <c r="AE109" s="1">
        <v>291557</v>
      </c>
      <c r="AF109" s="1">
        <v>103108366</v>
      </c>
      <c r="AG109" s="1" t="s">
        <v>2174</v>
      </c>
      <c r="AH109" s="1" t="s">
        <v>2186</v>
      </c>
    </row>
    <row r="110" spans="1:34" x14ac:dyDescent="0.25">
      <c r="A110" s="1">
        <v>275749</v>
      </c>
      <c r="B110" s="1" t="s">
        <v>2175</v>
      </c>
      <c r="C110" s="1" t="s">
        <v>2809</v>
      </c>
      <c r="D110" s="1">
        <v>1301</v>
      </c>
      <c r="E110" s="3" t="s">
        <v>1143</v>
      </c>
      <c r="F110" s="1" t="s">
        <v>1145</v>
      </c>
      <c r="G110" s="1" t="s">
        <v>2249</v>
      </c>
      <c r="H110" s="1">
        <v>0</v>
      </c>
      <c r="I110" s="1" t="s">
        <v>2304</v>
      </c>
      <c r="J110" s="1">
        <v>886044984</v>
      </c>
      <c r="K110" s="1" t="s">
        <v>2124</v>
      </c>
      <c r="L110" s="1" t="s">
        <v>2810</v>
      </c>
      <c r="M110" s="1" t="s">
        <v>2811</v>
      </c>
      <c r="N110" s="1" t="s">
        <v>2812</v>
      </c>
      <c r="O110" s="1" t="s">
        <v>2165</v>
      </c>
      <c r="P110" s="1" t="s">
        <v>2165</v>
      </c>
      <c r="Q110" s="1" t="s">
        <v>2166</v>
      </c>
      <c r="R110" s="1" t="s">
        <v>2380</v>
      </c>
      <c r="S110" s="1">
        <v>1</v>
      </c>
      <c r="T110" s="1">
        <v>103108436</v>
      </c>
      <c r="U110" s="1">
        <v>103108436</v>
      </c>
      <c r="V110" s="1" t="s">
        <v>2168</v>
      </c>
      <c r="W110" s="1" t="s">
        <v>2168</v>
      </c>
      <c r="X110" s="1" t="s">
        <v>2783</v>
      </c>
      <c r="Y110" s="1" t="s">
        <v>2236</v>
      </c>
      <c r="Z110" s="1">
        <v>1</v>
      </c>
      <c r="AA110" s="1" t="s">
        <v>2124</v>
      </c>
      <c r="AB110" s="1" t="s">
        <v>2171</v>
      </c>
      <c r="AC110" s="1" t="s">
        <v>2813</v>
      </c>
      <c r="AD110" s="1">
        <v>2</v>
      </c>
      <c r="AE110" s="1">
        <v>291561</v>
      </c>
      <c r="AF110" s="1">
        <v>103108436</v>
      </c>
      <c r="AG110" s="1" t="s">
        <v>2210</v>
      </c>
      <c r="AH110" s="1" t="s">
        <v>2186</v>
      </c>
    </row>
    <row r="111" spans="1:34" x14ac:dyDescent="0.25">
      <c r="A111" s="1">
        <v>275753</v>
      </c>
      <c r="B111" s="1" t="s">
        <v>2175</v>
      </c>
      <c r="C111" s="1" t="s">
        <v>2814</v>
      </c>
      <c r="D111" s="1">
        <v>1301</v>
      </c>
      <c r="E111" s="3" t="s">
        <v>1143</v>
      </c>
      <c r="F111" s="1" t="s">
        <v>1145</v>
      </c>
      <c r="G111" s="1" t="s">
        <v>2239</v>
      </c>
      <c r="H111" s="1">
        <v>0</v>
      </c>
      <c r="I111" s="1" t="s">
        <v>2815</v>
      </c>
      <c r="J111" s="1">
        <v>12025921</v>
      </c>
      <c r="K111" s="1" t="s">
        <v>2124</v>
      </c>
      <c r="L111" s="1" t="s">
        <v>2816</v>
      </c>
      <c r="M111" s="1" t="s">
        <v>2817</v>
      </c>
      <c r="N111" s="1" t="s">
        <v>2818</v>
      </c>
      <c r="O111" s="1" t="s">
        <v>2165</v>
      </c>
      <c r="P111" s="1" t="s">
        <v>2165</v>
      </c>
      <c r="Q111" s="1" t="s">
        <v>2166</v>
      </c>
      <c r="R111" s="1" t="s">
        <v>2380</v>
      </c>
      <c r="S111" s="1">
        <v>1</v>
      </c>
      <c r="T111" s="1">
        <v>103108256</v>
      </c>
      <c r="U111" s="1">
        <v>103108256</v>
      </c>
      <c r="V111" s="1" t="s">
        <v>2168</v>
      </c>
      <c r="W111" s="1" t="s">
        <v>2168</v>
      </c>
      <c r="X111" s="1" t="s">
        <v>2783</v>
      </c>
      <c r="Y111" s="1" t="s">
        <v>2245</v>
      </c>
      <c r="Z111" s="1">
        <v>2</v>
      </c>
      <c r="AA111" s="1" t="s">
        <v>2124</v>
      </c>
      <c r="AB111" s="1" t="s">
        <v>2171</v>
      </c>
      <c r="AC111" s="1" t="s">
        <v>2819</v>
      </c>
      <c r="AD111" s="1">
        <v>2</v>
      </c>
      <c r="AE111" s="1">
        <v>291556</v>
      </c>
      <c r="AF111" s="1">
        <v>103108256</v>
      </c>
      <c r="AG111" s="1" t="s">
        <v>2185</v>
      </c>
      <c r="AH111" s="1" t="s">
        <v>2186</v>
      </c>
    </row>
    <row r="112" spans="1:34" x14ac:dyDescent="0.25">
      <c r="A112" s="1">
        <v>275838</v>
      </c>
      <c r="B112" s="1" t="s">
        <v>2175</v>
      </c>
      <c r="C112" s="1" t="s">
        <v>2820</v>
      </c>
      <c r="D112" s="1">
        <v>2780</v>
      </c>
      <c r="E112" s="3" t="s">
        <v>296</v>
      </c>
      <c r="F112" s="1" t="s">
        <v>299</v>
      </c>
      <c r="G112" s="1" t="s">
        <v>2249</v>
      </c>
      <c r="H112" s="1">
        <v>0</v>
      </c>
      <c r="I112" s="1" t="s">
        <v>2335</v>
      </c>
      <c r="J112" s="1">
        <v>532113128</v>
      </c>
      <c r="K112" s="1" t="s">
        <v>2124</v>
      </c>
      <c r="L112" s="1" t="s">
        <v>2821</v>
      </c>
      <c r="M112" s="1" t="s">
        <v>2822</v>
      </c>
      <c r="N112" s="1" t="s">
        <v>2823</v>
      </c>
      <c r="O112" s="1" t="s">
        <v>2165</v>
      </c>
      <c r="P112" s="1" t="s">
        <v>2165</v>
      </c>
      <c r="Q112" s="1" t="s">
        <v>2166</v>
      </c>
      <c r="R112" s="1" t="s">
        <v>2380</v>
      </c>
      <c r="S112" s="1">
        <v>1</v>
      </c>
      <c r="T112" s="1">
        <v>109613001</v>
      </c>
      <c r="U112" s="1">
        <v>109613001</v>
      </c>
      <c r="V112" s="1" t="s">
        <v>2168</v>
      </c>
      <c r="W112" s="1" t="s">
        <v>2168</v>
      </c>
      <c r="X112" s="1" t="s">
        <v>2598</v>
      </c>
      <c r="Y112" s="1" t="s">
        <v>2236</v>
      </c>
      <c r="Z112" s="1">
        <v>1</v>
      </c>
      <c r="AA112" s="1" t="s">
        <v>2124</v>
      </c>
      <c r="AB112" s="1" t="s">
        <v>2171</v>
      </c>
      <c r="AC112" s="1" t="s">
        <v>2824</v>
      </c>
      <c r="AD112" s="1">
        <v>2</v>
      </c>
      <c r="AE112" s="1">
        <v>291726</v>
      </c>
      <c r="AF112" s="1">
        <v>109613001</v>
      </c>
      <c r="AG112" s="1" t="s">
        <v>2174</v>
      </c>
      <c r="AH112" s="1" t="s">
        <v>2186</v>
      </c>
    </row>
    <row r="113" spans="1:34" x14ac:dyDescent="0.25">
      <c r="A113" s="1">
        <v>276074</v>
      </c>
      <c r="B113" s="1" t="s">
        <v>2175</v>
      </c>
      <c r="C113" s="1" t="s">
        <v>2825</v>
      </c>
      <c r="D113" s="1">
        <v>2780</v>
      </c>
      <c r="E113" s="3" t="s">
        <v>296</v>
      </c>
      <c r="F113" s="1" t="s">
        <v>299</v>
      </c>
      <c r="G113" s="1" t="s">
        <v>2249</v>
      </c>
      <c r="H113" s="1">
        <v>0</v>
      </c>
      <c r="I113" s="1" t="s">
        <v>2335</v>
      </c>
      <c r="J113" s="1">
        <v>886045029</v>
      </c>
      <c r="K113" s="1" t="s">
        <v>2124</v>
      </c>
      <c r="L113" s="1" t="s">
        <v>2826</v>
      </c>
      <c r="M113" s="1" t="s">
        <v>2822</v>
      </c>
      <c r="N113" s="1" t="s">
        <v>2823</v>
      </c>
      <c r="O113" s="1" t="s">
        <v>2165</v>
      </c>
      <c r="P113" s="1" t="s">
        <v>2165</v>
      </c>
      <c r="Q113" s="1" t="s">
        <v>2166</v>
      </c>
      <c r="R113" s="1" t="s">
        <v>2380</v>
      </c>
      <c r="S113" s="1">
        <v>1</v>
      </c>
      <c r="T113" s="1">
        <v>109612958</v>
      </c>
      <c r="U113" s="1">
        <v>109612958</v>
      </c>
      <c r="V113" s="1" t="s">
        <v>2168</v>
      </c>
      <c r="W113" s="1" t="s">
        <v>2168</v>
      </c>
      <c r="X113" s="1" t="s">
        <v>2598</v>
      </c>
      <c r="Y113" s="1" t="s">
        <v>2236</v>
      </c>
      <c r="Z113" s="1">
        <v>1</v>
      </c>
      <c r="AA113" s="1" t="s">
        <v>2124</v>
      </c>
      <c r="AB113" s="1" t="s">
        <v>2171</v>
      </c>
      <c r="AC113" s="1" t="s">
        <v>2827</v>
      </c>
      <c r="AD113" s="1">
        <v>2</v>
      </c>
      <c r="AE113" s="1">
        <v>291725</v>
      </c>
      <c r="AF113" s="1">
        <v>109612958</v>
      </c>
      <c r="AG113" s="1" t="s">
        <v>2210</v>
      </c>
      <c r="AH113" s="1" t="s">
        <v>2174</v>
      </c>
    </row>
    <row r="114" spans="1:34" x14ac:dyDescent="0.25">
      <c r="A114" s="1">
        <v>276219</v>
      </c>
      <c r="B114" s="1" t="s">
        <v>2175</v>
      </c>
      <c r="C114" s="1" t="s">
        <v>2828</v>
      </c>
      <c r="D114" s="1">
        <v>9927</v>
      </c>
      <c r="E114" s="3" t="s">
        <v>1259</v>
      </c>
      <c r="F114" s="1" t="s">
        <v>1262</v>
      </c>
      <c r="G114" s="1" t="s">
        <v>2239</v>
      </c>
      <c r="H114" s="1">
        <v>0</v>
      </c>
      <c r="I114" s="1" t="s">
        <v>2335</v>
      </c>
      <c r="J114" s="1">
        <v>140094248</v>
      </c>
      <c r="K114" s="1" t="s">
        <v>2124</v>
      </c>
      <c r="L114" s="1" t="s">
        <v>2829</v>
      </c>
      <c r="M114" s="1" t="s">
        <v>2830</v>
      </c>
      <c r="N114" s="1" t="s">
        <v>2831</v>
      </c>
      <c r="O114" s="1" t="s">
        <v>2165</v>
      </c>
      <c r="P114" s="1" t="s">
        <v>2165</v>
      </c>
      <c r="Q114" s="1" t="s">
        <v>2166</v>
      </c>
      <c r="R114" s="1" t="s">
        <v>2380</v>
      </c>
      <c r="S114" s="1">
        <v>1</v>
      </c>
      <c r="T114" s="1">
        <v>11980473</v>
      </c>
      <c r="U114" s="1">
        <v>11980473</v>
      </c>
      <c r="V114" s="1" t="s">
        <v>2168</v>
      </c>
      <c r="W114" s="1" t="s">
        <v>2168</v>
      </c>
      <c r="X114" s="1" t="s">
        <v>2381</v>
      </c>
      <c r="Y114" s="1" t="s">
        <v>2245</v>
      </c>
      <c r="Z114" s="1">
        <v>2</v>
      </c>
      <c r="AA114" s="1" t="s">
        <v>2124</v>
      </c>
      <c r="AB114" s="1" t="s">
        <v>2171</v>
      </c>
      <c r="AC114" s="1" t="s">
        <v>2832</v>
      </c>
      <c r="AD114" s="1">
        <v>2</v>
      </c>
      <c r="AE114" s="1">
        <v>292369</v>
      </c>
      <c r="AF114" s="1">
        <v>11980473</v>
      </c>
      <c r="AG114" s="1" t="s">
        <v>2210</v>
      </c>
      <c r="AH114" s="1" t="s">
        <v>2185</v>
      </c>
    </row>
    <row r="115" spans="1:34" x14ac:dyDescent="0.25">
      <c r="A115" s="1">
        <v>276220</v>
      </c>
      <c r="B115" s="1" t="s">
        <v>2175</v>
      </c>
      <c r="C115" s="1" t="s">
        <v>2833</v>
      </c>
      <c r="D115" s="1">
        <v>9927</v>
      </c>
      <c r="E115" s="3" t="s">
        <v>1259</v>
      </c>
      <c r="F115" s="1" t="s">
        <v>1262</v>
      </c>
      <c r="G115" s="1" t="s">
        <v>2239</v>
      </c>
      <c r="H115" s="1">
        <v>0</v>
      </c>
      <c r="I115" s="1" t="s">
        <v>2834</v>
      </c>
      <c r="J115" s="1">
        <v>373679523</v>
      </c>
      <c r="K115" s="1" t="s">
        <v>2124</v>
      </c>
      <c r="L115" s="1" t="s">
        <v>2835</v>
      </c>
      <c r="M115" s="1" t="s">
        <v>2836</v>
      </c>
      <c r="N115" s="1" t="s">
        <v>2837</v>
      </c>
      <c r="O115" s="1" t="s">
        <v>2165</v>
      </c>
      <c r="P115" s="1" t="s">
        <v>2165</v>
      </c>
      <c r="Q115" s="1" t="s">
        <v>2166</v>
      </c>
      <c r="R115" s="1" t="s">
        <v>2380</v>
      </c>
      <c r="S115" s="1">
        <v>1</v>
      </c>
      <c r="T115" s="1">
        <v>11989152</v>
      </c>
      <c r="U115" s="1">
        <v>11989152</v>
      </c>
      <c r="V115" s="1" t="s">
        <v>2168</v>
      </c>
      <c r="W115" s="1" t="s">
        <v>2168</v>
      </c>
      <c r="X115" s="1" t="s">
        <v>2381</v>
      </c>
      <c r="Y115" s="1" t="s">
        <v>2245</v>
      </c>
      <c r="Z115" s="1">
        <v>5</v>
      </c>
      <c r="AA115" s="1" t="s">
        <v>2124</v>
      </c>
      <c r="AB115" s="1" t="s">
        <v>2171</v>
      </c>
      <c r="AC115" s="1" t="s">
        <v>2838</v>
      </c>
      <c r="AD115" s="1">
        <v>2</v>
      </c>
      <c r="AE115" s="1">
        <v>292370</v>
      </c>
      <c r="AF115" s="1">
        <v>11989152</v>
      </c>
      <c r="AG115" s="1" t="s">
        <v>2210</v>
      </c>
      <c r="AH115" s="1" t="s">
        <v>2186</v>
      </c>
    </row>
    <row r="116" spans="1:34" x14ac:dyDescent="0.25">
      <c r="A116" s="1">
        <v>276881</v>
      </c>
      <c r="B116" s="1" t="s">
        <v>2175</v>
      </c>
      <c r="C116" s="1" t="s">
        <v>2839</v>
      </c>
      <c r="D116" s="1">
        <v>64218</v>
      </c>
      <c r="E116" s="3" t="s">
        <v>1022</v>
      </c>
      <c r="F116" s="1" t="s">
        <v>1025</v>
      </c>
      <c r="G116" s="1" t="s">
        <v>2249</v>
      </c>
      <c r="H116" s="1">
        <v>0</v>
      </c>
      <c r="I116" s="1" t="s">
        <v>2335</v>
      </c>
      <c r="J116" s="1">
        <v>113436119</v>
      </c>
      <c r="K116" s="1" t="s">
        <v>2124</v>
      </c>
      <c r="L116" s="1" t="s">
        <v>2840</v>
      </c>
      <c r="M116" s="1" t="s">
        <v>2841</v>
      </c>
      <c r="N116" s="1" t="s">
        <v>2842</v>
      </c>
      <c r="O116" s="1" t="s">
        <v>2165</v>
      </c>
      <c r="P116" s="1" t="s">
        <v>2165</v>
      </c>
      <c r="Q116" s="1" t="s">
        <v>2166</v>
      </c>
      <c r="R116" s="1" t="s">
        <v>2380</v>
      </c>
      <c r="S116" s="1">
        <v>1</v>
      </c>
      <c r="T116" s="1">
        <v>156153629</v>
      </c>
      <c r="U116" s="1">
        <v>156153629</v>
      </c>
      <c r="V116" s="1" t="s">
        <v>2168</v>
      </c>
      <c r="W116" s="1" t="s">
        <v>2168</v>
      </c>
      <c r="X116" s="1" t="s">
        <v>2843</v>
      </c>
      <c r="Y116" s="1" t="s">
        <v>2236</v>
      </c>
      <c r="Z116" s="1">
        <v>1</v>
      </c>
      <c r="AA116" s="1" t="s">
        <v>2124</v>
      </c>
      <c r="AB116" s="1" t="s">
        <v>2171</v>
      </c>
      <c r="AC116" s="1" t="s">
        <v>2844</v>
      </c>
      <c r="AD116" s="1">
        <v>2</v>
      </c>
      <c r="AE116" s="1">
        <v>292841</v>
      </c>
      <c r="AF116" s="1">
        <v>156153629</v>
      </c>
      <c r="AG116" s="1" t="s">
        <v>2210</v>
      </c>
      <c r="AH116" s="1" t="s">
        <v>2185</v>
      </c>
    </row>
    <row r="117" spans="1:34" x14ac:dyDescent="0.25">
      <c r="A117" s="1">
        <v>277540</v>
      </c>
      <c r="B117" s="1" t="s">
        <v>2175</v>
      </c>
      <c r="C117" s="1" t="s">
        <v>2845</v>
      </c>
      <c r="D117" s="1">
        <v>64218</v>
      </c>
      <c r="E117" s="3" t="s">
        <v>1022</v>
      </c>
      <c r="F117" s="1" t="s">
        <v>1025</v>
      </c>
      <c r="G117" s="1" t="s">
        <v>2249</v>
      </c>
      <c r="H117" s="1">
        <v>0</v>
      </c>
      <c r="I117" s="1" t="s">
        <v>2335</v>
      </c>
      <c r="J117" s="1">
        <v>753268297</v>
      </c>
      <c r="K117" s="1" t="s">
        <v>2124</v>
      </c>
      <c r="L117" s="1" t="s">
        <v>2846</v>
      </c>
      <c r="M117" s="1" t="s">
        <v>2841</v>
      </c>
      <c r="N117" s="1" t="s">
        <v>2842</v>
      </c>
      <c r="O117" s="1" t="s">
        <v>2165</v>
      </c>
      <c r="P117" s="1" t="s">
        <v>2165</v>
      </c>
      <c r="Q117" s="1" t="s">
        <v>2166</v>
      </c>
      <c r="R117" s="1" t="s">
        <v>2380</v>
      </c>
      <c r="S117" s="1">
        <v>1</v>
      </c>
      <c r="T117" s="1">
        <v>156153730</v>
      </c>
      <c r="U117" s="1">
        <v>156153730</v>
      </c>
      <c r="V117" s="1" t="s">
        <v>2168</v>
      </c>
      <c r="W117" s="1" t="s">
        <v>2168</v>
      </c>
      <c r="X117" s="1" t="s">
        <v>2843</v>
      </c>
      <c r="Y117" s="1" t="s">
        <v>2236</v>
      </c>
      <c r="Z117" s="1">
        <v>1</v>
      </c>
      <c r="AA117" s="1" t="s">
        <v>2124</v>
      </c>
      <c r="AB117" s="1" t="s">
        <v>2171</v>
      </c>
      <c r="AC117" s="1" t="s">
        <v>2847</v>
      </c>
      <c r="AD117" s="1">
        <v>2</v>
      </c>
      <c r="AE117" s="1">
        <v>292842</v>
      </c>
      <c r="AF117" s="1">
        <v>156153730</v>
      </c>
      <c r="AG117" s="1" t="s">
        <v>2185</v>
      </c>
      <c r="AH117" s="1" t="s">
        <v>2210</v>
      </c>
    </row>
    <row r="118" spans="1:34" x14ac:dyDescent="0.25">
      <c r="A118" s="1">
        <v>277759</v>
      </c>
      <c r="B118" s="1" t="s">
        <v>2175</v>
      </c>
      <c r="C118" s="1" t="s">
        <v>2848</v>
      </c>
      <c r="D118" s="1">
        <v>83872</v>
      </c>
      <c r="E118" s="3" t="s">
        <v>1224</v>
      </c>
      <c r="F118" s="1" t="s">
        <v>1226</v>
      </c>
      <c r="G118" s="1" t="s">
        <v>2249</v>
      </c>
      <c r="H118" s="1">
        <v>0</v>
      </c>
      <c r="I118" s="1" t="s">
        <v>2304</v>
      </c>
      <c r="J118" s="1">
        <v>886045657</v>
      </c>
      <c r="K118" s="1" t="s">
        <v>2124</v>
      </c>
      <c r="L118" s="1" t="s">
        <v>2849</v>
      </c>
      <c r="M118" s="1" t="s">
        <v>2850</v>
      </c>
      <c r="N118" s="1" t="s">
        <v>2851</v>
      </c>
      <c r="O118" s="1" t="s">
        <v>2165</v>
      </c>
      <c r="P118" s="1" t="s">
        <v>2165</v>
      </c>
      <c r="Q118" s="1" t="s">
        <v>2166</v>
      </c>
      <c r="R118" s="1" t="s">
        <v>2380</v>
      </c>
      <c r="S118" s="1">
        <v>1</v>
      </c>
      <c r="T118" s="1">
        <v>185734624</v>
      </c>
      <c r="U118" s="1">
        <v>185734624</v>
      </c>
      <c r="V118" s="1" t="s">
        <v>2168</v>
      </c>
      <c r="W118" s="1" t="s">
        <v>2168</v>
      </c>
      <c r="X118" s="1" t="s">
        <v>2852</v>
      </c>
      <c r="Y118" s="1" t="s">
        <v>2236</v>
      </c>
      <c r="Z118" s="1">
        <v>1</v>
      </c>
      <c r="AA118" s="1" t="s">
        <v>2124</v>
      </c>
      <c r="AB118" s="1" t="s">
        <v>2171</v>
      </c>
      <c r="AC118" s="1" t="s">
        <v>2853</v>
      </c>
      <c r="AD118" s="1">
        <v>2</v>
      </c>
      <c r="AE118" s="1">
        <v>294089</v>
      </c>
      <c r="AF118" s="1">
        <v>185734624</v>
      </c>
      <c r="AG118" s="1" t="s">
        <v>2210</v>
      </c>
      <c r="AH118" s="1" t="s">
        <v>2185</v>
      </c>
    </row>
    <row r="119" spans="1:34" x14ac:dyDescent="0.25">
      <c r="A119" s="1">
        <v>277784</v>
      </c>
      <c r="B119" s="1" t="s">
        <v>2175</v>
      </c>
      <c r="C119" s="1" t="s">
        <v>2854</v>
      </c>
      <c r="D119" s="1">
        <v>83872</v>
      </c>
      <c r="E119" s="3" t="s">
        <v>1224</v>
      </c>
      <c r="F119" s="1" t="s">
        <v>1226</v>
      </c>
      <c r="G119" s="1" t="s">
        <v>2249</v>
      </c>
      <c r="H119" s="1">
        <v>0</v>
      </c>
      <c r="I119" s="1" t="s">
        <v>2335</v>
      </c>
      <c r="J119" s="1">
        <v>886045659</v>
      </c>
      <c r="K119" s="1" t="s">
        <v>2124</v>
      </c>
      <c r="L119" s="1" t="s">
        <v>2855</v>
      </c>
      <c r="M119" s="1" t="s">
        <v>2850</v>
      </c>
      <c r="N119" s="1" t="s">
        <v>2851</v>
      </c>
      <c r="O119" s="1" t="s">
        <v>2165</v>
      </c>
      <c r="P119" s="1" t="s">
        <v>2165</v>
      </c>
      <c r="Q119" s="1" t="s">
        <v>2166</v>
      </c>
      <c r="R119" s="1" t="s">
        <v>2380</v>
      </c>
      <c r="S119" s="1">
        <v>1</v>
      </c>
      <c r="T119" s="1">
        <v>185734740</v>
      </c>
      <c r="U119" s="1">
        <v>185734740</v>
      </c>
      <c r="V119" s="1" t="s">
        <v>2168</v>
      </c>
      <c r="W119" s="1" t="s">
        <v>2168</v>
      </c>
      <c r="X119" s="1" t="s">
        <v>2852</v>
      </c>
      <c r="Y119" s="1" t="s">
        <v>2236</v>
      </c>
      <c r="Z119" s="1">
        <v>1</v>
      </c>
      <c r="AA119" s="1" t="s">
        <v>2124</v>
      </c>
      <c r="AB119" s="1" t="s">
        <v>2171</v>
      </c>
      <c r="AC119" s="1" t="s">
        <v>2856</v>
      </c>
      <c r="AD119" s="1">
        <v>2</v>
      </c>
      <c r="AE119" s="1">
        <v>294092</v>
      </c>
      <c r="AF119" s="1">
        <v>185734740</v>
      </c>
      <c r="AG119" s="1" t="s">
        <v>2186</v>
      </c>
      <c r="AH119" s="1" t="s">
        <v>2174</v>
      </c>
    </row>
    <row r="120" spans="1:34" x14ac:dyDescent="0.25">
      <c r="A120" s="1">
        <v>277787</v>
      </c>
      <c r="B120" s="1" t="s">
        <v>2187</v>
      </c>
      <c r="C120" s="1" t="s">
        <v>2857</v>
      </c>
      <c r="D120" s="1">
        <v>83872</v>
      </c>
      <c r="E120" s="3" t="s">
        <v>1224</v>
      </c>
      <c r="F120" s="1" t="s">
        <v>1226</v>
      </c>
      <c r="G120" s="1" t="s">
        <v>2249</v>
      </c>
      <c r="H120" s="1">
        <v>0</v>
      </c>
      <c r="I120" s="1" t="s">
        <v>2786</v>
      </c>
      <c r="J120" s="1">
        <v>545770705</v>
      </c>
      <c r="K120" s="1" t="s">
        <v>2124</v>
      </c>
      <c r="L120" s="1" t="s">
        <v>2858</v>
      </c>
      <c r="M120" s="1" t="s">
        <v>2859</v>
      </c>
      <c r="N120" s="1" t="s">
        <v>2860</v>
      </c>
      <c r="O120" s="1" t="s">
        <v>2165</v>
      </c>
      <c r="P120" s="1" t="s">
        <v>2165</v>
      </c>
      <c r="Q120" s="1" t="s">
        <v>2166</v>
      </c>
      <c r="R120" s="1" t="s">
        <v>2380</v>
      </c>
      <c r="S120" s="1">
        <v>1</v>
      </c>
      <c r="T120" s="1">
        <v>185734750</v>
      </c>
      <c r="U120" s="1">
        <v>185734751</v>
      </c>
      <c r="V120" s="1" t="s">
        <v>2168</v>
      </c>
      <c r="W120" s="1" t="s">
        <v>2168</v>
      </c>
      <c r="X120" s="1" t="s">
        <v>2852</v>
      </c>
      <c r="Y120" s="1" t="s">
        <v>2236</v>
      </c>
      <c r="Z120" s="1">
        <v>1</v>
      </c>
      <c r="AA120" s="1" t="s">
        <v>2124</v>
      </c>
      <c r="AB120" s="1" t="s">
        <v>2171</v>
      </c>
      <c r="AC120" s="1" t="s">
        <v>2861</v>
      </c>
      <c r="AD120" s="1">
        <v>2</v>
      </c>
      <c r="AE120" s="1">
        <v>294093</v>
      </c>
      <c r="AF120" s="1">
        <v>185734750</v>
      </c>
      <c r="AG120" s="1" t="s">
        <v>2185</v>
      </c>
      <c r="AH120" s="1" t="s">
        <v>2732</v>
      </c>
    </row>
    <row r="121" spans="1:34" x14ac:dyDescent="0.25">
      <c r="A121" s="1">
        <v>277877</v>
      </c>
      <c r="B121" s="1" t="s">
        <v>2187</v>
      </c>
      <c r="C121" s="1" t="s">
        <v>2862</v>
      </c>
      <c r="D121" s="1">
        <v>83872</v>
      </c>
      <c r="E121" s="3" t="s">
        <v>1224</v>
      </c>
      <c r="F121" s="1" t="s">
        <v>1226</v>
      </c>
      <c r="G121" s="1" t="s">
        <v>2249</v>
      </c>
      <c r="H121" s="1">
        <v>0</v>
      </c>
      <c r="I121" s="1" t="s">
        <v>2786</v>
      </c>
      <c r="J121" s="1">
        <v>752517345</v>
      </c>
      <c r="K121" s="1" t="s">
        <v>2124</v>
      </c>
      <c r="L121" s="1" t="s">
        <v>2863</v>
      </c>
      <c r="M121" s="1" t="s">
        <v>2859</v>
      </c>
      <c r="N121" s="1" t="s">
        <v>2860</v>
      </c>
      <c r="O121" s="1" t="s">
        <v>2165</v>
      </c>
      <c r="P121" s="1" t="s">
        <v>2165</v>
      </c>
      <c r="Q121" s="1" t="s">
        <v>2166</v>
      </c>
      <c r="R121" s="1" t="s">
        <v>2380</v>
      </c>
      <c r="S121" s="1">
        <v>1</v>
      </c>
      <c r="T121" s="1">
        <v>185734762</v>
      </c>
      <c r="U121" s="1">
        <v>185734763</v>
      </c>
      <c r="V121" s="1" t="s">
        <v>2168</v>
      </c>
      <c r="W121" s="1" t="s">
        <v>2168</v>
      </c>
      <c r="X121" s="1" t="s">
        <v>2852</v>
      </c>
      <c r="Y121" s="1" t="s">
        <v>2236</v>
      </c>
      <c r="Z121" s="1">
        <v>1</v>
      </c>
      <c r="AA121" s="1" t="s">
        <v>2124</v>
      </c>
      <c r="AB121" s="1" t="s">
        <v>2171</v>
      </c>
      <c r="AC121" s="1" t="s">
        <v>2864</v>
      </c>
      <c r="AD121" s="1">
        <v>2</v>
      </c>
      <c r="AE121" s="1">
        <v>294094</v>
      </c>
      <c r="AF121" s="1">
        <v>185734762</v>
      </c>
      <c r="AG121" s="1" t="s">
        <v>2185</v>
      </c>
      <c r="AH121" s="1" t="s">
        <v>2732</v>
      </c>
    </row>
    <row r="122" spans="1:34" x14ac:dyDescent="0.25">
      <c r="A122" s="1">
        <v>278180</v>
      </c>
      <c r="B122" s="1" t="s">
        <v>2175</v>
      </c>
      <c r="C122" s="1" t="s">
        <v>2865</v>
      </c>
      <c r="D122" s="1">
        <v>3075</v>
      </c>
      <c r="E122" s="3" t="s">
        <v>170</v>
      </c>
      <c r="F122" s="1" t="s">
        <v>173</v>
      </c>
      <c r="G122" s="1" t="s">
        <v>2249</v>
      </c>
      <c r="H122" s="1">
        <v>0</v>
      </c>
      <c r="I122" s="1" t="s">
        <v>2304</v>
      </c>
      <c r="J122" s="1">
        <v>886045741</v>
      </c>
      <c r="K122" s="1" t="s">
        <v>2124</v>
      </c>
      <c r="L122" s="1" t="s">
        <v>2866</v>
      </c>
      <c r="M122" s="1" t="s">
        <v>2867</v>
      </c>
      <c r="N122" s="1" t="s">
        <v>2868</v>
      </c>
      <c r="O122" s="1" t="s">
        <v>2165</v>
      </c>
      <c r="P122" s="1" t="s">
        <v>2165</v>
      </c>
      <c r="Q122" s="1" t="s">
        <v>2166</v>
      </c>
      <c r="R122" s="1" t="s">
        <v>2380</v>
      </c>
      <c r="S122" s="1">
        <v>1</v>
      </c>
      <c r="T122" s="1">
        <v>196652057</v>
      </c>
      <c r="U122" s="1">
        <v>196652057</v>
      </c>
      <c r="V122" s="1" t="s">
        <v>2168</v>
      </c>
      <c r="W122" s="1" t="s">
        <v>2168</v>
      </c>
      <c r="X122" s="1" t="s">
        <v>2869</v>
      </c>
      <c r="Y122" s="1" t="s">
        <v>2236</v>
      </c>
      <c r="Z122" s="1">
        <v>1</v>
      </c>
      <c r="AA122" s="1" t="s">
        <v>2124</v>
      </c>
      <c r="AB122" s="1" t="s">
        <v>2171</v>
      </c>
      <c r="AC122" s="1" t="s">
        <v>2870</v>
      </c>
      <c r="AD122" s="1">
        <v>2</v>
      </c>
      <c r="AE122" s="1">
        <v>294477</v>
      </c>
      <c r="AF122" s="1">
        <v>196652057</v>
      </c>
      <c r="AG122" s="1" t="s">
        <v>2185</v>
      </c>
      <c r="AH122" s="1" t="s">
        <v>2210</v>
      </c>
    </row>
    <row r="123" spans="1:34" x14ac:dyDescent="0.25">
      <c r="A123" s="1">
        <v>278199</v>
      </c>
      <c r="B123" s="1" t="s">
        <v>2175</v>
      </c>
      <c r="C123" s="1" t="s">
        <v>2871</v>
      </c>
      <c r="D123" s="1">
        <v>3075</v>
      </c>
      <c r="E123" s="3" t="s">
        <v>170</v>
      </c>
      <c r="F123" s="1" t="s">
        <v>173</v>
      </c>
      <c r="G123" s="1" t="s">
        <v>2239</v>
      </c>
      <c r="H123" s="1">
        <v>0</v>
      </c>
      <c r="I123" s="1" t="s">
        <v>2304</v>
      </c>
      <c r="J123" s="1">
        <v>140356702</v>
      </c>
      <c r="K123" s="1" t="s">
        <v>2124</v>
      </c>
      <c r="L123" s="1" t="s">
        <v>2872</v>
      </c>
      <c r="M123" s="1" t="s">
        <v>2873</v>
      </c>
      <c r="N123" s="1" t="s">
        <v>2874</v>
      </c>
      <c r="O123" s="1" t="s">
        <v>2165</v>
      </c>
      <c r="P123" s="1" t="s">
        <v>2165</v>
      </c>
      <c r="Q123" s="1" t="s">
        <v>2166</v>
      </c>
      <c r="R123" s="1" t="s">
        <v>2380</v>
      </c>
      <c r="S123" s="1">
        <v>1</v>
      </c>
      <c r="T123" s="1">
        <v>196652082</v>
      </c>
      <c r="U123" s="1">
        <v>196652082</v>
      </c>
      <c r="V123" s="1" t="s">
        <v>2168</v>
      </c>
      <c r="W123" s="1" t="s">
        <v>2168</v>
      </c>
      <c r="X123" s="1" t="s">
        <v>2869</v>
      </c>
      <c r="Y123" s="1" t="s">
        <v>2236</v>
      </c>
      <c r="Z123" s="1">
        <v>1</v>
      </c>
      <c r="AA123" s="1" t="s">
        <v>2124</v>
      </c>
      <c r="AB123" s="1" t="s">
        <v>2171</v>
      </c>
      <c r="AC123" s="1" t="s">
        <v>2875</v>
      </c>
      <c r="AD123" s="1">
        <v>2</v>
      </c>
      <c r="AE123" s="1">
        <v>294478</v>
      </c>
      <c r="AF123" s="1">
        <v>196652082</v>
      </c>
      <c r="AG123" s="1" t="s">
        <v>2210</v>
      </c>
      <c r="AH123" s="1" t="s">
        <v>2174</v>
      </c>
    </row>
    <row r="124" spans="1:34" x14ac:dyDescent="0.25">
      <c r="A124" s="1">
        <v>278400</v>
      </c>
      <c r="B124" s="1" t="s">
        <v>2175</v>
      </c>
      <c r="C124" s="1" t="s">
        <v>2876</v>
      </c>
      <c r="D124" s="1">
        <v>23400</v>
      </c>
      <c r="E124" s="3" t="s">
        <v>1109</v>
      </c>
      <c r="F124" s="1" t="s">
        <v>1111</v>
      </c>
      <c r="G124" s="1" t="s">
        <v>2254</v>
      </c>
      <c r="H124" s="1">
        <v>0</v>
      </c>
      <c r="I124" s="1" t="s">
        <v>2335</v>
      </c>
      <c r="J124" s="1">
        <v>150122517</v>
      </c>
      <c r="K124" s="1" t="s">
        <v>2124</v>
      </c>
      <c r="L124" s="1" t="s">
        <v>2877</v>
      </c>
      <c r="M124" s="1" t="s">
        <v>2878</v>
      </c>
      <c r="N124" s="1" t="s">
        <v>2879</v>
      </c>
      <c r="O124" s="1" t="s">
        <v>2165</v>
      </c>
      <c r="P124" s="1" t="s">
        <v>2165</v>
      </c>
      <c r="Q124" s="1" t="s">
        <v>2166</v>
      </c>
      <c r="R124" s="1" t="s">
        <v>2380</v>
      </c>
      <c r="S124" s="1">
        <v>1</v>
      </c>
      <c r="T124" s="1">
        <v>17011908</v>
      </c>
      <c r="U124" s="1">
        <v>17011908</v>
      </c>
      <c r="V124" s="1" t="s">
        <v>2168</v>
      </c>
      <c r="W124" s="1" t="s">
        <v>2168</v>
      </c>
      <c r="X124" s="1" t="s">
        <v>2880</v>
      </c>
      <c r="Y124" s="1" t="s">
        <v>2236</v>
      </c>
      <c r="Z124" s="1">
        <v>1</v>
      </c>
      <c r="AA124" s="1" t="s">
        <v>2124</v>
      </c>
      <c r="AB124" s="1" t="s">
        <v>2171</v>
      </c>
      <c r="AC124" s="1" t="s">
        <v>2881</v>
      </c>
      <c r="AD124" s="1">
        <v>2</v>
      </c>
      <c r="AE124" s="1">
        <v>293806</v>
      </c>
      <c r="AF124" s="1">
        <v>17011908</v>
      </c>
      <c r="AG124" s="1" t="s">
        <v>2210</v>
      </c>
      <c r="AH124" s="1" t="s">
        <v>2185</v>
      </c>
    </row>
    <row r="125" spans="1:34" x14ac:dyDescent="0.25">
      <c r="A125" s="1">
        <v>278429</v>
      </c>
      <c r="B125" s="1" t="s">
        <v>2175</v>
      </c>
      <c r="C125" s="1" t="s">
        <v>2882</v>
      </c>
      <c r="D125" s="1">
        <v>23400</v>
      </c>
      <c r="E125" s="3" t="s">
        <v>1109</v>
      </c>
      <c r="F125" s="1" t="s">
        <v>1111</v>
      </c>
      <c r="G125" s="1" t="s">
        <v>2249</v>
      </c>
      <c r="H125" s="1">
        <v>0</v>
      </c>
      <c r="I125" s="1" t="s">
        <v>2304</v>
      </c>
      <c r="J125" s="1">
        <v>886045583</v>
      </c>
      <c r="K125" s="1" t="s">
        <v>2124</v>
      </c>
      <c r="L125" s="1" t="s">
        <v>2883</v>
      </c>
      <c r="M125" s="1" t="s">
        <v>2878</v>
      </c>
      <c r="N125" s="1" t="s">
        <v>2879</v>
      </c>
      <c r="O125" s="1" t="s">
        <v>2165</v>
      </c>
      <c r="P125" s="1" t="s">
        <v>2165</v>
      </c>
      <c r="Q125" s="1" t="s">
        <v>2166</v>
      </c>
      <c r="R125" s="1" t="s">
        <v>2380</v>
      </c>
      <c r="S125" s="1">
        <v>1</v>
      </c>
      <c r="T125" s="1">
        <v>17011889</v>
      </c>
      <c r="U125" s="1">
        <v>17011889</v>
      </c>
      <c r="V125" s="1" t="s">
        <v>2168</v>
      </c>
      <c r="W125" s="1" t="s">
        <v>2168</v>
      </c>
      <c r="X125" s="1" t="s">
        <v>2880</v>
      </c>
      <c r="Y125" s="1" t="s">
        <v>2236</v>
      </c>
      <c r="Z125" s="1">
        <v>1</v>
      </c>
      <c r="AA125" s="1" t="s">
        <v>2124</v>
      </c>
      <c r="AB125" s="1" t="s">
        <v>2171</v>
      </c>
      <c r="AC125" s="1" t="s">
        <v>2884</v>
      </c>
      <c r="AD125" s="1">
        <v>2</v>
      </c>
      <c r="AE125" s="1">
        <v>293805</v>
      </c>
      <c r="AF125" s="1">
        <v>17011889</v>
      </c>
      <c r="AG125" s="1" t="s">
        <v>2210</v>
      </c>
      <c r="AH125" s="1" t="s">
        <v>2185</v>
      </c>
    </row>
    <row r="126" spans="1:34" x14ac:dyDescent="0.25">
      <c r="A126" s="1">
        <v>278746</v>
      </c>
      <c r="B126" s="1" t="s">
        <v>2175</v>
      </c>
      <c r="C126" s="1" t="s">
        <v>2885</v>
      </c>
      <c r="D126" s="1">
        <v>343035</v>
      </c>
      <c r="E126" s="3" t="s">
        <v>606</v>
      </c>
      <c r="F126" s="1" t="s">
        <v>609</v>
      </c>
      <c r="G126" s="1" t="s">
        <v>2249</v>
      </c>
      <c r="H126" s="1">
        <v>0</v>
      </c>
      <c r="I126" s="1" t="s">
        <v>2304</v>
      </c>
      <c r="J126" s="1">
        <v>886045900</v>
      </c>
      <c r="K126" s="1" t="s">
        <v>2124</v>
      </c>
      <c r="L126" s="1" t="s">
        <v>2886</v>
      </c>
      <c r="M126" s="1" t="s">
        <v>2887</v>
      </c>
      <c r="N126" s="1" t="s">
        <v>2888</v>
      </c>
      <c r="O126" s="1" t="s">
        <v>2165</v>
      </c>
      <c r="P126" s="1" t="s">
        <v>2165</v>
      </c>
      <c r="Q126" s="1" t="s">
        <v>2166</v>
      </c>
      <c r="R126" s="1" t="s">
        <v>2380</v>
      </c>
      <c r="S126" s="1">
        <v>1</v>
      </c>
      <c r="T126" s="1">
        <v>211491758</v>
      </c>
      <c r="U126" s="1">
        <v>211491758</v>
      </c>
      <c r="V126" s="1" t="s">
        <v>2168</v>
      </c>
      <c r="W126" s="1" t="s">
        <v>2168</v>
      </c>
      <c r="X126" s="1" t="s">
        <v>2889</v>
      </c>
      <c r="Y126" s="1" t="s">
        <v>2236</v>
      </c>
      <c r="Z126" s="1">
        <v>1</v>
      </c>
      <c r="AA126" s="1" t="s">
        <v>2124</v>
      </c>
      <c r="AB126" s="1" t="s">
        <v>2171</v>
      </c>
      <c r="AC126" s="1" t="s">
        <v>2890</v>
      </c>
      <c r="AD126" s="1">
        <v>2</v>
      </c>
      <c r="AE126" s="1">
        <v>295261</v>
      </c>
      <c r="AF126" s="1">
        <v>211491758</v>
      </c>
      <c r="AG126" s="1" t="s">
        <v>2186</v>
      </c>
      <c r="AH126" s="1" t="s">
        <v>2210</v>
      </c>
    </row>
    <row r="127" spans="1:34" x14ac:dyDescent="0.25">
      <c r="A127" s="1">
        <v>278750</v>
      </c>
      <c r="B127" s="1" t="s">
        <v>2175</v>
      </c>
      <c r="C127" s="1" t="s">
        <v>2891</v>
      </c>
      <c r="D127" s="1">
        <v>343035</v>
      </c>
      <c r="E127" s="3" t="s">
        <v>606</v>
      </c>
      <c r="F127" s="1" t="s">
        <v>609</v>
      </c>
      <c r="G127" s="1" t="s">
        <v>2254</v>
      </c>
      <c r="H127" s="1">
        <v>0</v>
      </c>
      <c r="I127" s="1" t="s">
        <v>2304</v>
      </c>
      <c r="J127" s="1">
        <v>202137622</v>
      </c>
      <c r="K127" s="1" t="s">
        <v>2124</v>
      </c>
      <c r="L127" s="1" t="s">
        <v>2892</v>
      </c>
      <c r="M127" s="1" t="s">
        <v>2887</v>
      </c>
      <c r="N127" s="1" t="s">
        <v>2888</v>
      </c>
      <c r="O127" s="1" t="s">
        <v>2165</v>
      </c>
      <c r="P127" s="1" t="s">
        <v>2165</v>
      </c>
      <c r="Q127" s="1" t="s">
        <v>2166</v>
      </c>
      <c r="R127" s="1" t="s">
        <v>2380</v>
      </c>
      <c r="S127" s="1">
        <v>1</v>
      </c>
      <c r="T127" s="1">
        <v>211492050</v>
      </c>
      <c r="U127" s="1">
        <v>211492050</v>
      </c>
      <c r="V127" s="1" t="s">
        <v>2168</v>
      </c>
      <c r="W127" s="1" t="s">
        <v>2168</v>
      </c>
      <c r="X127" s="1" t="s">
        <v>2889</v>
      </c>
      <c r="Y127" s="1" t="s">
        <v>2236</v>
      </c>
      <c r="Z127" s="1">
        <v>1</v>
      </c>
      <c r="AA127" s="1" t="s">
        <v>2124</v>
      </c>
      <c r="AB127" s="1" t="s">
        <v>2171</v>
      </c>
      <c r="AC127" s="1" t="s">
        <v>2893</v>
      </c>
      <c r="AD127" s="1">
        <v>2</v>
      </c>
      <c r="AE127" s="1">
        <v>295279</v>
      </c>
      <c r="AF127" s="1">
        <v>211492050</v>
      </c>
      <c r="AG127" s="1" t="s">
        <v>2186</v>
      </c>
      <c r="AH127" s="1" t="s">
        <v>2210</v>
      </c>
    </row>
    <row r="128" spans="1:34" x14ac:dyDescent="0.25">
      <c r="A128" s="1">
        <v>278752</v>
      </c>
      <c r="B128" s="1" t="s">
        <v>2295</v>
      </c>
      <c r="C128" s="1" t="s">
        <v>2894</v>
      </c>
      <c r="D128" s="1">
        <v>343035</v>
      </c>
      <c r="E128" s="3" t="s">
        <v>606</v>
      </c>
      <c r="F128" s="1" t="s">
        <v>609</v>
      </c>
      <c r="G128" s="1" t="s">
        <v>2249</v>
      </c>
      <c r="H128" s="1">
        <v>0</v>
      </c>
      <c r="I128" s="1" t="s">
        <v>2786</v>
      </c>
      <c r="J128" s="1">
        <v>886045910</v>
      </c>
      <c r="K128" s="1" t="s">
        <v>2124</v>
      </c>
      <c r="L128" s="1" t="s">
        <v>2895</v>
      </c>
      <c r="M128" s="1" t="s">
        <v>2896</v>
      </c>
      <c r="N128" s="1" t="s">
        <v>2897</v>
      </c>
      <c r="O128" s="1" t="s">
        <v>2165</v>
      </c>
      <c r="P128" s="1" t="s">
        <v>2165</v>
      </c>
      <c r="Q128" s="1" t="s">
        <v>2166</v>
      </c>
      <c r="R128" s="1" t="s">
        <v>2380</v>
      </c>
      <c r="S128" s="1">
        <v>1</v>
      </c>
      <c r="T128" s="1">
        <v>211492050</v>
      </c>
      <c r="U128" s="1">
        <v>211492058</v>
      </c>
      <c r="V128" s="1" t="s">
        <v>2168</v>
      </c>
      <c r="W128" s="1" t="s">
        <v>2168</v>
      </c>
      <c r="X128" s="1" t="s">
        <v>2889</v>
      </c>
      <c r="Y128" s="1" t="s">
        <v>2236</v>
      </c>
      <c r="Z128" s="1">
        <v>1</v>
      </c>
      <c r="AA128" s="1" t="s">
        <v>2124</v>
      </c>
      <c r="AB128" s="1" t="s">
        <v>2171</v>
      </c>
      <c r="AC128" s="1" t="s">
        <v>2898</v>
      </c>
      <c r="AD128" s="1">
        <v>2</v>
      </c>
      <c r="AE128" s="1">
        <v>295277</v>
      </c>
      <c r="AF128" s="1">
        <v>211492050</v>
      </c>
      <c r="AG128" s="1" t="s">
        <v>2899</v>
      </c>
      <c r="AH128" s="1" t="s">
        <v>2210</v>
      </c>
    </row>
    <row r="129" spans="1:34" x14ac:dyDescent="0.25">
      <c r="A129" s="1">
        <v>278759</v>
      </c>
      <c r="B129" s="1" t="s">
        <v>2175</v>
      </c>
      <c r="C129" s="1" t="s">
        <v>2900</v>
      </c>
      <c r="D129" s="1">
        <v>343035</v>
      </c>
      <c r="E129" s="3" t="s">
        <v>606</v>
      </c>
      <c r="F129" s="1" t="s">
        <v>609</v>
      </c>
      <c r="G129" s="1" t="s">
        <v>2249</v>
      </c>
      <c r="H129" s="1">
        <v>0</v>
      </c>
      <c r="I129" s="1" t="s">
        <v>2335</v>
      </c>
      <c r="J129" s="1">
        <v>886045912</v>
      </c>
      <c r="K129" s="1" t="s">
        <v>2124</v>
      </c>
      <c r="L129" s="1" t="s">
        <v>2901</v>
      </c>
      <c r="M129" s="1" t="s">
        <v>2887</v>
      </c>
      <c r="N129" s="1" t="s">
        <v>2888</v>
      </c>
      <c r="O129" s="1" t="s">
        <v>2165</v>
      </c>
      <c r="P129" s="1" t="s">
        <v>2165</v>
      </c>
      <c r="Q129" s="1" t="s">
        <v>2166</v>
      </c>
      <c r="R129" s="1" t="s">
        <v>2380</v>
      </c>
      <c r="S129" s="1">
        <v>1</v>
      </c>
      <c r="T129" s="1">
        <v>211492058</v>
      </c>
      <c r="U129" s="1">
        <v>211492058</v>
      </c>
      <c r="V129" s="1" t="s">
        <v>2168</v>
      </c>
      <c r="W129" s="1" t="s">
        <v>2168</v>
      </c>
      <c r="X129" s="1" t="s">
        <v>2889</v>
      </c>
      <c r="Y129" s="1" t="s">
        <v>2236</v>
      </c>
      <c r="Z129" s="1">
        <v>1</v>
      </c>
      <c r="AA129" s="1" t="s">
        <v>2124</v>
      </c>
      <c r="AB129" s="1" t="s">
        <v>2171</v>
      </c>
      <c r="AC129" s="1" t="s">
        <v>2902</v>
      </c>
      <c r="AD129" s="1">
        <v>2</v>
      </c>
      <c r="AE129" s="1">
        <v>295280</v>
      </c>
      <c r="AF129" s="1">
        <v>211492058</v>
      </c>
      <c r="AG129" s="1" t="s">
        <v>2186</v>
      </c>
      <c r="AH129" s="1" t="s">
        <v>2210</v>
      </c>
    </row>
    <row r="130" spans="1:34" x14ac:dyDescent="0.25">
      <c r="A130" s="1">
        <v>278761</v>
      </c>
      <c r="B130" s="1" t="s">
        <v>2175</v>
      </c>
      <c r="C130" s="1" t="s">
        <v>2903</v>
      </c>
      <c r="D130" s="1">
        <v>343035</v>
      </c>
      <c r="E130" s="3" t="s">
        <v>606</v>
      </c>
      <c r="F130" s="1" t="s">
        <v>609</v>
      </c>
      <c r="G130" s="1" t="s">
        <v>2249</v>
      </c>
      <c r="H130" s="1">
        <v>0</v>
      </c>
      <c r="I130" s="1" t="s">
        <v>2335</v>
      </c>
      <c r="J130" s="1">
        <v>866406243</v>
      </c>
      <c r="K130" s="1" t="s">
        <v>2124</v>
      </c>
      <c r="L130" s="1" t="s">
        <v>2904</v>
      </c>
      <c r="M130" s="1" t="s">
        <v>2887</v>
      </c>
      <c r="N130" s="1" t="s">
        <v>2888</v>
      </c>
      <c r="O130" s="1" t="s">
        <v>2165</v>
      </c>
      <c r="P130" s="1" t="s">
        <v>2165</v>
      </c>
      <c r="Q130" s="1" t="s">
        <v>2166</v>
      </c>
      <c r="R130" s="1" t="s">
        <v>2380</v>
      </c>
      <c r="S130" s="1">
        <v>1</v>
      </c>
      <c r="T130" s="1">
        <v>211492060</v>
      </c>
      <c r="U130" s="1">
        <v>211492060</v>
      </c>
      <c r="V130" s="1" t="s">
        <v>2168</v>
      </c>
      <c r="W130" s="1" t="s">
        <v>2168</v>
      </c>
      <c r="X130" s="1" t="s">
        <v>2889</v>
      </c>
      <c r="Y130" s="1" t="s">
        <v>2236</v>
      </c>
      <c r="Z130" s="1">
        <v>1</v>
      </c>
      <c r="AA130" s="1" t="s">
        <v>2124</v>
      </c>
      <c r="AB130" s="1" t="s">
        <v>2171</v>
      </c>
      <c r="AC130" s="1" t="s">
        <v>2905</v>
      </c>
      <c r="AD130" s="1">
        <v>2</v>
      </c>
      <c r="AE130" s="1">
        <v>295281</v>
      </c>
      <c r="AF130" s="1">
        <v>211492060</v>
      </c>
      <c r="AG130" s="1" t="s">
        <v>2186</v>
      </c>
      <c r="AH130" s="1" t="s">
        <v>2210</v>
      </c>
    </row>
    <row r="131" spans="1:34" x14ac:dyDescent="0.25">
      <c r="A131" s="1">
        <v>278766</v>
      </c>
      <c r="B131" s="1" t="s">
        <v>2175</v>
      </c>
      <c r="C131" s="1" t="s">
        <v>2906</v>
      </c>
      <c r="D131" s="1">
        <v>343035</v>
      </c>
      <c r="E131" s="3" t="s">
        <v>606</v>
      </c>
      <c r="F131" s="1" t="s">
        <v>609</v>
      </c>
      <c r="G131" s="1" t="s">
        <v>2249</v>
      </c>
      <c r="H131" s="1">
        <v>0</v>
      </c>
      <c r="I131" s="1" t="s">
        <v>2335</v>
      </c>
      <c r="J131" s="1">
        <v>886045913</v>
      </c>
      <c r="K131" s="1" t="s">
        <v>2124</v>
      </c>
      <c r="L131" s="1" t="s">
        <v>2907</v>
      </c>
      <c r="M131" s="1" t="s">
        <v>2887</v>
      </c>
      <c r="N131" s="1" t="s">
        <v>2888</v>
      </c>
      <c r="O131" s="1" t="s">
        <v>2165</v>
      </c>
      <c r="P131" s="1" t="s">
        <v>2165</v>
      </c>
      <c r="Q131" s="1" t="s">
        <v>2166</v>
      </c>
      <c r="R131" s="1" t="s">
        <v>2380</v>
      </c>
      <c r="S131" s="1">
        <v>1</v>
      </c>
      <c r="T131" s="1">
        <v>211492085</v>
      </c>
      <c r="U131" s="1">
        <v>211492085</v>
      </c>
      <c r="V131" s="1" t="s">
        <v>2168</v>
      </c>
      <c r="W131" s="1" t="s">
        <v>2168</v>
      </c>
      <c r="X131" s="1" t="s">
        <v>2889</v>
      </c>
      <c r="Y131" s="1" t="s">
        <v>2236</v>
      </c>
      <c r="Z131" s="1">
        <v>1</v>
      </c>
      <c r="AA131" s="1" t="s">
        <v>2124</v>
      </c>
      <c r="AB131" s="1" t="s">
        <v>2171</v>
      </c>
      <c r="AC131" s="1" t="s">
        <v>2908</v>
      </c>
      <c r="AD131" s="1">
        <v>2</v>
      </c>
      <c r="AE131" s="1">
        <v>295282</v>
      </c>
      <c r="AF131" s="1">
        <v>211492085</v>
      </c>
      <c r="AG131" s="1" t="s">
        <v>2210</v>
      </c>
      <c r="AH131" s="1" t="s">
        <v>2185</v>
      </c>
    </row>
    <row r="132" spans="1:34" x14ac:dyDescent="0.25">
      <c r="A132" s="1">
        <v>278767</v>
      </c>
      <c r="B132" s="1" t="s">
        <v>2157</v>
      </c>
      <c r="C132" s="1" t="s">
        <v>2909</v>
      </c>
      <c r="D132" s="1">
        <v>343035</v>
      </c>
      <c r="E132" s="3" t="s">
        <v>606</v>
      </c>
      <c r="F132" s="1" t="s">
        <v>609</v>
      </c>
      <c r="G132" s="1" t="s">
        <v>2249</v>
      </c>
      <c r="H132" s="1">
        <v>0</v>
      </c>
      <c r="I132" s="1" t="s">
        <v>2786</v>
      </c>
      <c r="J132" s="1">
        <v>886045916</v>
      </c>
      <c r="K132" s="1" t="s">
        <v>2124</v>
      </c>
      <c r="L132" s="1" t="s">
        <v>2910</v>
      </c>
      <c r="M132" s="1" t="s">
        <v>2896</v>
      </c>
      <c r="N132" s="1" t="s">
        <v>2897</v>
      </c>
      <c r="O132" s="1" t="s">
        <v>2165</v>
      </c>
      <c r="P132" s="1" t="s">
        <v>2165</v>
      </c>
      <c r="Q132" s="1" t="s">
        <v>2166</v>
      </c>
      <c r="R132" s="1" t="s">
        <v>2380</v>
      </c>
      <c r="S132" s="1">
        <v>1</v>
      </c>
      <c r="T132" s="1">
        <v>211492093</v>
      </c>
      <c r="U132" s="1">
        <v>211492096</v>
      </c>
      <c r="V132" s="1" t="s">
        <v>2168</v>
      </c>
      <c r="W132" s="1" t="s">
        <v>2168</v>
      </c>
      <c r="X132" s="1" t="s">
        <v>2889</v>
      </c>
      <c r="Y132" s="1" t="s">
        <v>2236</v>
      </c>
      <c r="Z132" s="1">
        <v>1</v>
      </c>
      <c r="AA132" s="1" t="s">
        <v>2124</v>
      </c>
      <c r="AB132" s="1" t="s">
        <v>2171</v>
      </c>
      <c r="AC132" s="1" t="s">
        <v>2911</v>
      </c>
      <c r="AD132" s="1">
        <v>2</v>
      </c>
      <c r="AE132" s="1">
        <v>295285</v>
      </c>
      <c r="AF132" s="1">
        <v>211492092</v>
      </c>
      <c r="AG132" s="1" t="s">
        <v>2912</v>
      </c>
      <c r="AH132" s="1" t="s">
        <v>2186</v>
      </c>
    </row>
    <row r="133" spans="1:34" x14ac:dyDescent="0.25">
      <c r="A133" s="1">
        <v>278771</v>
      </c>
      <c r="B133" s="1" t="s">
        <v>2175</v>
      </c>
      <c r="C133" s="1" t="s">
        <v>2913</v>
      </c>
      <c r="D133" s="1">
        <v>343035</v>
      </c>
      <c r="E133" s="3" t="s">
        <v>606</v>
      </c>
      <c r="F133" s="1" t="s">
        <v>609</v>
      </c>
      <c r="G133" s="1" t="s">
        <v>2249</v>
      </c>
      <c r="H133" s="1">
        <v>0</v>
      </c>
      <c r="I133" s="1" t="s">
        <v>2335</v>
      </c>
      <c r="J133" s="1">
        <v>886045917</v>
      </c>
      <c r="K133" s="1" t="s">
        <v>2124</v>
      </c>
      <c r="L133" s="1" t="s">
        <v>2914</v>
      </c>
      <c r="M133" s="1" t="s">
        <v>2887</v>
      </c>
      <c r="N133" s="1" t="s">
        <v>2888</v>
      </c>
      <c r="O133" s="1" t="s">
        <v>2165</v>
      </c>
      <c r="P133" s="1" t="s">
        <v>2165</v>
      </c>
      <c r="Q133" s="1" t="s">
        <v>2166</v>
      </c>
      <c r="R133" s="1" t="s">
        <v>2380</v>
      </c>
      <c r="S133" s="1">
        <v>1</v>
      </c>
      <c r="T133" s="1">
        <v>211492111</v>
      </c>
      <c r="U133" s="1">
        <v>211492111</v>
      </c>
      <c r="V133" s="1" t="s">
        <v>2168</v>
      </c>
      <c r="W133" s="1" t="s">
        <v>2168</v>
      </c>
      <c r="X133" s="1" t="s">
        <v>2889</v>
      </c>
      <c r="Y133" s="1" t="s">
        <v>2236</v>
      </c>
      <c r="Z133" s="1">
        <v>1</v>
      </c>
      <c r="AA133" s="1" t="s">
        <v>2124</v>
      </c>
      <c r="AB133" s="1" t="s">
        <v>2171</v>
      </c>
      <c r="AC133" s="1" t="s">
        <v>2915</v>
      </c>
      <c r="AD133" s="1">
        <v>2</v>
      </c>
      <c r="AE133" s="1">
        <v>295288</v>
      </c>
      <c r="AF133" s="1">
        <v>211492111</v>
      </c>
      <c r="AG133" s="1" t="s">
        <v>2174</v>
      </c>
      <c r="AH133" s="1" t="s">
        <v>2186</v>
      </c>
    </row>
    <row r="134" spans="1:34" x14ac:dyDescent="0.25">
      <c r="A134" s="1">
        <v>278901</v>
      </c>
      <c r="B134" s="1" t="s">
        <v>2175</v>
      </c>
      <c r="C134" s="1" t="s">
        <v>2916</v>
      </c>
      <c r="D134" s="1">
        <v>83872</v>
      </c>
      <c r="E134" s="3" t="s">
        <v>1224</v>
      </c>
      <c r="F134" s="1" t="s">
        <v>1226</v>
      </c>
      <c r="G134" s="1" t="s">
        <v>2249</v>
      </c>
      <c r="H134" s="1">
        <v>0</v>
      </c>
      <c r="I134" s="1" t="s">
        <v>2304</v>
      </c>
      <c r="J134" s="1">
        <v>143020055</v>
      </c>
      <c r="K134" s="1" t="s">
        <v>2124</v>
      </c>
      <c r="L134" s="1" t="s">
        <v>2917</v>
      </c>
      <c r="M134" s="1" t="s">
        <v>2850</v>
      </c>
      <c r="N134" s="1" t="s">
        <v>2851</v>
      </c>
      <c r="O134" s="1" t="s">
        <v>2165</v>
      </c>
      <c r="P134" s="1" t="s">
        <v>2165</v>
      </c>
      <c r="Q134" s="1" t="s">
        <v>2166</v>
      </c>
      <c r="R134" s="1" t="s">
        <v>2380</v>
      </c>
      <c r="S134" s="1">
        <v>1</v>
      </c>
      <c r="T134" s="1">
        <v>185734629</v>
      </c>
      <c r="U134" s="1">
        <v>185734629</v>
      </c>
      <c r="V134" s="1" t="s">
        <v>2168</v>
      </c>
      <c r="W134" s="1" t="s">
        <v>2168</v>
      </c>
      <c r="X134" s="1" t="s">
        <v>2852</v>
      </c>
      <c r="Y134" s="1" t="s">
        <v>2236</v>
      </c>
      <c r="Z134" s="1">
        <v>1</v>
      </c>
      <c r="AA134" s="1" t="s">
        <v>2124</v>
      </c>
      <c r="AB134" s="1" t="s">
        <v>2171</v>
      </c>
      <c r="AC134" s="1" t="s">
        <v>2918</v>
      </c>
      <c r="AD134" s="1">
        <v>2</v>
      </c>
      <c r="AE134" s="1">
        <v>294090</v>
      </c>
      <c r="AF134" s="1">
        <v>185734629</v>
      </c>
      <c r="AG134" s="1" t="s">
        <v>2174</v>
      </c>
      <c r="AH134" s="1" t="s">
        <v>2185</v>
      </c>
    </row>
    <row r="135" spans="1:34" x14ac:dyDescent="0.25">
      <c r="A135" s="1">
        <v>278926</v>
      </c>
      <c r="B135" s="1" t="s">
        <v>2175</v>
      </c>
      <c r="C135" s="1" t="s">
        <v>2919</v>
      </c>
      <c r="D135" s="1">
        <v>83872</v>
      </c>
      <c r="E135" s="3" t="s">
        <v>1224</v>
      </c>
      <c r="F135" s="1" t="s">
        <v>1226</v>
      </c>
      <c r="G135" s="1" t="s">
        <v>2249</v>
      </c>
      <c r="H135" s="1">
        <v>0</v>
      </c>
      <c r="I135" s="1" t="s">
        <v>2335</v>
      </c>
      <c r="J135" s="1">
        <v>886045658</v>
      </c>
      <c r="K135" s="1" t="s">
        <v>2124</v>
      </c>
      <c r="L135" s="1" t="s">
        <v>2920</v>
      </c>
      <c r="M135" s="1" t="s">
        <v>2850</v>
      </c>
      <c r="N135" s="1" t="s">
        <v>2851</v>
      </c>
      <c r="O135" s="1" t="s">
        <v>2165</v>
      </c>
      <c r="P135" s="1" t="s">
        <v>2165</v>
      </c>
      <c r="Q135" s="1" t="s">
        <v>2166</v>
      </c>
      <c r="R135" s="1" t="s">
        <v>2380</v>
      </c>
      <c r="S135" s="1">
        <v>1</v>
      </c>
      <c r="T135" s="1">
        <v>185734693</v>
      </c>
      <c r="U135" s="1">
        <v>185734693</v>
      </c>
      <c r="V135" s="1" t="s">
        <v>2168</v>
      </c>
      <c r="W135" s="1" t="s">
        <v>2168</v>
      </c>
      <c r="X135" s="1" t="s">
        <v>2852</v>
      </c>
      <c r="Y135" s="1" t="s">
        <v>2236</v>
      </c>
      <c r="Z135" s="1">
        <v>1</v>
      </c>
      <c r="AA135" s="1" t="s">
        <v>2124</v>
      </c>
      <c r="AB135" s="1" t="s">
        <v>2171</v>
      </c>
      <c r="AC135" s="1" t="s">
        <v>2921</v>
      </c>
      <c r="AD135" s="1">
        <v>2</v>
      </c>
      <c r="AE135" s="1">
        <v>294091</v>
      </c>
      <c r="AF135" s="1">
        <v>185734693</v>
      </c>
      <c r="AG135" s="1" t="s">
        <v>2186</v>
      </c>
      <c r="AH135" s="1" t="s">
        <v>2174</v>
      </c>
    </row>
    <row r="136" spans="1:34" x14ac:dyDescent="0.25">
      <c r="A136" s="1">
        <v>278943</v>
      </c>
      <c r="B136" s="1" t="s">
        <v>2175</v>
      </c>
      <c r="C136" s="1" t="s">
        <v>2922</v>
      </c>
      <c r="D136" s="1">
        <v>343035</v>
      </c>
      <c r="E136" s="3" t="s">
        <v>606</v>
      </c>
      <c r="F136" s="1" t="s">
        <v>609</v>
      </c>
      <c r="G136" s="1" t="s">
        <v>2249</v>
      </c>
      <c r="H136" s="1">
        <v>0</v>
      </c>
      <c r="I136" s="1" t="s">
        <v>2335</v>
      </c>
      <c r="J136" s="1">
        <v>551882177</v>
      </c>
      <c r="K136" s="1" t="s">
        <v>2124</v>
      </c>
      <c r="L136" s="1" t="s">
        <v>2923</v>
      </c>
      <c r="M136" s="1" t="s">
        <v>2887</v>
      </c>
      <c r="N136" s="1" t="s">
        <v>2888</v>
      </c>
      <c r="O136" s="1" t="s">
        <v>2165</v>
      </c>
      <c r="P136" s="1" t="s">
        <v>2165</v>
      </c>
      <c r="Q136" s="1" t="s">
        <v>2166</v>
      </c>
      <c r="R136" s="1" t="s">
        <v>2380</v>
      </c>
      <c r="S136" s="1">
        <v>1</v>
      </c>
      <c r="T136" s="1">
        <v>211491944</v>
      </c>
      <c r="U136" s="1">
        <v>211491944</v>
      </c>
      <c r="V136" s="1" t="s">
        <v>2168</v>
      </c>
      <c r="W136" s="1" t="s">
        <v>2168</v>
      </c>
      <c r="X136" s="1" t="s">
        <v>2889</v>
      </c>
      <c r="Y136" s="1" t="s">
        <v>2236</v>
      </c>
      <c r="Z136" s="1">
        <v>1</v>
      </c>
      <c r="AA136" s="1" t="s">
        <v>2124</v>
      </c>
      <c r="AB136" s="1" t="s">
        <v>2171</v>
      </c>
      <c r="AC136" s="1" t="s">
        <v>2924</v>
      </c>
      <c r="AD136" s="1">
        <v>2</v>
      </c>
      <c r="AE136" s="1">
        <v>295265</v>
      </c>
      <c r="AF136" s="1">
        <v>211491944</v>
      </c>
      <c r="AG136" s="1" t="s">
        <v>2174</v>
      </c>
      <c r="AH136" s="1" t="s">
        <v>2186</v>
      </c>
    </row>
    <row r="137" spans="1:34" x14ac:dyDescent="0.25">
      <c r="A137" s="1">
        <v>278945</v>
      </c>
      <c r="B137" s="1" t="s">
        <v>2175</v>
      </c>
      <c r="C137" s="1" t="s">
        <v>2925</v>
      </c>
      <c r="D137" s="1">
        <v>343035</v>
      </c>
      <c r="E137" s="3" t="s">
        <v>606</v>
      </c>
      <c r="F137" s="1" t="s">
        <v>609</v>
      </c>
      <c r="G137" s="1" t="s">
        <v>2249</v>
      </c>
      <c r="H137" s="1">
        <v>0</v>
      </c>
      <c r="I137" s="1" t="s">
        <v>2335</v>
      </c>
      <c r="J137" s="1">
        <v>573005358</v>
      </c>
      <c r="K137" s="1" t="s">
        <v>2124</v>
      </c>
      <c r="L137" s="1" t="s">
        <v>2926</v>
      </c>
      <c r="M137" s="1" t="s">
        <v>2887</v>
      </c>
      <c r="N137" s="1" t="s">
        <v>2888</v>
      </c>
      <c r="O137" s="1" t="s">
        <v>2165</v>
      </c>
      <c r="P137" s="1" t="s">
        <v>2165</v>
      </c>
      <c r="Q137" s="1" t="s">
        <v>2166</v>
      </c>
      <c r="R137" s="1" t="s">
        <v>2380</v>
      </c>
      <c r="S137" s="1">
        <v>1</v>
      </c>
      <c r="T137" s="1">
        <v>211491945</v>
      </c>
      <c r="U137" s="1">
        <v>211491945</v>
      </c>
      <c r="V137" s="1" t="s">
        <v>2168</v>
      </c>
      <c r="W137" s="1" t="s">
        <v>2168</v>
      </c>
      <c r="X137" s="1" t="s">
        <v>2889</v>
      </c>
      <c r="Y137" s="1" t="s">
        <v>2236</v>
      </c>
      <c r="Z137" s="1">
        <v>1</v>
      </c>
      <c r="AA137" s="1" t="s">
        <v>2124</v>
      </c>
      <c r="AB137" s="1" t="s">
        <v>2171</v>
      </c>
      <c r="AC137" s="1" t="s">
        <v>2927</v>
      </c>
      <c r="AD137" s="1">
        <v>2</v>
      </c>
      <c r="AE137" s="1">
        <v>295266</v>
      </c>
      <c r="AF137" s="1">
        <v>211491945</v>
      </c>
      <c r="AG137" s="1" t="s">
        <v>2210</v>
      </c>
      <c r="AH137" s="1" t="s">
        <v>2185</v>
      </c>
    </row>
    <row r="138" spans="1:34" x14ac:dyDescent="0.25">
      <c r="A138" s="1">
        <v>278948</v>
      </c>
      <c r="B138" s="1" t="s">
        <v>2553</v>
      </c>
      <c r="C138" s="1" t="s">
        <v>2928</v>
      </c>
      <c r="D138" s="1">
        <v>343035</v>
      </c>
      <c r="E138" s="3" t="s">
        <v>606</v>
      </c>
      <c r="F138" s="1" t="s">
        <v>609</v>
      </c>
      <c r="G138" s="1" t="s">
        <v>2189</v>
      </c>
      <c r="H138" s="1">
        <v>0</v>
      </c>
      <c r="I138" s="1" t="s">
        <v>2786</v>
      </c>
      <c r="J138" s="1">
        <v>11463656</v>
      </c>
      <c r="K138" s="1" t="s">
        <v>2124</v>
      </c>
      <c r="L138" s="1" t="s">
        <v>2929</v>
      </c>
      <c r="M138" s="1" t="s">
        <v>2896</v>
      </c>
      <c r="N138" s="1" t="s">
        <v>2897</v>
      </c>
      <c r="O138" s="1" t="s">
        <v>2165</v>
      </c>
      <c r="P138" s="1" t="s">
        <v>2165</v>
      </c>
      <c r="Q138" s="1" t="s">
        <v>2166</v>
      </c>
      <c r="R138" s="1" t="s">
        <v>2380</v>
      </c>
      <c r="S138" s="1">
        <v>1</v>
      </c>
      <c r="T138" s="1">
        <v>211491956</v>
      </c>
      <c r="U138" s="1">
        <v>211491957</v>
      </c>
      <c r="V138" s="1" t="s">
        <v>2168</v>
      </c>
      <c r="W138" s="1" t="s">
        <v>2168</v>
      </c>
      <c r="X138" s="1" t="s">
        <v>2889</v>
      </c>
      <c r="Y138" s="1" t="s">
        <v>2236</v>
      </c>
      <c r="Z138" s="1">
        <v>1</v>
      </c>
      <c r="AA138" s="1" t="s">
        <v>2124</v>
      </c>
      <c r="AB138" s="1" t="s">
        <v>2171</v>
      </c>
      <c r="AC138" s="1" t="s">
        <v>2930</v>
      </c>
      <c r="AD138" s="1">
        <v>2</v>
      </c>
      <c r="AE138" s="1">
        <v>295267</v>
      </c>
      <c r="AF138" s="1">
        <v>211491956</v>
      </c>
      <c r="AG138" s="1" t="s">
        <v>2185</v>
      </c>
      <c r="AH138" s="1" t="s">
        <v>2732</v>
      </c>
    </row>
    <row r="139" spans="1:34" x14ac:dyDescent="0.25">
      <c r="A139" s="1">
        <v>278950</v>
      </c>
      <c r="B139" s="1" t="s">
        <v>2295</v>
      </c>
      <c r="C139" s="1" t="s">
        <v>2931</v>
      </c>
      <c r="D139" s="1">
        <v>343035</v>
      </c>
      <c r="E139" s="3" t="s">
        <v>606</v>
      </c>
      <c r="F139" s="1" t="s">
        <v>609</v>
      </c>
      <c r="G139" s="1" t="s">
        <v>2249</v>
      </c>
      <c r="H139" s="1">
        <v>0</v>
      </c>
      <c r="I139" s="1" t="s">
        <v>2786</v>
      </c>
      <c r="J139" s="1">
        <v>886045911</v>
      </c>
      <c r="K139" s="1" t="s">
        <v>2124</v>
      </c>
      <c r="L139" s="1" t="s">
        <v>2932</v>
      </c>
      <c r="M139" s="1" t="s">
        <v>2896</v>
      </c>
      <c r="N139" s="1" t="s">
        <v>2897</v>
      </c>
      <c r="O139" s="1" t="s">
        <v>2165</v>
      </c>
      <c r="P139" s="1" t="s">
        <v>2165</v>
      </c>
      <c r="Q139" s="1" t="s">
        <v>2166</v>
      </c>
      <c r="R139" s="1" t="s">
        <v>2380</v>
      </c>
      <c r="S139" s="1">
        <v>1</v>
      </c>
      <c r="T139" s="1">
        <v>211492050</v>
      </c>
      <c r="U139" s="1">
        <v>211492060</v>
      </c>
      <c r="V139" s="1" t="s">
        <v>2168</v>
      </c>
      <c r="W139" s="1" t="s">
        <v>2168</v>
      </c>
      <c r="X139" s="1" t="s">
        <v>2889</v>
      </c>
      <c r="Y139" s="1" t="s">
        <v>2236</v>
      </c>
      <c r="Z139" s="1">
        <v>1</v>
      </c>
      <c r="AA139" s="1" t="s">
        <v>2124</v>
      </c>
      <c r="AB139" s="1" t="s">
        <v>2171</v>
      </c>
      <c r="AC139" s="1" t="s">
        <v>2933</v>
      </c>
      <c r="AD139" s="1">
        <v>2</v>
      </c>
      <c r="AE139" s="1">
        <v>295278</v>
      </c>
      <c r="AF139" s="1">
        <v>211492050</v>
      </c>
      <c r="AG139" s="1" t="s">
        <v>2934</v>
      </c>
      <c r="AH139" s="1" t="s">
        <v>2210</v>
      </c>
    </row>
    <row r="140" spans="1:34" x14ac:dyDescent="0.25">
      <c r="A140" s="1">
        <v>278951</v>
      </c>
      <c r="B140" s="1" t="s">
        <v>2157</v>
      </c>
      <c r="C140" s="1" t="s">
        <v>2935</v>
      </c>
      <c r="D140" s="1">
        <v>343035</v>
      </c>
      <c r="E140" s="3" t="s">
        <v>606</v>
      </c>
      <c r="F140" s="1" t="s">
        <v>609</v>
      </c>
      <c r="G140" s="1" t="s">
        <v>2249</v>
      </c>
      <c r="H140" s="1">
        <v>0</v>
      </c>
      <c r="I140" s="1" t="s">
        <v>2786</v>
      </c>
      <c r="J140" s="1">
        <v>886045915</v>
      </c>
      <c r="K140" s="1" t="s">
        <v>2124</v>
      </c>
      <c r="L140" s="1" t="s">
        <v>2936</v>
      </c>
      <c r="M140" s="1" t="s">
        <v>2896</v>
      </c>
      <c r="N140" s="1" t="s">
        <v>2897</v>
      </c>
      <c r="O140" s="1" t="s">
        <v>2165</v>
      </c>
      <c r="P140" s="1" t="s">
        <v>2165</v>
      </c>
      <c r="Q140" s="1" t="s">
        <v>2166</v>
      </c>
      <c r="R140" s="1" t="s">
        <v>2380</v>
      </c>
      <c r="S140" s="1">
        <v>1</v>
      </c>
      <c r="T140" s="1">
        <v>211492092</v>
      </c>
      <c r="U140" s="1">
        <v>211492093</v>
      </c>
      <c r="V140" s="1" t="s">
        <v>2168</v>
      </c>
      <c r="W140" s="1" t="s">
        <v>2168</v>
      </c>
      <c r="X140" s="1" t="s">
        <v>2889</v>
      </c>
      <c r="Y140" s="1" t="s">
        <v>2236</v>
      </c>
      <c r="Z140" s="1">
        <v>1</v>
      </c>
      <c r="AA140" s="1" t="s">
        <v>2124</v>
      </c>
      <c r="AB140" s="1" t="s">
        <v>2171</v>
      </c>
      <c r="AC140" s="1" t="s">
        <v>2937</v>
      </c>
      <c r="AD140" s="1">
        <v>2</v>
      </c>
      <c r="AE140" s="1">
        <v>295284</v>
      </c>
      <c r="AF140" s="1">
        <v>211492091</v>
      </c>
      <c r="AG140" s="1" t="s">
        <v>2938</v>
      </c>
      <c r="AH140" s="1" t="s">
        <v>2210</v>
      </c>
    </row>
    <row r="141" spans="1:34" x14ac:dyDescent="0.25">
      <c r="A141" s="1">
        <v>278966</v>
      </c>
      <c r="B141" s="1" t="s">
        <v>2157</v>
      </c>
      <c r="C141" s="1" t="s">
        <v>2939</v>
      </c>
      <c r="D141" s="1">
        <v>28982</v>
      </c>
      <c r="E141" s="3" t="s">
        <v>285</v>
      </c>
      <c r="F141" s="1" t="s">
        <v>288</v>
      </c>
      <c r="G141" s="1" t="s">
        <v>2249</v>
      </c>
      <c r="H141" s="1">
        <v>0</v>
      </c>
      <c r="I141" s="1" t="s">
        <v>2786</v>
      </c>
      <c r="J141" s="1">
        <v>373452417</v>
      </c>
      <c r="K141" s="1" t="s">
        <v>2124</v>
      </c>
      <c r="L141" s="1" t="s">
        <v>2940</v>
      </c>
      <c r="M141" s="1" t="s">
        <v>2941</v>
      </c>
      <c r="N141" s="1" t="s">
        <v>2942</v>
      </c>
      <c r="O141" s="1" t="s">
        <v>2165</v>
      </c>
      <c r="P141" s="1" t="s">
        <v>2165</v>
      </c>
      <c r="Q141" s="1" t="s">
        <v>2166</v>
      </c>
      <c r="R141" s="1" t="s">
        <v>2380</v>
      </c>
      <c r="S141" s="1">
        <v>1</v>
      </c>
      <c r="T141" s="1">
        <v>212858297</v>
      </c>
      <c r="U141" s="1">
        <v>212858297</v>
      </c>
      <c r="V141" s="1" t="s">
        <v>2168</v>
      </c>
      <c r="W141" s="1" t="s">
        <v>2168</v>
      </c>
      <c r="X141" s="1" t="s">
        <v>2889</v>
      </c>
      <c r="Y141" s="1" t="s">
        <v>2236</v>
      </c>
      <c r="Z141" s="1">
        <v>1</v>
      </c>
      <c r="AA141" s="1" t="s">
        <v>2124</v>
      </c>
      <c r="AB141" s="1" t="s">
        <v>2171</v>
      </c>
      <c r="AC141" s="1" t="s">
        <v>2943</v>
      </c>
      <c r="AD141" s="1">
        <v>2</v>
      </c>
      <c r="AE141" s="1">
        <v>295307</v>
      </c>
      <c r="AF141" s="1">
        <v>212858296</v>
      </c>
      <c r="AG141" s="1" t="s">
        <v>2944</v>
      </c>
      <c r="AH141" s="1" t="s">
        <v>2210</v>
      </c>
    </row>
    <row r="142" spans="1:34" x14ac:dyDescent="0.25">
      <c r="A142" s="1">
        <v>278967</v>
      </c>
      <c r="B142" s="1" t="s">
        <v>2175</v>
      </c>
      <c r="C142" s="1" t="s">
        <v>2945</v>
      </c>
      <c r="D142" s="1">
        <v>28982</v>
      </c>
      <c r="E142" s="3" t="s">
        <v>285</v>
      </c>
      <c r="F142" s="1" t="s">
        <v>288</v>
      </c>
      <c r="G142" s="1" t="s">
        <v>2254</v>
      </c>
      <c r="H142" s="1">
        <v>0</v>
      </c>
      <c r="I142" s="1" t="s">
        <v>2335</v>
      </c>
      <c r="J142" s="1">
        <v>41296692</v>
      </c>
      <c r="K142" s="1" t="s">
        <v>2124</v>
      </c>
      <c r="L142" s="1" t="s">
        <v>2946</v>
      </c>
      <c r="M142" s="1" t="s">
        <v>2941</v>
      </c>
      <c r="N142" s="1" t="s">
        <v>2942</v>
      </c>
      <c r="O142" s="1" t="s">
        <v>2165</v>
      </c>
      <c r="P142" s="1" t="s">
        <v>2165</v>
      </c>
      <c r="Q142" s="1" t="s">
        <v>2166</v>
      </c>
      <c r="R142" s="1" t="s">
        <v>2380</v>
      </c>
      <c r="S142" s="1">
        <v>1</v>
      </c>
      <c r="T142" s="1">
        <v>212858366</v>
      </c>
      <c r="U142" s="1">
        <v>212858366</v>
      </c>
      <c r="V142" s="1" t="s">
        <v>2168</v>
      </c>
      <c r="W142" s="1" t="s">
        <v>2168</v>
      </c>
      <c r="X142" s="1" t="s">
        <v>2889</v>
      </c>
      <c r="Y142" s="1" t="s">
        <v>2236</v>
      </c>
      <c r="Z142" s="1">
        <v>1</v>
      </c>
      <c r="AA142" s="1" t="s">
        <v>2124</v>
      </c>
      <c r="AB142" s="1" t="s">
        <v>2171</v>
      </c>
      <c r="AC142" s="1" t="s">
        <v>2947</v>
      </c>
      <c r="AD142" s="1">
        <v>2</v>
      </c>
      <c r="AE142" s="1">
        <v>295308</v>
      </c>
      <c r="AF142" s="1">
        <v>212858366</v>
      </c>
      <c r="AG142" s="1" t="s">
        <v>2210</v>
      </c>
      <c r="AH142" s="1" t="s">
        <v>2185</v>
      </c>
    </row>
    <row r="143" spans="1:34" x14ac:dyDescent="0.25">
      <c r="A143" s="1">
        <v>278977</v>
      </c>
      <c r="B143" s="1" t="s">
        <v>2175</v>
      </c>
      <c r="C143" s="1" t="s">
        <v>2948</v>
      </c>
      <c r="D143" s="1">
        <v>7399</v>
      </c>
      <c r="E143" s="3" t="s">
        <v>753</v>
      </c>
      <c r="F143" s="1" t="s">
        <v>756</v>
      </c>
      <c r="G143" s="1" t="s">
        <v>2249</v>
      </c>
      <c r="H143" s="1">
        <v>0</v>
      </c>
      <c r="I143" s="1" t="s">
        <v>2335</v>
      </c>
      <c r="J143" s="1">
        <v>886045955</v>
      </c>
      <c r="K143" s="1" t="s">
        <v>2124</v>
      </c>
      <c r="L143" s="1" t="s">
        <v>2949</v>
      </c>
      <c r="M143" s="1" t="s">
        <v>2950</v>
      </c>
      <c r="N143" s="1" t="s">
        <v>2951</v>
      </c>
      <c r="O143" s="1" t="s">
        <v>2165</v>
      </c>
      <c r="P143" s="1" t="s">
        <v>2165</v>
      </c>
      <c r="Q143" s="1" t="s">
        <v>2166</v>
      </c>
      <c r="R143" s="1" t="s">
        <v>2380</v>
      </c>
      <c r="S143" s="1">
        <v>1</v>
      </c>
      <c r="T143" s="1">
        <v>216422495</v>
      </c>
      <c r="U143" s="1">
        <v>216422495</v>
      </c>
      <c r="V143" s="1" t="s">
        <v>2168</v>
      </c>
      <c r="W143" s="1" t="s">
        <v>2168</v>
      </c>
      <c r="X143" s="1" t="s">
        <v>2410</v>
      </c>
      <c r="Y143" s="1" t="s">
        <v>2236</v>
      </c>
      <c r="Z143" s="1">
        <v>1</v>
      </c>
      <c r="AA143" s="1" t="s">
        <v>2124</v>
      </c>
      <c r="AB143" s="1" t="s">
        <v>2171</v>
      </c>
      <c r="AC143" s="1" t="s">
        <v>2952</v>
      </c>
      <c r="AD143" s="1">
        <v>2</v>
      </c>
      <c r="AE143" s="1">
        <v>295449</v>
      </c>
      <c r="AF143" s="1">
        <v>216422495</v>
      </c>
      <c r="AG143" s="1" t="s">
        <v>2174</v>
      </c>
      <c r="AH143" s="1" t="s">
        <v>2210</v>
      </c>
    </row>
    <row r="144" spans="1:34" x14ac:dyDescent="0.25">
      <c r="A144" s="1">
        <v>278979</v>
      </c>
      <c r="B144" s="1" t="s">
        <v>2175</v>
      </c>
      <c r="C144" s="1" t="s">
        <v>2953</v>
      </c>
      <c r="D144" s="1">
        <v>28982</v>
      </c>
      <c r="E144" s="3" t="s">
        <v>285</v>
      </c>
      <c r="F144" s="1" t="s">
        <v>288</v>
      </c>
      <c r="G144" s="1" t="s">
        <v>2189</v>
      </c>
      <c r="H144" s="1">
        <v>0</v>
      </c>
      <c r="I144" s="1" t="s">
        <v>2335</v>
      </c>
      <c r="J144" s="1">
        <v>2201603</v>
      </c>
      <c r="K144" s="1" t="s">
        <v>2124</v>
      </c>
      <c r="L144" s="1" t="s">
        <v>2954</v>
      </c>
      <c r="M144" s="1" t="s">
        <v>2941</v>
      </c>
      <c r="N144" s="1" t="s">
        <v>2942</v>
      </c>
      <c r="O144" s="1" t="s">
        <v>2165</v>
      </c>
      <c r="P144" s="1" t="s">
        <v>2165</v>
      </c>
      <c r="Q144" s="1" t="s">
        <v>2166</v>
      </c>
      <c r="R144" s="1" t="s">
        <v>2380</v>
      </c>
      <c r="S144" s="1">
        <v>1</v>
      </c>
      <c r="T144" s="1">
        <v>212858367</v>
      </c>
      <c r="U144" s="1">
        <v>212858367</v>
      </c>
      <c r="V144" s="1" t="s">
        <v>2168</v>
      </c>
      <c r="W144" s="1" t="s">
        <v>2168</v>
      </c>
      <c r="X144" s="1" t="s">
        <v>2889</v>
      </c>
      <c r="Y144" s="1" t="s">
        <v>2236</v>
      </c>
      <c r="Z144" s="1">
        <v>1</v>
      </c>
      <c r="AA144" s="1" t="s">
        <v>2124</v>
      </c>
      <c r="AB144" s="1" t="s">
        <v>2171</v>
      </c>
      <c r="AC144" s="1" t="s">
        <v>2955</v>
      </c>
      <c r="AD144" s="1">
        <v>2</v>
      </c>
      <c r="AE144" s="1">
        <v>295309</v>
      </c>
      <c r="AF144" s="1">
        <v>212858367</v>
      </c>
      <c r="AG144" s="1" t="s">
        <v>2174</v>
      </c>
      <c r="AH144" s="1" t="s">
        <v>2186</v>
      </c>
    </row>
    <row r="145" spans="1:34" x14ac:dyDescent="0.25">
      <c r="A145" s="1">
        <v>278987</v>
      </c>
      <c r="B145" s="1" t="s">
        <v>2175</v>
      </c>
      <c r="C145" s="1" t="s">
        <v>2956</v>
      </c>
      <c r="D145" s="1">
        <v>7399</v>
      </c>
      <c r="E145" s="3" t="s">
        <v>753</v>
      </c>
      <c r="F145" s="1" t="s">
        <v>756</v>
      </c>
      <c r="G145" s="1" t="s">
        <v>2249</v>
      </c>
      <c r="H145" s="1">
        <v>0</v>
      </c>
      <c r="I145" s="1" t="s">
        <v>2335</v>
      </c>
      <c r="J145" s="1">
        <v>886045956</v>
      </c>
      <c r="K145" s="1" t="s">
        <v>2124</v>
      </c>
      <c r="L145" s="1" t="s">
        <v>2957</v>
      </c>
      <c r="M145" s="1" t="s">
        <v>2958</v>
      </c>
      <c r="N145" s="1" t="s">
        <v>2959</v>
      </c>
      <c r="O145" s="1" t="s">
        <v>2165</v>
      </c>
      <c r="P145" s="1" t="s">
        <v>2165</v>
      </c>
      <c r="Q145" s="1" t="s">
        <v>2166</v>
      </c>
      <c r="R145" s="1" t="s">
        <v>2380</v>
      </c>
      <c r="S145" s="1">
        <v>1</v>
      </c>
      <c r="T145" s="1">
        <v>216423298</v>
      </c>
      <c r="U145" s="1">
        <v>216423298</v>
      </c>
      <c r="V145" s="1" t="s">
        <v>2168</v>
      </c>
      <c r="W145" s="1" t="s">
        <v>2168</v>
      </c>
      <c r="X145" s="1" t="s">
        <v>2410</v>
      </c>
      <c r="Y145" s="1" t="s">
        <v>2236</v>
      </c>
      <c r="Z145" s="1">
        <v>1</v>
      </c>
      <c r="AA145" s="1" t="s">
        <v>2124</v>
      </c>
      <c r="AB145" s="1" t="s">
        <v>2171</v>
      </c>
      <c r="AC145" s="1" t="s">
        <v>2960</v>
      </c>
      <c r="AD145" s="1">
        <v>2</v>
      </c>
      <c r="AE145" s="1">
        <v>295452</v>
      </c>
      <c r="AF145" s="1">
        <v>216423298</v>
      </c>
      <c r="AG145" s="1" t="s">
        <v>2210</v>
      </c>
      <c r="AH145" s="1" t="s">
        <v>2185</v>
      </c>
    </row>
    <row r="146" spans="1:34" x14ac:dyDescent="0.25">
      <c r="A146" s="1">
        <v>279103</v>
      </c>
      <c r="B146" s="1" t="s">
        <v>2175</v>
      </c>
      <c r="C146" s="1" t="s">
        <v>2961</v>
      </c>
      <c r="D146" s="1">
        <v>7399</v>
      </c>
      <c r="E146" s="3" t="s">
        <v>753</v>
      </c>
      <c r="F146" s="1" t="s">
        <v>756</v>
      </c>
      <c r="G146" s="1" t="s">
        <v>2249</v>
      </c>
      <c r="H146" s="1">
        <v>0</v>
      </c>
      <c r="I146" s="1" t="s">
        <v>2335</v>
      </c>
      <c r="J146" s="1">
        <v>886045956</v>
      </c>
      <c r="K146" s="1" t="s">
        <v>2124</v>
      </c>
      <c r="L146" s="1" t="s">
        <v>2962</v>
      </c>
      <c r="M146" s="1" t="s">
        <v>2958</v>
      </c>
      <c r="N146" s="1" t="s">
        <v>2959</v>
      </c>
      <c r="O146" s="1" t="s">
        <v>2165</v>
      </c>
      <c r="P146" s="1" t="s">
        <v>2165</v>
      </c>
      <c r="Q146" s="1" t="s">
        <v>2166</v>
      </c>
      <c r="R146" s="1" t="s">
        <v>2380</v>
      </c>
      <c r="S146" s="1">
        <v>1</v>
      </c>
      <c r="T146" s="1">
        <v>216423298</v>
      </c>
      <c r="U146" s="1">
        <v>216423298</v>
      </c>
      <c r="V146" s="1" t="s">
        <v>2168</v>
      </c>
      <c r="W146" s="1" t="s">
        <v>2168</v>
      </c>
      <c r="X146" s="1" t="s">
        <v>2410</v>
      </c>
      <c r="Y146" s="1" t="s">
        <v>2236</v>
      </c>
      <c r="Z146" s="1">
        <v>1</v>
      </c>
      <c r="AA146" s="1" t="s">
        <v>2124</v>
      </c>
      <c r="AB146" s="1" t="s">
        <v>2171</v>
      </c>
      <c r="AC146" s="1" t="s">
        <v>2963</v>
      </c>
      <c r="AD146" s="1">
        <v>2</v>
      </c>
      <c r="AE146" s="1">
        <v>295453</v>
      </c>
      <c r="AF146" s="1">
        <v>216423298</v>
      </c>
      <c r="AG146" s="1" t="s">
        <v>2210</v>
      </c>
      <c r="AH146" s="1" t="s">
        <v>2186</v>
      </c>
    </row>
    <row r="147" spans="1:34" x14ac:dyDescent="0.25">
      <c r="A147" s="1">
        <v>280131</v>
      </c>
      <c r="B147" s="1" t="s">
        <v>2175</v>
      </c>
      <c r="C147" s="1" t="s">
        <v>2964</v>
      </c>
      <c r="D147" s="1">
        <v>343035</v>
      </c>
      <c r="E147" s="3" t="s">
        <v>606</v>
      </c>
      <c r="F147" s="1" t="s">
        <v>609</v>
      </c>
      <c r="G147" s="1" t="s">
        <v>2249</v>
      </c>
      <c r="H147" s="1">
        <v>0</v>
      </c>
      <c r="I147" s="1" t="s">
        <v>2335</v>
      </c>
      <c r="J147" s="1">
        <v>886045902</v>
      </c>
      <c r="K147" s="1" t="s">
        <v>2124</v>
      </c>
      <c r="L147" s="1" t="s">
        <v>2965</v>
      </c>
      <c r="M147" s="1" t="s">
        <v>2887</v>
      </c>
      <c r="N147" s="1" t="s">
        <v>2888</v>
      </c>
      <c r="O147" s="1" t="s">
        <v>2165</v>
      </c>
      <c r="P147" s="1" t="s">
        <v>2165</v>
      </c>
      <c r="Q147" s="1" t="s">
        <v>2166</v>
      </c>
      <c r="R147" s="1" t="s">
        <v>2380</v>
      </c>
      <c r="S147" s="1">
        <v>1</v>
      </c>
      <c r="T147" s="1">
        <v>211491895</v>
      </c>
      <c r="U147" s="1">
        <v>211491895</v>
      </c>
      <c r="V147" s="1" t="s">
        <v>2168</v>
      </c>
      <c r="W147" s="1" t="s">
        <v>2168</v>
      </c>
      <c r="X147" s="1" t="s">
        <v>2889</v>
      </c>
      <c r="Y147" s="1" t="s">
        <v>2236</v>
      </c>
      <c r="Z147" s="1">
        <v>1</v>
      </c>
      <c r="AA147" s="1" t="s">
        <v>2124</v>
      </c>
      <c r="AB147" s="1" t="s">
        <v>2171</v>
      </c>
      <c r="AC147" s="1" t="s">
        <v>2966</v>
      </c>
      <c r="AD147" s="1">
        <v>2</v>
      </c>
      <c r="AE147" s="1">
        <v>295263</v>
      </c>
      <c r="AF147" s="1">
        <v>211491895</v>
      </c>
      <c r="AG147" s="1" t="s">
        <v>2210</v>
      </c>
      <c r="AH147" s="1" t="s">
        <v>2185</v>
      </c>
    </row>
    <row r="148" spans="1:34" x14ac:dyDescent="0.25">
      <c r="A148" s="1">
        <v>280135</v>
      </c>
      <c r="B148" s="1" t="s">
        <v>2175</v>
      </c>
      <c r="C148" s="1" t="s">
        <v>2967</v>
      </c>
      <c r="D148" s="1">
        <v>343035</v>
      </c>
      <c r="E148" s="3" t="s">
        <v>606</v>
      </c>
      <c r="F148" s="1" t="s">
        <v>609</v>
      </c>
      <c r="G148" s="1" t="s">
        <v>2249</v>
      </c>
      <c r="H148" s="1">
        <v>0</v>
      </c>
      <c r="I148" s="1" t="s">
        <v>2335</v>
      </c>
      <c r="J148" s="1">
        <v>886045906</v>
      </c>
      <c r="K148" s="1" t="s">
        <v>2124</v>
      </c>
      <c r="L148" s="1" t="s">
        <v>2968</v>
      </c>
      <c r="M148" s="1" t="s">
        <v>2887</v>
      </c>
      <c r="N148" s="1" t="s">
        <v>2888</v>
      </c>
      <c r="O148" s="1" t="s">
        <v>2165</v>
      </c>
      <c r="P148" s="1" t="s">
        <v>2165</v>
      </c>
      <c r="Q148" s="1" t="s">
        <v>2166</v>
      </c>
      <c r="R148" s="1" t="s">
        <v>2380</v>
      </c>
      <c r="S148" s="1">
        <v>1</v>
      </c>
      <c r="T148" s="1">
        <v>211492047</v>
      </c>
      <c r="U148" s="1">
        <v>211492047</v>
      </c>
      <c r="V148" s="1" t="s">
        <v>2168</v>
      </c>
      <c r="W148" s="1" t="s">
        <v>2168</v>
      </c>
      <c r="X148" s="1" t="s">
        <v>2889</v>
      </c>
      <c r="Y148" s="1" t="s">
        <v>2236</v>
      </c>
      <c r="Z148" s="1">
        <v>1</v>
      </c>
      <c r="AA148" s="1" t="s">
        <v>2124</v>
      </c>
      <c r="AB148" s="1" t="s">
        <v>2171</v>
      </c>
      <c r="AC148" s="1" t="s">
        <v>2969</v>
      </c>
      <c r="AD148" s="1">
        <v>2</v>
      </c>
      <c r="AE148" s="1">
        <v>295270</v>
      </c>
      <c r="AF148" s="1">
        <v>211492047</v>
      </c>
      <c r="AG148" s="1" t="s">
        <v>2185</v>
      </c>
      <c r="AH148" s="1" t="s">
        <v>2210</v>
      </c>
    </row>
    <row r="149" spans="1:34" x14ac:dyDescent="0.25">
      <c r="A149" s="1">
        <v>280136</v>
      </c>
      <c r="B149" s="1" t="s">
        <v>2263</v>
      </c>
      <c r="C149" s="1" t="s">
        <v>2970</v>
      </c>
      <c r="D149" s="1">
        <v>343035</v>
      </c>
      <c r="E149" s="3" t="s">
        <v>606</v>
      </c>
      <c r="F149" s="1" t="s">
        <v>609</v>
      </c>
      <c r="G149" s="1" t="s">
        <v>2249</v>
      </c>
      <c r="H149" s="1">
        <v>0</v>
      </c>
      <c r="I149" s="1" t="s">
        <v>2786</v>
      </c>
      <c r="J149" s="1">
        <v>34485370</v>
      </c>
      <c r="K149" s="1" t="s">
        <v>2124</v>
      </c>
      <c r="L149" s="1" t="s">
        <v>2971</v>
      </c>
      <c r="M149" s="1" t="s">
        <v>2896</v>
      </c>
      <c r="N149" s="1" t="s">
        <v>2897</v>
      </c>
      <c r="O149" s="1" t="s">
        <v>2165</v>
      </c>
      <c r="P149" s="1" t="s">
        <v>2165</v>
      </c>
      <c r="Q149" s="1" t="s">
        <v>2166</v>
      </c>
      <c r="R149" s="1" t="s">
        <v>2380</v>
      </c>
      <c r="S149" s="1">
        <v>1</v>
      </c>
      <c r="T149" s="1">
        <v>211492049</v>
      </c>
      <c r="U149" s="1">
        <v>211492050</v>
      </c>
      <c r="V149" s="1" t="s">
        <v>2168</v>
      </c>
      <c r="W149" s="1" t="s">
        <v>2168</v>
      </c>
      <c r="X149" s="1" t="s">
        <v>2889</v>
      </c>
      <c r="Y149" s="1" t="s">
        <v>2236</v>
      </c>
      <c r="Z149" s="1">
        <v>1</v>
      </c>
      <c r="AA149" s="1" t="s">
        <v>2124</v>
      </c>
      <c r="AB149" s="1" t="s">
        <v>2171</v>
      </c>
      <c r="AC149" s="1" t="s">
        <v>2972</v>
      </c>
      <c r="AD149" s="1">
        <v>2</v>
      </c>
      <c r="AE149" s="1">
        <v>295276</v>
      </c>
      <c r="AF149" s="1">
        <v>211492048</v>
      </c>
      <c r="AG149" s="1" t="s">
        <v>2973</v>
      </c>
      <c r="AH149" s="1" t="s">
        <v>2210</v>
      </c>
    </row>
    <row r="150" spans="1:34" x14ac:dyDescent="0.25">
      <c r="A150" s="1">
        <v>280138</v>
      </c>
      <c r="B150" s="1" t="s">
        <v>2263</v>
      </c>
      <c r="C150" s="1" t="s">
        <v>2974</v>
      </c>
      <c r="D150" s="1">
        <v>343035</v>
      </c>
      <c r="E150" s="3" t="s">
        <v>606</v>
      </c>
      <c r="F150" s="1" t="s">
        <v>609</v>
      </c>
      <c r="G150" s="1" t="s">
        <v>2249</v>
      </c>
      <c r="H150" s="1">
        <v>0</v>
      </c>
      <c r="I150" s="1" t="s">
        <v>2786</v>
      </c>
      <c r="J150" s="1">
        <v>34485370</v>
      </c>
      <c r="K150" s="1" t="s">
        <v>2124</v>
      </c>
      <c r="L150" s="1" t="s">
        <v>2975</v>
      </c>
      <c r="M150" s="1" t="s">
        <v>2896</v>
      </c>
      <c r="N150" s="1" t="s">
        <v>2897</v>
      </c>
      <c r="O150" s="1" t="s">
        <v>2165</v>
      </c>
      <c r="P150" s="1" t="s">
        <v>2165</v>
      </c>
      <c r="Q150" s="1" t="s">
        <v>2166</v>
      </c>
      <c r="R150" s="1" t="s">
        <v>2380</v>
      </c>
      <c r="S150" s="1">
        <v>1</v>
      </c>
      <c r="T150" s="1">
        <v>211492049</v>
      </c>
      <c r="U150" s="1">
        <v>211492054</v>
      </c>
      <c r="V150" s="1" t="s">
        <v>2168</v>
      </c>
      <c r="W150" s="1" t="s">
        <v>2168</v>
      </c>
      <c r="X150" s="1" t="s">
        <v>2889</v>
      </c>
      <c r="Y150" s="1" t="s">
        <v>2236</v>
      </c>
      <c r="Z150" s="1">
        <v>1</v>
      </c>
      <c r="AA150" s="1" t="s">
        <v>2124</v>
      </c>
      <c r="AB150" s="1" t="s">
        <v>2171</v>
      </c>
      <c r="AC150" s="1" t="s">
        <v>2976</v>
      </c>
      <c r="AD150" s="1">
        <v>2</v>
      </c>
      <c r="AE150" s="1">
        <v>295274</v>
      </c>
      <c r="AF150" s="1">
        <v>211492048</v>
      </c>
      <c r="AG150" s="1" t="s">
        <v>2977</v>
      </c>
      <c r="AH150" s="1" t="s">
        <v>2210</v>
      </c>
    </row>
    <row r="151" spans="1:34" x14ac:dyDescent="0.25">
      <c r="A151" s="1">
        <v>280145</v>
      </c>
      <c r="B151" s="1" t="s">
        <v>2175</v>
      </c>
      <c r="C151" s="1" t="s">
        <v>2978</v>
      </c>
      <c r="D151" s="1">
        <v>343035</v>
      </c>
      <c r="E151" s="3" t="s">
        <v>606</v>
      </c>
      <c r="F151" s="1" t="s">
        <v>609</v>
      </c>
      <c r="G151" s="1" t="s">
        <v>2249</v>
      </c>
      <c r="H151" s="1">
        <v>0</v>
      </c>
      <c r="I151" s="1" t="s">
        <v>2335</v>
      </c>
      <c r="J151" s="1">
        <v>376931725</v>
      </c>
      <c r="K151" s="1" t="s">
        <v>2124</v>
      </c>
      <c r="L151" s="1" t="s">
        <v>2979</v>
      </c>
      <c r="M151" s="1" t="s">
        <v>2887</v>
      </c>
      <c r="N151" s="1" t="s">
        <v>2888</v>
      </c>
      <c r="O151" s="1" t="s">
        <v>2165</v>
      </c>
      <c r="P151" s="1" t="s">
        <v>2165</v>
      </c>
      <c r="Q151" s="1" t="s">
        <v>2166</v>
      </c>
      <c r="R151" s="1" t="s">
        <v>2380</v>
      </c>
      <c r="S151" s="1">
        <v>1</v>
      </c>
      <c r="T151" s="1">
        <v>211492096</v>
      </c>
      <c r="U151" s="1">
        <v>211492096</v>
      </c>
      <c r="V151" s="1" t="s">
        <v>2168</v>
      </c>
      <c r="W151" s="1" t="s">
        <v>2168</v>
      </c>
      <c r="X151" s="1" t="s">
        <v>2889</v>
      </c>
      <c r="Y151" s="1" t="s">
        <v>2236</v>
      </c>
      <c r="Z151" s="1">
        <v>1</v>
      </c>
      <c r="AA151" s="1" t="s">
        <v>2124</v>
      </c>
      <c r="AB151" s="1" t="s">
        <v>2171</v>
      </c>
      <c r="AC151" s="1" t="s">
        <v>2980</v>
      </c>
      <c r="AD151" s="1">
        <v>2</v>
      </c>
      <c r="AE151" s="1">
        <v>295286</v>
      </c>
      <c r="AF151" s="1">
        <v>211492096</v>
      </c>
      <c r="AG151" s="1" t="s">
        <v>2174</v>
      </c>
      <c r="AH151" s="1" t="s">
        <v>2186</v>
      </c>
    </row>
    <row r="152" spans="1:34" x14ac:dyDescent="0.25">
      <c r="A152" s="1">
        <v>280146</v>
      </c>
      <c r="B152" s="1" t="s">
        <v>2175</v>
      </c>
      <c r="C152" s="1" t="s">
        <v>2981</v>
      </c>
      <c r="D152" s="1">
        <v>343035</v>
      </c>
      <c r="E152" s="3" t="s">
        <v>606</v>
      </c>
      <c r="F152" s="1" t="s">
        <v>609</v>
      </c>
      <c r="G152" s="1" t="s">
        <v>2249</v>
      </c>
      <c r="H152" s="1">
        <v>0</v>
      </c>
      <c r="I152" s="1" t="s">
        <v>2304</v>
      </c>
      <c r="J152" s="1">
        <v>77237846</v>
      </c>
      <c r="K152" s="1" t="s">
        <v>2124</v>
      </c>
      <c r="L152" s="1" t="s">
        <v>2982</v>
      </c>
      <c r="M152" s="1" t="s">
        <v>2887</v>
      </c>
      <c r="N152" s="1" t="s">
        <v>2888</v>
      </c>
      <c r="O152" s="1" t="s">
        <v>2165</v>
      </c>
      <c r="P152" s="1" t="s">
        <v>2165</v>
      </c>
      <c r="Q152" s="1" t="s">
        <v>2166</v>
      </c>
      <c r="R152" s="1" t="s">
        <v>2380</v>
      </c>
      <c r="S152" s="1">
        <v>1</v>
      </c>
      <c r="T152" s="1">
        <v>211492112</v>
      </c>
      <c r="U152" s="1">
        <v>211492112</v>
      </c>
      <c r="V152" s="1" t="s">
        <v>2168</v>
      </c>
      <c r="W152" s="1" t="s">
        <v>2168</v>
      </c>
      <c r="X152" s="1" t="s">
        <v>2889</v>
      </c>
      <c r="Y152" s="1" t="s">
        <v>2236</v>
      </c>
      <c r="Z152" s="1">
        <v>1</v>
      </c>
      <c r="AA152" s="1" t="s">
        <v>2124</v>
      </c>
      <c r="AB152" s="1" t="s">
        <v>2171</v>
      </c>
      <c r="AC152" s="1" t="s">
        <v>2983</v>
      </c>
      <c r="AD152" s="1">
        <v>2</v>
      </c>
      <c r="AE152" s="1">
        <v>295289</v>
      </c>
      <c r="AF152" s="1">
        <v>211492112</v>
      </c>
      <c r="AG152" s="1" t="s">
        <v>2210</v>
      </c>
      <c r="AH152" s="1" t="s">
        <v>2185</v>
      </c>
    </row>
    <row r="153" spans="1:34" x14ac:dyDescent="0.25">
      <c r="A153" s="1">
        <v>280153</v>
      </c>
      <c r="B153" s="1" t="s">
        <v>2175</v>
      </c>
      <c r="C153" s="1" t="s">
        <v>2984</v>
      </c>
      <c r="D153" s="1">
        <v>28982</v>
      </c>
      <c r="E153" s="3" t="s">
        <v>285</v>
      </c>
      <c r="F153" s="1" t="s">
        <v>288</v>
      </c>
      <c r="G153" s="1" t="s">
        <v>2249</v>
      </c>
      <c r="H153" s="1">
        <v>0</v>
      </c>
      <c r="I153" s="1" t="s">
        <v>2304</v>
      </c>
      <c r="J153" s="1">
        <v>886045922</v>
      </c>
      <c r="K153" s="1" t="s">
        <v>2124</v>
      </c>
      <c r="L153" s="1" t="s">
        <v>2985</v>
      </c>
      <c r="M153" s="1" t="s">
        <v>2941</v>
      </c>
      <c r="N153" s="1" t="s">
        <v>2942</v>
      </c>
      <c r="O153" s="1" t="s">
        <v>2165</v>
      </c>
      <c r="P153" s="1" t="s">
        <v>2165</v>
      </c>
      <c r="Q153" s="1" t="s">
        <v>2166</v>
      </c>
      <c r="R153" s="1" t="s">
        <v>2380</v>
      </c>
      <c r="S153" s="1">
        <v>1</v>
      </c>
      <c r="T153" s="1">
        <v>212858417</v>
      </c>
      <c r="U153" s="1">
        <v>212858417</v>
      </c>
      <c r="V153" s="1" t="s">
        <v>2168</v>
      </c>
      <c r="W153" s="1" t="s">
        <v>2168</v>
      </c>
      <c r="X153" s="1" t="s">
        <v>2889</v>
      </c>
      <c r="Y153" s="1" t="s">
        <v>2236</v>
      </c>
      <c r="Z153" s="1">
        <v>1</v>
      </c>
      <c r="AA153" s="1" t="s">
        <v>2124</v>
      </c>
      <c r="AB153" s="1" t="s">
        <v>2171</v>
      </c>
      <c r="AC153" s="1" t="s">
        <v>2986</v>
      </c>
      <c r="AD153" s="1">
        <v>2</v>
      </c>
      <c r="AE153" s="1">
        <v>295310</v>
      </c>
      <c r="AF153" s="1">
        <v>212858417</v>
      </c>
      <c r="AG153" s="1" t="s">
        <v>2210</v>
      </c>
      <c r="AH153" s="1" t="s">
        <v>2185</v>
      </c>
    </row>
    <row r="154" spans="1:34" x14ac:dyDescent="0.25">
      <c r="A154" s="1">
        <v>280170</v>
      </c>
      <c r="B154" s="1" t="s">
        <v>2175</v>
      </c>
      <c r="C154" s="1" t="s">
        <v>2987</v>
      </c>
      <c r="D154" s="1">
        <v>10806</v>
      </c>
      <c r="E154" s="3" t="s">
        <v>678</v>
      </c>
      <c r="F154" s="1" t="s">
        <v>680</v>
      </c>
      <c r="G154" s="1" t="s">
        <v>2249</v>
      </c>
      <c r="H154" s="1">
        <v>0</v>
      </c>
      <c r="I154" s="1" t="s">
        <v>2335</v>
      </c>
      <c r="J154" s="1">
        <v>886046327</v>
      </c>
      <c r="K154" s="1" t="s">
        <v>2124</v>
      </c>
      <c r="L154" s="1" t="s">
        <v>2988</v>
      </c>
      <c r="M154" s="1" t="s">
        <v>2989</v>
      </c>
      <c r="N154" s="1" t="s">
        <v>2990</v>
      </c>
      <c r="O154" s="1" t="s">
        <v>2165</v>
      </c>
      <c r="P154" s="1" t="s">
        <v>2165</v>
      </c>
      <c r="Q154" s="1" t="s">
        <v>2166</v>
      </c>
      <c r="R154" s="1" t="s">
        <v>2380</v>
      </c>
      <c r="S154" s="1">
        <v>1</v>
      </c>
      <c r="T154" s="1">
        <v>243256043</v>
      </c>
      <c r="U154" s="1">
        <v>243256043</v>
      </c>
      <c r="V154" s="1" t="s">
        <v>2168</v>
      </c>
      <c r="W154" s="1" t="s">
        <v>2168</v>
      </c>
      <c r="X154" s="1" t="s">
        <v>2605</v>
      </c>
      <c r="Y154" s="1" t="s">
        <v>2236</v>
      </c>
      <c r="Z154" s="1">
        <v>1</v>
      </c>
      <c r="AA154" s="1" t="s">
        <v>2124</v>
      </c>
      <c r="AB154" s="1" t="s">
        <v>2171</v>
      </c>
      <c r="AC154" s="1" t="s">
        <v>2991</v>
      </c>
      <c r="AD154" s="1">
        <v>2</v>
      </c>
      <c r="AE154" s="1">
        <v>296898</v>
      </c>
      <c r="AF154" s="1">
        <v>243256043</v>
      </c>
      <c r="AG154" s="1" t="s">
        <v>2186</v>
      </c>
      <c r="AH154" s="1" t="s">
        <v>2174</v>
      </c>
    </row>
    <row r="155" spans="1:34" x14ac:dyDescent="0.25">
      <c r="A155" s="1">
        <v>280177</v>
      </c>
      <c r="B155" s="1" t="s">
        <v>2175</v>
      </c>
      <c r="C155" s="1" t="s">
        <v>2992</v>
      </c>
      <c r="D155" s="1">
        <v>10806</v>
      </c>
      <c r="E155" s="3" t="s">
        <v>678</v>
      </c>
      <c r="F155" s="1" t="s">
        <v>680</v>
      </c>
      <c r="G155" s="1" t="s">
        <v>2249</v>
      </c>
      <c r="H155" s="1">
        <v>0</v>
      </c>
      <c r="I155" s="1" t="s">
        <v>2304</v>
      </c>
      <c r="J155" s="1">
        <v>768318766</v>
      </c>
      <c r="K155" s="1" t="s">
        <v>2124</v>
      </c>
      <c r="L155" s="1" t="s">
        <v>2993</v>
      </c>
      <c r="M155" s="1" t="s">
        <v>2989</v>
      </c>
      <c r="N155" s="1" t="s">
        <v>2990</v>
      </c>
      <c r="O155" s="1" t="s">
        <v>2165</v>
      </c>
      <c r="P155" s="1" t="s">
        <v>2165</v>
      </c>
      <c r="Q155" s="1" t="s">
        <v>2166</v>
      </c>
      <c r="R155" s="1" t="s">
        <v>2380</v>
      </c>
      <c r="S155" s="1">
        <v>1</v>
      </c>
      <c r="T155" s="1">
        <v>243256053</v>
      </c>
      <c r="U155" s="1">
        <v>243256053</v>
      </c>
      <c r="V155" s="1" t="s">
        <v>2168</v>
      </c>
      <c r="W155" s="1" t="s">
        <v>2168</v>
      </c>
      <c r="X155" s="1" t="s">
        <v>2605</v>
      </c>
      <c r="Y155" s="1" t="s">
        <v>2236</v>
      </c>
      <c r="Z155" s="1">
        <v>1</v>
      </c>
      <c r="AA155" s="1" t="s">
        <v>2124</v>
      </c>
      <c r="AB155" s="1" t="s">
        <v>2171</v>
      </c>
      <c r="AC155" s="1" t="s">
        <v>2994</v>
      </c>
      <c r="AD155" s="1">
        <v>2</v>
      </c>
      <c r="AE155" s="1">
        <v>296900</v>
      </c>
      <c r="AF155" s="1">
        <v>243256053</v>
      </c>
      <c r="AG155" s="1" t="s">
        <v>2174</v>
      </c>
      <c r="AH155" s="1" t="s">
        <v>2186</v>
      </c>
    </row>
    <row r="156" spans="1:34" x14ac:dyDescent="0.25">
      <c r="A156" s="1">
        <v>280179</v>
      </c>
      <c r="B156" s="1" t="s">
        <v>2175</v>
      </c>
      <c r="C156" s="1" t="s">
        <v>2995</v>
      </c>
      <c r="D156" s="1">
        <v>10806</v>
      </c>
      <c r="E156" s="3" t="s">
        <v>678</v>
      </c>
      <c r="F156" s="1" t="s">
        <v>680</v>
      </c>
      <c r="G156" s="1" t="s">
        <v>2249</v>
      </c>
      <c r="H156" s="1">
        <v>0</v>
      </c>
      <c r="I156" s="1" t="s">
        <v>2335</v>
      </c>
      <c r="J156" s="1">
        <v>886046328</v>
      </c>
      <c r="K156" s="1" t="s">
        <v>2124</v>
      </c>
      <c r="L156" s="1" t="s">
        <v>2996</v>
      </c>
      <c r="M156" s="1" t="s">
        <v>2989</v>
      </c>
      <c r="N156" s="1" t="s">
        <v>2990</v>
      </c>
      <c r="O156" s="1" t="s">
        <v>2165</v>
      </c>
      <c r="P156" s="1" t="s">
        <v>2165</v>
      </c>
      <c r="Q156" s="1" t="s">
        <v>2166</v>
      </c>
      <c r="R156" s="1" t="s">
        <v>2380</v>
      </c>
      <c r="S156" s="1">
        <v>1</v>
      </c>
      <c r="T156" s="1">
        <v>243256068</v>
      </c>
      <c r="U156" s="1">
        <v>243256068</v>
      </c>
      <c r="V156" s="1" t="s">
        <v>2168</v>
      </c>
      <c r="W156" s="1" t="s">
        <v>2168</v>
      </c>
      <c r="X156" s="1" t="s">
        <v>2605</v>
      </c>
      <c r="Y156" s="1" t="s">
        <v>2236</v>
      </c>
      <c r="Z156" s="1">
        <v>1</v>
      </c>
      <c r="AA156" s="1" t="s">
        <v>2124</v>
      </c>
      <c r="AB156" s="1" t="s">
        <v>2171</v>
      </c>
      <c r="AC156" s="1" t="s">
        <v>2997</v>
      </c>
      <c r="AD156" s="1">
        <v>2</v>
      </c>
      <c r="AE156" s="1">
        <v>296901</v>
      </c>
      <c r="AF156" s="1">
        <v>243256068</v>
      </c>
      <c r="AG156" s="1" t="s">
        <v>2210</v>
      </c>
      <c r="AH156" s="1" t="s">
        <v>2186</v>
      </c>
    </row>
    <row r="157" spans="1:34" x14ac:dyDescent="0.25">
      <c r="A157" s="1">
        <v>280229</v>
      </c>
      <c r="B157" s="1" t="s">
        <v>2175</v>
      </c>
      <c r="C157" s="1" t="s">
        <v>2998</v>
      </c>
      <c r="D157" s="1">
        <v>343035</v>
      </c>
      <c r="E157" s="3" t="s">
        <v>606</v>
      </c>
      <c r="F157" s="1" t="s">
        <v>609</v>
      </c>
      <c r="G157" s="1" t="s">
        <v>2249</v>
      </c>
      <c r="H157" s="1">
        <v>0</v>
      </c>
      <c r="I157" s="1" t="s">
        <v>2304</v>
      </c>
      <c r="J157" s="1">
        <v>886045901</v>
      </c>
      <c r="K157" s="1" t="s">
        <v>2124</v>
      </c>
      <c r="L157" s="1" t="s">
        <v>2999</v>
      </c>
      <c r="M157" s="1" t="s">
        <v>2887</v>
      </c>
      <c r="N157" s="1" t="s">
        <v>2888</v>
      </c>
      <c r="O157" s="1" t="s">
        <v>2165</v>
      </c>
      <c r="P157" s="1" t="s">
        <v>2165</v>
      </c>
      <c r="Q157" s="1" t="s">
        <v>2166</v>
      </c>
      <c r="R157" s="1" t="s">
        <v>2380</v>
      </c>
      <c r="S157" s="1">
        <v>1</v>
      </c>
      <c r="T157" s="1">
        <v>211491781</v>
      </c>
      <c r="U157" s="1">
        <v>211491781</v>
      </c>
      <c r="V157" s="1" t="s">
        <v>2168</v>
      </c>
      <c r="W157" s="1" t="s">
        <v>2168</v>
      </c>
      <c r="X157" s="1" t="s">
        <v>2889</v>
      </c>
      <c r="Y157" s="1" t="s">
        <v>2236</v>
      </c>
      <c r="Z157" s="1">
        <v>1</v>
      </c>
      <c r="AA157" s="1" t="s">
        <v>2124</v>
      </c>
      <c r="AB157" s="1" t="s">
        <v>2171</v>
      </c>
      <c r="AC157" s="1" t="s">
        <v>3000</v>
      </c>
      <c r="AD157" s="1">
        <v>2</v>
      </c>
      <c r="AE157" s="1">
        <v>295262</v>
      </c>
      <c r="AF157" s="1">
        <v>211491781</v>
      </c>
      <c r="AG157" s="1" t="s">
        <v>2174</v>
      </c>
      <c r="AH157" s="1" t="s">
        <v>2186</v>
      </c>
    </row>
    <row r="158" spans="1:34" x14ac:dyDescent="0.25">
      <c r="A158" s="1">
        <v>280236</v>
      </c>
      <c r="B158" s="1" t="s">
        <v>2263</v>
      </c>
      <c r="C158" s="1" t="s">
        <v>3001</v>
      </c>
      <c r="D158" s="1">
        <v>343035</v>
      </c>
      <c r="E158" s="3" t="s">
        <v>606</v>
      </c>
      <c r="F158" s="1" t="s">
        <v>609</v>
      </c>
      <c r="G158" s="1" t="s">
        <v>2249</v>
      </c>
      <c r="H158" s="1">
        <v>0</v>
      </c>
      <c r="I158" s="1" t="s">
        <v>2786</v>
      </c>
      <c r="J158" s="1">
        <v>886045903</v>
      </c>
      <c r="K158" s="1" t="s">
        <v>2124</v>
      </c>
      <c r="L158" s="1" t="s">
        <v>3002</v>
      </c>
      <c r="M158" s="1" t="s">
        <v>2896</v>
      </c>
      <c r="N158" s="1" t="s">
        <v>2897</v>
      </c>
      <c r="O158" s="1" t="s">
        <v>2165</v>
      </c>
      <c r="P158" s="1" t="s">
        <v>2165</v>
      </c>
      <c r="Q158" s="1" t="s">
        <v>2166</v>
      </c>
      <c r="R158" s="1" t="s">
        <v>2380</v>
      </c>
      <c r="S158" s="1">
        <v>1</v>
      </c>
      <c r="T158" s="1">
        <v>211491919</v>
      </c>
      <c r="U158" s="1">
        <v>211491920</v>
      </c>
      <c r="V158" s="1" t="s">
        <v>2168</v>
      </c>
      <c r="W158" s="1" t="s">
        <v>2168</v>
      </c>
      <c r="X158" s="1" t="s">
        <v>2889</v>
      </c>
      <c r="Y158" s="1" t="s">
        <v>2236</v>
      </c>
      <c r="Z158" s="1">
        <v>1</v>
      </c>
      <c r="AA158" s="1" t="s">
        <v>2124</v>
      </c>
      <c r="AB158" s="1" t="s">
        <v>2171</v>
      </c>
      <c r="AC158" s="1" t="s">
        <v>3003</v>
      </c>
      <c r="AD158" s="1">
        <v>2</v>
      </c>
      <c r="AE158" s="1">
        <v>295264</v>
      </c>
      <c r="AF158" s="1">
        <v>211491918</v>
      </c>
      <c r="AG158" s="1" t="s">
        <v>3004</v>
      </c>
      <c r="AH158" s="1" t="s">
        <v>2210</v>
      </c>
    </row>
    <row r="159" spans="1:34" x14ac:dyDescent="0.25">
      <c r="A159" s="1">
        <v>280238</v>
      </c>
      <c r="B159" s="1" t="s">
        <v>2157</v>
      </c>
      <c r="C159" s="1" t="s">
        <v>3005</v>
      </c>
      <c r="D159" s="1">
        <v>343035</v>
      </c>
      <c r="E159" s="3" t="s">
        <v>606</v>
      </c>
      <c r="F159" s="1" t="s">
        <v>609</v>
      </c>
      <c r="G159" s="1" t="s">
        <v>2249</v>
      </c>
      <c r="H159" s="1">
        <v>0</v>
      </c>
      <c r="I159" s="1" t="s">
        <v>2786</v>
      </c>
      <c r="J159" s="1">
        <v>1553282313</v>
      </c>
      <c r="K159" s="1" t="s">
        <v>2124</v>
      </c>
      <c r="L159" s="1" t="s">
        <v>3006</v>
      </c>
      <c r="M159" s="1" t="s">
        <v>2896</v>
      </c>
      <c r="N159" s="1" t="s">
        <v>2897</v>
      </c>
      <c r="O159" s="1" t="s">
        <v>2165</v>
      </c>
      <c r="P159" s="1" t="s">
        <v>2165</v>
      </c>
      <c r="Q159" s="1" t="s">
        <v>2166</v>
      </c>
      <c r="R159" s="1" t="s">
        <v>2380</v>
      </c>
      <c r="S159" s="1">
        <v>1</v>
      </c>
      <c r="T159" s="1">
        <v>211492047</v>
      </c>
      <c r="U159" s="1">
        <v>211492048</v>
      </c>
      <c r="V159" s="1" t="s">
        <v>2168</v>
      </c>
      <c r="W159" s="1" t="s">
        <v>2168</v>
      </c>
      <c r="X159" s="1" t="s">
        <v>2889</v>
      </c>
      <c r="Y159" s="1" t="s">
        <v>2236</v>
      </c>
      <c r="Z159" s="1">
        <v>1</v>
      </c>
      <c r="AA159" s="1" t="s">
        <v>2124</v>
      </c>
      <c r="AB159" s="1" t="s">
        <v>2171</v>
      </c>
      <c r="AC159" s="1" t="s">
        <v>3007</v>
      </c>
      <c r="AD159" s="1">
        <v>2</v>
      </c>
      <c r="AE159" s="1">
        <v>295268</v>
      </c>
      <c r="AF159" s="1">
        <v>211492046</v>
      </c>
      <c r="AG159" s="1" t="s">
        <v>3008</v>
      </c>
      <c r="AH159" s="1" t="s">
        <v>2186</v>
      </c>
    </row>
    <row r="160" spans="1:34" x14ac:dyDescent="0.25">
      <c r="A160" s="1">
        <v>280239</v>
      </c>
      <c r="B160" s="1" t="s">
        <v>2187</v>
      </c>
      <c r="C160" s="1" t="s">
        <v>3009</v>
      </c>
      <c r="D160" s="1">
        <v>343035</v>
      </c>
      <c r="E160" s="3" t="s">
        <v>606</v>
      </c>
      <c r="F160" s="1" t="s">
        <v>609</v>
      </c>
      <c r="G160" s="1" t="s">
        <v>2249</v>
      </c>
      <c r="H160" s="1">
        <v>0</v>
      </c>
      <c r="I160" s="1" t="s">
        <v>2786</v>
      </c>
      <c r="J160" s="1">
        <v>1491560139</v>
      </c>
      <c r="K160" s="1" t="s">
        <v>2124</v>
      </c>
      <c r="L160" s="1" t="s">
        <v>3010</v>
      </c>
      <c r="M160" s="1" t="s">
        <v>2896</v>
      </c>
      <c r="N160" s="1" t="s">
        <v>2897</v>
      </c>
      <c r="O160" s="1" t="s">
        <v>2165</v>
      </c>
      <c r="P160" s="1" t="s">
        <v>2165</v>
      </c>
      <c r="Q160" s="1" t="s">
        <v>2166</v>
      </c>
      <c r="R160" s="1" t="s">
        <v>2380</v>
      </c>
      <c r="S160" s="1">
        <v>1</v>
      </c>
      <c r="T160" s="1">
        <v>211492047</v>
      </c>
      <c r="U160" s="1">
        <v>211492048</v>
      </c>
      <c r="V160" s="1" t="s">
        <v>2168</v>
      </c>
      <c r="W160" s="1" t="s">
        <v>2168</v>
      </c>
      <c r="X160" s="1" t="s">
        <v>2889</v>
      </c>
      <c r="Y160" s="1" t="s">
        <v>2236</v>
      </c>
      <c r="Z160" s="1">
        <v>1</v>
      </c>
      <c r="AA160" s="1" t="s">
        <v>2124</v>
      </c>
      <c r="AB160" s="1" t="s">
        <v>2171</v>
      </c>
      <c r="AC160" s="1" t="s">
        <v>3011</v>
      </c>
      <c r="AD160" s="1">
        <v>2</v>
      </c>
      <c r="AE160" s="1">
        <v>295269</v>
      </c>
      <c r="AF160" s="1">
        <v>211492047</v>
      </c>
      <c r="AG160" s="1" t="s">
        <v>2185</v>
      </c>
      <c r="AH160" s="1" t="s">
        <v>3012</v>
      </c>
    </row>
    <row r="161" spans="1:34" x14ac:dyDescent="0.25">
      <c r="A161" s="1">
        <v>280242</v>
      </c>
      <c r="B161" s="1" t="s">
        <v>2263</v>
      </c>
      <c r="C161" s="1" t="s">
        <v>3013</v>
      </c>
      <c r="D161" s="1">
        <v>343035</v>
      </c>
      <c r="E161" s="3" t="s">
        <v>606</v>
      </c>
      <c r="F161" s="1" t="s">
        <v>609</v>
      </c>
      <c r="G161" s="1" t="s">
        <v>2249</v>
      </c>
      <c r="H161" s="1">
        <v>0</v>
      </c>
      <c r="I161" s="1" t="s">
        <v>2786</v>
      </c>
      <c r="J161" s="1">
        <v>34485370</v>
      </c>
      <c r="K161" s="1" t="s">
        <v>2124</v>
      </c>
      <c r="L161" s="1" t="s">
        <v>3014</v>
      </c>
      <c r="M161" s="1" t="s">
        <v>2896</v>
      </c>
      <c r="N161" s="1" t="s">
        <v>2897</v>
      </c>
      <c r="O161" s="1" t="s">
        <v>2165</v>
      </c>
      <c r="P161" s="1" t="s">
        <v>2165</v>
      </c>
      <c r="Q161" s="1" t="s">
        <v>2166</v>
      </c>
      <c r="R161" s="1" t="s">
        <v>2380</v>
      </c>
      <c r="S161" s="1">
        <v>1</v>
      </c>
      <c r="T161" s="1">
        <v>211492048</v>
      </c>
      <c r="U161" s="1">
        <v>211492049</v>
      </c>
      <c r="V161" s="1" t="s">
        <v>2168</v>
      </c>
      <c r="W161" s="1" t="s">
        <v>2168</v>
      </c>
      <c r="X161" s="1" t="s">
        <v>2889</v>
      </c>
      <c r="Y161" s="1" t="s">
        <v>2236</v>
      </c>
      <c r="Z161" s="1">
        <v>1</v>
      </c>
      <c r="AA161" s="1" t="s">
        <v>2124</v>
      </c>
      <c r="AB161" s="1" t="s">
        <v>2171</v>
      </c>
      <c r="AC161" s="1" t="s">
        <v>3015</v>
      </c>
      <c r="AD161" s="1">
        <v>2</v>
      </c>
      <c r="AE161" s="1">
        <v>295271</v>
      </c>
      <c r="AF161" s="1">
        <v>211492048</v>
      </c>
      <c r="AG161" s="1" t="s">
        <v>2210</v>
      </c>
      <c r="AH161" s="1" t="s">
        <v>2973</v>
      </c>
    </row>
    <row r="162" spans="1:34" x14ac:dyDescent="0.25">
      <c r="A162" s="1">
        <v>280243</v>
      </c>
      <c r="B162" s="1" t="s">
        <v>2263</v>
      </c>
      <c r="C162" s="1" t="s">
        <v>3016</v>
      </c>
      <c r="D162" s="1">
        <v>343035</v>
      </c>
      <c r="E162" s="3" t="s">
        <v>606</v>
      </c>
      <c r="F162" s="1" t="s">
        <v>609</v>
      </c>
      <c r="G162" s="1" t="s">
        <v>2249</v>
      </c>
      <c r="H162" s="1">
        <v>0</v>
      </c>
      <c r="I162" s="1" t="s">
        <v>2786</v>
      </c>
      <c r="J162" s="1">
        <v>34485370</v>
      </c>
      <c r="K162" s="1" t="s">
        <v>2124</v>
      </c>
      <c r="L162" s="1" t="s">
        <v>3017</v>
      </c>
      <c r="M162" s="1" t="s">
        <v>2896</v>
      </c>
      <c r="N162" s="1" t="s">
        <v>2897</v>
      </c>
      <c r="O162" s="1" t="s">
        <v>2165</v>
      </c>
      <c r="P162" s="1" t="s">
        <v>2165</v>
      </c>
      <c r="Q162" s="1" t="s">
        <v>2166</v>
      </c>
      <c r="R162" s="1" t="s">
        <v>2380</v>
      </c>
      <c r="S162" s="1">
        <v>1</v>
      </c>
      <c r="T162" s="1">
        <v>211492049</v>
      </c>
      <c r="U162" s="1">
        <v>211492052</v>
      </c>
      <c r="V162" s="1" t="s">
        <v>2168</v>
      </c>
      <c r="W162" s="1" t="s">
        <v>2168</v>
      </c>
      <c r="X162" s="1" t="s">
        <v>2889</v>
      </c>
      <c r="Y162" s="1" t="s">
        <v>2236</v>
      </c>
      <c r="Z162" s="1">
        <v>1</v>
      </c>
      <c r="AA162" s="1" t="s">
        <v>2124</v>
      </c>
      <c r="AB162" s="1" t="s">
        <v>2171</v>
      </c>
      <c r="AC162" s="1" t="s">
        <v>3018</v>
      </c>
      <c r="AD162" s="1">
        <v>2</v>
      </c>
      <c r="AE162" s="1">
        <v>295273</v>
      </c>
      <c r="AF162" s="1">
        <v>211492048</v>
      </c>
      <c r="AG162" s="1" t="s">
        <v>3019</v>
      </c>
      <c r="AH162" s="1" t="s">
        <v>2210</v>
      </c>
    </row>
    <row r="163" spans="1:34" x14ac:dyDescent="0.25">
      <c r="A163" s="1">
        <v>280244</v>
      </c>
      <c r="B163" s="1" t="s">
        <v>2263</v>
      </c>
      <c r="C163" s="1" t="s">
        <v>3020</v>
      </c>
      <c r="D163" s="1">
        <v>343035</v>
      </c>
      <c r="E163" s="3" t="s">
        <v>606</v>
      </c>
      <c r="F163" s="1" t="s">
        <v>609</v>
      </c>
      <c r="G163" s="1" t="s">
        <v>2249</v>
      </c>
      <c r="H163" s="1">
        <v>0</v>
      </c>
      <c r="I163" s="1" t="s">
        <v>2786</v>
      </c>
      <c r="J163" s="1">
        <v>34485370</v>
      </c>
      <c r="K163" s="1" t="s">
        <v>2124</v>
      </c>
      <c r="L163" s="1" t="s">
        <v>3021</v>
      </c>
      <c r="M163" s="1" t="s">
        <v>2896</v>
      </c>
      <c r="N163" s="1" t="s">
        <v>2897</v>
      </c>
      <c r="O163" s="1" t="s">
        <v>2165</v>
      </c>
      <c r="P163" s="1" t="s">
        <v>2165</v>
      </c>
      <c r="Q163" s="1" t="s">
        <v>2166</v>
      </c>
      <c r="R163" s="1" t="s">
        <v>2380</v>
      </c>
      <c r="S163" s="1">
        <v>1</v>
      </c>
      <c r="T163" s="1">
        <v>211492048</v>
      </c>
      <c r="U163" s="1">
        <v>211492049</v>
      </c>
      <c r="V163" s="1" t="s">
        <v>2168</v>
      </c>
      <c r="W163" s="1" t="s">
        <v>2168</v>
      </c>
      <c r="X163" s="1" t="s">
        <v>2889</v>
      </c>
      <c r="Y163" s="1" t="s">
        <v>2236</v>
      </c>
      <c r="Z163" s="1">
        <v>1</v>
      </c>
      <c r="AA163" s="1" t="s">
        <v>2124</v>
      </c>
      <c r="AB163" s="1" t="s">
        <v>2171</v>
      </c>
      <c r="AC163" s="1" t="s">
        <v>3022</v>
      </c>
      <c r="AD163" s="1">
        <v>2</v>
      </c>
      <c r="AE163" s="1">
        <v>295272</v>
      </c>
      <c r="AF163" s="1">
        <v>211492048</v>
      </c>
      <c r="AG163" s="1" t="s">
        <v>2210</v>
      </c>
      <c r="AH163" s="1" t="s">
        <v>3019</v>
      </c>
    </row>
    <row r="164" spans="1:34" x14ac:dyDescent="0.25">
      <c r="A164" s="1">
        <v>280248</v>
      </c>
      <c r="B164" s="1" t="s">
        <v>2263</v>
      </c>
      <c r="C164" s="1" t="s">
        <v>3023</v>
      </c>
      <c r="D164" s="1">
        <v>343035</v>
      </c>
      <c r="E164" s="3" t="s">
        <v>606</v>
      </c>
      <c r="F164" s="1" t="s">
        <v>609</v>
      </c>
      <c r="G164" s="1" t="s">
        <v>2249</v>
      </c>
      <c r="H164" s="1">
        <v>0</v>
      </c>
      <c r="I164" s="1" t="s">
        <v>2786</v>
      </c>
      <c r="J164" s="1">
        <v>34485370</v>
      </c>
      <c r="K164" s="1" t="s">
        <v>2124</v>
      </c>
      <c r="L164" s="1" t="s">
        <v>3024</v>
      </c>
      <c r="M164" s="1" t="s">
        <v>2896</v>
      </c>
      <c r="N164" s="1" t="s">
        <v>2897</v>
      </c>
      <c r="O164" s="1" t="s">
        <v>2165</v>
      </c>
      <c r="P164" s="1" t="s">
        <v>2165</v>
      </c>
      <c r="Q164" s="1" t="s">
        <v>2166</v>
      </c>
      <c r="R164" s="1" t="s">
        <v>2380</v>
      </c>
      <c r="S164" s="1">
        <v>1</v>
      </c>
      <c r="T164" s="1">
        <v>211492049</v>
      </c>
      <c r="U164" s="1">
        <v>211492060</v>
      </c>
      <c r="V164" s="1" t="s">
        <v>2168</v>
      </c>
      <c r="W164" s="1" t="s">
        <v>2168</v>
      </c>
      <c r="X164" s="1" t="s">
        <v>2889</v>
      </c>
      <c r="Y164" s="1" t="s">
        <v>2236</v>
      </c>
      <c r="Z164" s="1">
        <v>1</v>
      </c>
      <c r="AA164" s="1" t="s">
        <v>2124</v>
      </c>
      <c r="AB164" s="1" t="s">
        <v>2171</v>
      </c>
      <c r="AC164" s="1" t="s">
        <v>3025</v>
      </c>
      <c r="AD164" s="1">
        <v>2</v>
      </c>
      <c r="AE164" s="1">
        <v>295275</v>
      </c>
      <c r="AF164" s="1">
        <v>211492048</v>
      </c>
      <c r="AG164" s="1" t="s">
        <v>3026</v>
      </c>
      <c r="AH164" s="1" t="s">
        <v>2210</v>
      </c>
    </row>
    <row r="165" spans="1:34" x14ac:dyDescent="0.25">
      <c r="A165" s="1">
        <v>280249</v>
      </c>
      <c r="B165" s="1" t="s">
        <v>2175</v>
      </c>
      <c r="C165" s="1" t="s">
        <v>3027</v>
      </c>
      <c r="D165" s="1">
        <v>343035</v>
      </c>
      <c r="E165" s="3" t="s">
        <v>606</v>
      </c>
      <c r="F165" s="1" t="s">
        <v>609</v>
      </c>
      <c r="G165" s="1" t="s">
        <v>2249</v>
      </c>
      <c r="H165" s="1">
        <v>0</v>
      </c>
      <c r="I165" s="1" t="s">
        <v>2335</v>
      </c>
      <c r="J165" s="1">
        <v>886045914</v>
      </c>
      <c r="K165" s="1" t="s">
        <v>2124</v>
      </c>
      <c r="L165" s="1" t="s">
        <v>3028</v>
      </c>
      <c r="M165" s="1" t="s">
        <v>2887</v>
      </c>
      <c r="N165" s="1" t="s">
        <v>2888</v>
      </c>
      <c r="O165" s="1" t="s">
        <v>2165</v>
      </c>
      <c r="P165" s="1" t="s">
        <v>2165</v>
      </c>
      <c r="Q165" s="1" t="s">
        <v>2166</v>
      </c>
      <c r="R165" s="1" t="s">
        <v>2380</v>
      </c>
      <c r="S165" s="1">
        <v>1</v>
      </c>
      <c r="T165" s="1">
        <v>211492088</v>
      </c>
      <c r="U165" s="1">
        <v>211492088</v>
      </c>
      <c r="V165" s="1" t="s">
        <v>2168</v>
      </c>
      <c r="W165" s="1" t="s">
        <v>2168</v>
      </c>
      <c r="X165" s="1" t="s">
        <v>2889</v>
      </c>
      <c r="Y165" s="1" t="s">
        <v>2236</v>
      </c>
      <c r="Z165" s="1">
        <v>1</v>
      </c>
      <c r="AA165" s="1" t="s">
        <v>2124</v>
      </c>
      <c r="AB165" s="1" t="s">
        <v>2171</v>
      </c>
      <c r="AC165" s="1" t="s">
        <v>3029</v>
      </c>
      <c r="AD165" s="1">
        <v>2</v>
      </c>
      <c r="AE165" s="1">
        <v>295283</v>
      </c>
      <c r="AF165" s="1">
        <v>211492088</v>
      </c>
      <c r="AG165" s="1" t="s">
        <v>2186</v>
      </c>
      <c r="AH165" s="1" t="s">
        <v>2174</v>
      </c>
    </row>
    <row r="166" spans="1:34" x14ac:dyDescent="0.25">
      <c r="A166" s="1">
        <v>280250</v>
      </c>
      <c r="B166" s="1" t="s">
        <v>2175</v>
      </c>
      <c r="C166" s="1" t="s">
        <v>3030</v>
      </c>
      <c r="D166" s="1">
        <v>343035</v>
      </c>
      <c r="E166" s="3" t="s">
        <v>606</v>
      </c>
      <c r="F166" s="1" t="s">
        <v>609</v>
      </c>
      <c r="G166" s="1" t="s">
        <v>2249</v>
      </c>
      <c r="H166" s="1">
        <v>0</v>
      </c>
      <c r="I166" s="1" t="s">
        <v>2304</v>
      </c>
      <c r="J166" s="1">
        <v>532622973</v>
      </c>
      <c r="K166" s="1" t="s">
        <v>2124</v>
      </c>
      <c r="L166" s="1" t="s">
        <v>3031</v>
      </c>
      <c r="M166" s="1" t="s">
        <v>2887</v>
      </c>
      <c r="N166" s="1" t="s">
        <v>2888</v>
      </c>
      <c r="O166" s="1" t="s">
        <v>2165</v>
      </c>
      <c r="P166" s="1" t="s">
        <v>2165</v>
      </c>
      <c r="Q166" s="1" t="s">
        <v>2166</v>
      </c>
      <c r="R166" s="1" t="s">
        <v>2380</v>
      </c>
      <c r="S166" s="1">
        <v>1</v>
      </c>
      <c r="T166" s="1">
        <v>211492097</v>
      </c>
      <c r="U166" s="1">
        <v>211492097</v>
      </c>
      <c r="V166" s="1" t="s">
        <v>2168</v>
      </c>
      <c r="W166" s="1" t="s">
        <v>2168</v>
      </c>
      <c r="X166" s="1" t="s">
        <v>2889</v>
      </c>
      <c r="Y166" s="1" t="s">
        <v>2236</v>
      </c>
      <c r="Z166" s="1">
        <v>1</v>
      </c>
      <c r="AA166" s="1" t="s">
        <v>2124</v>
      </c>
      <c r="AB166" s="1" t="s">
        <v>2171</v>
      </c>
      <c r="AC166" s="1" t="s">
        <v>3032</v>
      </c>
      <c r="AD166" s="1">
        <v>2</v>
      </c>
      <c r="AE166" s="1">
        <v>295287</v>
      </c>
      <c r="AF166" s="1">
        <v>211492097</v>
      </c>
      <c r="AG166" s="1" t="s">
        <v>2210</v>
      </c>
      <c r="AH166" s="1" t="s">
        <v>2185</v>
      </c>
    </row>
    <row r="167" spans="1:34" x14ac:dyDescent="0.25">
      <c r="A167" s="1">
        <v>280421</v>
      </c>
      <c r="B167" s="1" t="s">
        <v>2175</v>
      </c>
      <c r="C167" s="1" t="s">
        <v>3033</v>
      </c>
      <c r="D167" s="1">
        <v>7399</v>
      </c>
      <c r="E167" s="3" t="s">
        <v>753</v>
      </c>
      <c r="F167" s="1" t="s">
        <v>756</v>
      </c>
      <c r="G167" s="1" t="s">
        <v>2249</v>
      </c>
      <c r="H167" s="1">
        <v>0</v>
      </c>
      <c r="I167" s="1" t="s">
        <v>2335</v>
      </c>
      <c r="J167" s="1">
        <v>866904288</v>
      </c>
      <c r="K167" s="1" t="s">
        <v>2124</v>
      </c>
      <c r="L167" s="1" t="s">
        <v>3034</v>
      </c>
      <c r="M167" s="1" t="s">
        <v>2958</v>
      </c>
      <c r="N167" s="1" t="s">
        <v>2959</v>
      </c>
      <c r="O167" s="1" t="s">
        <v>2165</v>
      </c>
      <c r="P167" s="1" t="s">
        <v>2165</v>
      </c>
      <c r="Q167" s="1" t="s">
        <v>2166</v>
      </c>
      <c r="R167" s="1" t="s">
        <v>2380</v>
      </c>
      <c r="S167" s="1">
        <v>1</v>
      </c>
      <c r="T167" s="1">
        <v>216422517</v>
      </c>
      <c r="U167" s="1">
        <v>216422517</v>
      </c>
      <c r="V167" s="1" t="s">
        <v>2168</v>
      </c>
      <c r="W167" s="1" t="s">
        <v>2168</v>
      </c>
      <c r="X167" s="1" t="s">
        <v>2410</v>
      </c>
      <c r="Y167" s="1" t="s">
        <v>2236</v>
      </c>
      <c r="Z167" s="1">
        <v>1</v>
      </c>
      <c r="AA167" s="1" t="s">
        <v>2124</v>
      </c>
      <c r="AB167" s="1" t="s">
        <v>2171</v>
      </c>
      <c r="AC167" s="1" t="s">
        <v>3035</v>
      </c>
      <c r="AD167" s="1">
        <v>2</v>
      </c>
      <c r="AE167" s="1">
        <v>295450</v>
      </c>
      <c r="AF167" s="1">
        <v>216422517</v>
      </c>
      <c r="AG167" s="1" t="s">
        <v>2210</v>
      </c>
      <c r="AH167" s="1" t="s">
        <v>2185</v>
      </c>
    </row>
    <row r="168" spans="1:34" x14ac:dyDescent="0.25">
      <c r="A168" s="1">
        <v>280424</v>
      </c>
      <c r="B168" s="1" t="s">
        <v>2175</v>
      </c>
      <c r="C168" s="1" t="s">
        <v>3036</v>
      </c>
      <c r="D168" s="1">
        <v>7399</v>
      </c>
      <c r="E168" s="3" t="s">
        <v>753</v>
      </c>
      <c r="F168" s="1" t="s">
        <v>756</v>
      </c>
      <c r="G168" s="1" t="s">
        <v>2249</v>
      </c>
      <c r="H168" s="1">
        <v>0</v>
      </c>
      <c r="I168" s="1" t="s">
        <v>2786</v>
      </c>
      <c r="J168" s="1">
        <v>151238022</v>
      </c>
      <c r="K168" s="1" t="s">
        <v>2124</v>
      </c>
      <c r="L168" s="1" t="s">
        <v>3037</v>
      </c>
      <c r="M168" s="1" t="s">
        <v>3038</v>
      </c>
      <c r="N168" s="1" t="s">
        <v>3039</v>
      </c>
      <c r="O168" s="1" t="s">
        <v>2165</v>
      </c>
      <c r="P168" s="1" t="s">
        <v>2165</v>
      </c>
      <c r="Q168" s="1" t="s">
        <v>2166</v>
      </c>
      <c r="R168" s="1" t="s">
        <v>2380</v>
      </c>
      <c r="S168" s="1">
        <v>1</v>
      </c>
      <c r="T168" s="1">
        <v>216423238</v>
      </c>
      <c r="U168" s="1">
        <v>216423238</v>
      </c>
      <c r="V168" s="1" t="s">
        <v>2168</v>
      </c>
      <c r="W168" s="1" t="s">
        <v>2168</v>
      </c>
      <c r="X168" s="1" t="s">
        <v>2410</v>
      </c>
      <c r="Y168" s="1" t="s">
        <v>2236</v>
      </c>
      <c r="Z168" s="1">
        <v>1</v>
      </c>
      <c r="AA168" s="1" t="s">
        <v>2124</v>
      </c>
      <c r="AB168" s="1" t="s">
        <v>2171</v>
      </c>
      <c r="AC168" s="1" t="s">
        <v>3040</v>
      </c>
      <c r="AD168" s="1">
        <v>2</v>
      </c>
      <c r="AE168" s="1">
        <v>295451</v>
      </c>
      <c r="AF168" s="1">
        <v>216423238</v>
      </c>
      <c r="AG168" s="1" t="s">
        <v>2210</v>
      </c>
      <c r="AH168" s="1" t="s">
        <v>2185</v>
      </c>
    </row>
    <row r="169" spans="1:34" x14ac:dyDescent="0.25">
      <c r="A169" s="1">
        <v>280425</v>
      </c>
      <c r="B169" s="1" t="s">
        <v>2175</v>
      </c>
      <c r="C169" s="1" t="s">
        <v>3041</v>
      </c>
      <c r="D169" s="1">
        <v>7399</v>
      </c>
      <c r="E169" s="3" t="s">
        <v>753</v>
      </c>
      <c r="F169" s="1" t="s">
        <v>756</v>
      </c>
      <c r="G169" s="1" t="s">
        <v>2249</v>
      </c>
      <c r="H169" s="1">
        <v>0</v>
      </c>
      <c r="I169" s="1" t="s">
        <v>2335</v>
      </c>
      <c r="J169" s="1">
        <v>868097748</v>
      </c>
      <c r="K169" s="1" t="s">
        <v>2124</v>
      </c>
      <c r="L169" s="1" t="s">
        <v>3042</v>
      </c>
      <c r="M169" s="1" t="s">
        <v>2950</v>
      </c>
      <c r="N169" s="1" t="s">
        <v>2951</v>
      </c>
      <c r="O169" s="1" t="s">
        <v>2165</v>
      </c>
      <c r="P169" s="1" t="s">
        <v>2165</v>
      </c>
      <c r="Q169" s="1" t="s">
        <v>2166</v>
      </c>
      <c r="R169" s="1" t="s">
        <v>2380</v>
      </c>
      <c r="S169" s="1">
        <v>1</v>
      </c>
      <c r="T169" s="1">
        <v>216423364</v>
      </c>
      <c r="U169" s="1">
        <v>216423364</v>
      </c>
      <c r="V169" s="1" t="s">
        <v>2168</v>
      </c>
      <c r="W169" s="1" t="s">
        <v>2168</v>
      </c>
      <c r="X169" s="1" t="s">
        <v>2410</v>
      </c>
      <c r="Y169" s="1" t="s">
        <v>2236</v>
      </c>
      <c r="Z169" s="1">
        <v>1</v>
      </c>
      <c r="AA169" s="1" t="s">
        <v>2124</v>
      </c>
      <c r="AB169" s="1" t="s">
        <v>2171</v>
      </c>
      <c r="AC169" s="1" t="s">
        <v>3043</v>
      </c>
      <c r="AD169" s="1">
        <v>2</v>
      </c>
      <c r="AE169" s="1">
        <v>295454</v>
      </c>
      <c r="AF169" s="1">
        <v>216423364</v>
      </c>
      <c r="AG169" s="1" t="s">
        <v>2210</v>
      </c>
      <c r="AH169" s="1" t="s">
        <v>2174</v>
      </c>
    </row>
    <row r="170" spans="1:34" x14ac:dyDescent="0.25">
      <c r="A170" s="1">
        <v>280513</v>
      </c>
      <c r="B170" s="1" t="s">
        <v>2175</v>
      </c>
      <c r="C170" s="1" t="s">
        <v>3044</v>
      </c>
      <c r="D170" s="1">
        <v>1298</v>
      </c>
      <c r="E170" s="3" t="s">
        <v>1155</v>
      </c>
      <c r="F170" s="1" t="s">
        <v>1157</v>
      </c>
      <c r="G170" s="1" t="s">
        <v>2249</v>
      </c>
      <c r="H170" s="1">
        <v>0</v>
      </c>
      <c r="I170" s="1" t="s">
        <v>2335</v>
      </c>
      <c r="J170" s="1">
        <v>375579300</v>
      </c>
      <c r="K170" s="1" t="s">
        <v>2124</v>
      </c>
      <c r="L170" s="1" t="s">
        <v>3045</v>
      </c>
      <c r="M170" s="1" t="s">
        <v>3046</v>
      </c>
      <c r="N170" s="1" t="s">
        <v>3047</v>
      </c>
      <c r="O170" s="1" t="s">
        <v>2165</v>
      </c>
      <c r="P170" s="1" t="s">
        <v>2165</v>
      </c>
      <c r="Q170" s="1" t="s">
        <v>2166</v>
      </c>
      <c r="R170" s="1" t="s">
        <v>2380</v>
      </c>
      <c r="S170" s="1">
        <v>1</v>
      </c>
      <c r="T170" s="1">
        <v>40317224</v>
      </c>
      <c r="U170" s="1">
        <v>40317224</v>
      </c>
      <c r="V170" s="1" t="s">
        <v>2168</v>
      </c>
      <c r="W170" s="1" t="s">
        <v>2168</v>
      </c>
      <c r="X170" s="1" t="s">
        <v>3048</v>
      </c>
      <c r="Y170" s="1" t="s">
        <v>2236</v>
      </c>
      <c r="Z170" s="1">
        <v>1</v>
      </c>
      <c r="AA170" s="1" t="s">
        <v>2124</v>
      </c>
      <c r="AB170" s="1" t="s">
        <v>2171</v>
      </c>
      <c r="AC170" s="1" t="s">
        <v>3049</v>
      </c>
      <c r="AD170" s="1">
        <v>2</v>
      </c>
      <c r="AE170" s="1">
        <v>297313</v>
      </c>
      <c r="AF170" s="1">
        <v>40317224</v>
      </c>
      <c r="AG170" s="1" t="s">
        <v>2210</v>
      </c>
      <c r="AH170" s="1" t="s">
        <v>2186</v>
      </c>
    </row>
    <row r="171" spans="1:34" x14ac:dyDescent="0.25">
      <c r="A171" s="1">
        <v>280516</v>
      </c>
      <c r="B171" s="1" t="s">
        <v>2175</v>
      </c>
      <c r="C171" s="1" t="s">
        <v>3050</v>
      </c>
      <c r="D171" s="1">
        <v>1298</v>
      </c>
      <c r="E171" s="3" t="s">
        <v>1155</v>
      </c>
      <c r="F171" s="1" t="s">
        <v>1157</v>
      </c>
      <c r="G171" s="1" t="s">
        <v>2254</v>
      </c>
      <c r="H171" s="1">
        <v>0</v>
      </c>
      <c r="I171" s="1" t="s">
        <v>2335</v>
      </c>
      <c r="J171" s="1">
        <v>373454857</v>
      </c>
      <c r="K171" s="1" t="s">
        <v>2124</v>
      </c>
      <c r="L171" s="1" t="s">
        <v>3051</v>
      </c>
      <c r="M171" s="1" t="s">
        <v>3052</v>
      </c>
      <c r="N171" s="1" t="s">
        <v>3053</v>
      </c>
      <c r="O171" s="1" t="s">
        <v>2165</v>
      </c>
      <c r="P171" s="1" t="s">
        <v>2165</v>
      </c>
      <c r="Q171" s="1" t="s">
        <v>2166</v>
      </c>
      <c r="R171" s="1" t="s">
        <v>2380</v>
      </c>
      <c r="S171" s="1">
        <v>1</v>
      </c>
      <c r="T171" s="1">
        <v>40317240</v>
      </c>
      <c r="U171" s="1">
        <v>40317240</v>
      </c>
      <c r="V171" s="1" t="s">
        <v>2168</v>
      </c>
      <c r="W171" s="1" t="s">
        <v>2168</v>
      </c>
      <c r="X171" s="1" t="s">
        <v>3048</v>
      </c>
      <c r="Y171" s="1" t="s">
        <v>2245</v>
      </c>
      <c r="Z171" s="1">
        <v>2</v>
      </c>
      <c r="AA171" s="1" t="s">
        <v>2124</v>
      </c>
      <c r="AB171" s="1" t="s">
        <v>2171</v>
      </c>
      <c r="AC171" s="1" t="s">
        <v>3054</v>
      </c>
      <c r="AD171" s="1">
        <v>2</v>
      </c>
      <c r="AE171" s="1">
        <v>297314</v>
      </c>
      <c r="AF171" s="1">
        <v>40317240</v>
      </c>
      <c r="AG171" s="1" t="s">
        <v>2174</v>
      </c>
      <c r="AH171" s="1" t="s">
        <v>2186</v>
      </c>
    </row>
    <row r="172" spans="1:34" x14ac:dyDescent="0.25">
      <c r="A172" s="1">
        <v>280530</v>
      </c>
      <c r="B172" s="1" t="s">
        <v>2175</v>
      </c>
      <c r="C172" s="1" t="s">
        <v>3055</v>
      </c>
      <c r="D172" s="1">
        <v>10806</v>
      </c>
      <c r="E172" s="3" t="s">
        <v>678</v>
      </c>
      <c r="F172" s="1" t="s">
        <v>680</v>
      </c>
      <c r="G172" s="1" t="s">
        <v>2249</v>
      </c>
      <c r="H172" s="1">
        <v>0</v>
      </c>
      <c r="I172" s="1" t="s">
        <v>2335</v>
      </c>
      <c r="J172" s="1">
        <v>547776191</v>
      </c>
      <c r="K172" s="1" t="s">
        <v>2124</v>
      </c>
      <c r="L172" s="1" t="s">
        <v>3056</v>
      </c>
      <c r="M172" s="1" t="s">
        <v>2989</v>
      </c>
      <c r="N172" s="1" t="s">
        <v>2990</v>
      </c>
      <c r="O172" s="1" t="s">
        <v>2165</v>
      </c>
      <c r="P172" s="1" t="s">
        <v>2165</v>
      </c>
      <c r="Q172" s="1" t="s">
        <v>2166</v>
      </c>
      <c r="R172" s="1" t="s">
        <v>2380</v>
      </c>
      <c r="S172" s="1">
        <v>1</v>
      </c>
      <c r="T172" s="1">
        <v>243256044</v>
      </c>
      <c r="U172" s="1">
        <v>243256044</v>
      </c>
      <c r="V172" s="1" t="s">
        <v>2168</v>
      </c>
      <c r="W172" s="1" t="s">
        <v>2168</v>
      </c>
      <c r="X172" s="1" t="s">
        <v>2605</v>
      </c>
      <c r="Y172" s="1" t="s">
        <v>2236</v>
      </c>
      <c r="Z172" s="1">
        <v>1</v>
      </c>
      <c r="AA172" s="1" t="s">
        <v>2124</v>
      </c>
      <c r="AB172" s="1" t="s">
        <v>2171</v>
      </c>
      <c r="AC172" s="1" t="s">
        <v>3057</v>
      </c>
      <c r="AD172" s="1">
        <v>2</v>
      </c>
      <c r="AE172" s="1">
        <v>296899</v>
      </c>
      <c r="AF172" s="1">
        <v>243256044</v>
      </c>
      <c r="AG172" s="1" t="s">
        <v>2174</v>
      </c>
      <c r="AH172" s="1" t="s">
        <v>2185</v>
      </c>
    </row>
    <row r="173" spans="1:34" x14ac:dyDescent="0.25">
      <c r="A173" s="1">
        <v>280702</v>
      </c>
      <c r="B173" s="1" t="s">
        <v>2175</v>
      </c>
      <c r="C173" s="1" t="s">
        <v>3058</v>
      </c>
      <c r="D173" s="1">
        <v>79947</v>
      </c>
      <c r="E173" s="3" t="s">
        <v>257</v>
      </c>
      <c r="F173" s="1" t="s">
        <v>260</v>
      </c>
      <c r="G173" s="1" t="s">
        <v>2249</v>
      </c>
      <c r="H173" s="1">
        <v>0</v>
      </c>
      <c r="I173" s="1" t="s">
        <v>2304</v>
      </c>
      <c r="J173" s="1">
        <v>375098683</v>
      </c>
      <c r="K173" s="1" t="s">
        <v>2124</v>
      </c>
      <c r="L173" s="1" t="s">
        <v>3059</v>
      </c>
      <c r="M173" s="1" t="s">
        <v>3060</v>
      </c>
      <c r="N173" s="1" t="s">
        <v>1134</v>
      </c>
      <c r="O173" s="1" t="s">
        <v>2165</v>
      </c>
      <c r="P173" s="1" t="s">
        <v>2165</v>
      </c>
      <c r="Q173" s="1" t="s">
        <v>2166</v>
      </c>
      <c r="R173" s="1" t="s">
        <v>2380</v>
      </c>
      <c r="S173" s="1">
        <v>1</v>
      </c>
      <c r="T173" s="1">
        <v>26432893</v>
      </c>
      <c r="U173" s="1">
        <v>26432893</v>
      </c>
      <c r="V173" s="1" t="s">
        <v>2168</v>
      </c>
      <c r="W173" s="1" t="s">
        <v>2168</v>
      </c>
      <c r="X173" s="1" t="s">
        <v>3061</v>
      </c>
      <c r="Y173" s="1" t="s">
        <v>2236</v>
      </c>
      <c r="Z173" s="1">
        <v>1</v>
      </c>
      <c r="AA173" s="1" t="s">
        <v>2124</v>
      </c>
      <c r="AB173" s="1" t="s">
        <v>2171</v>
      </c>
      <c r="AC173" s="1" t="s">
        <v>3062</v>
      </c>
      <c r="AD173" s="1">
        <v>2</v>
      </c>
      <c r="AE173" s="1">
        <v>297071</v>
      </c>
      <c r="AF173" s="1">
        <v>26432893</v>
      </c>
      <c r="AG173" s="1" t="s">
        <v>2186</v>
      </c>
      <c r="AH173" s="1" t="s">
        <v>2210</v>
      </c>
    </row>
    <row r="174" spans="1:34" x14ac:dyDescent="0.25">
      <c r="A174" s="1">
        <v>280747</v>
      </c>
      <c r="B174" s="1" t="s">
        <v>2175</v>
      </c>
      <c r="C174" s="1" t="s">
        <v>3063</v>
      </c>
      <c r="D174" s="1">
        <v>55624</v>
      </c>
      <c r="E174" s="3" t="s">
        <v>992</v>
      </c>
      <c r="F174" s="1" t="s">
        <v>995</v>
      </c>
      <c r="G174" s="1" t="s">
        <v>2249</v>
      </c>
      <c r="H174" s="1">
        <v>0</v>
      </c>
      <c r="I174" s="1" t="s">
        <v>2335</v>
      </c>
      <c r="J174" s="1">
        <v>886046387</v>
      </c>
      <c r="K174" s="1" t="s">
        <v>2124</v>
      </c>
      <c r="L174" s="1" t="s">
        <v>3064</v>
      </c>
      <c r="M174" s="1" t="s">
        <v>3065</v>
      </c>
      <c r="N174" s="1" t="s">
        <v>3066</v>
      </c>
      <c r="O174" s="1" t="s">
        <v>2165</v>
      </c>
      <c r="P174" s="1" t="s">
        <v>2165</v>
      </c>
      <c r="Q174" s="1" t="s">
        <v>2166</v>
      </c>
      <c r="R174" s="1" t="s">
        <v>2380</v>
      </c>
      <c r="S174" s="1">
        <v>1</v>
      </c>
      <c r="T174" s="1">
        <v>46198426</v>
      </c>
      <c r="U174" s="1">
        <v>46198426</v>
      </c>
      <c r="V174" s="1" t="s">
        <v>2168</v>
      </c>
      <c r="W174" s="1" t="s">
        <v>2168</v>
      </c>
      <c r="X174" s="1" t="s">
        <v>2396</v>
      </c>
      <c r="Y174" s="1" t="s">
        <v>2236</v>
      </c>
      <c r="Z174" s="1">
        <v>1</v>
      </c>
      <c r="AA174" s="1" t="s">
        <v>2124</v>
      </c>
      <c r="AB174" s="1" t="s">
        <v>2171</v>
      </c>
      <c r="AC174" s="1" t="s">
        <v>3067</v>
      </c>
      <c r="AD174" s="1">
        <v>2</v>
      </c>
      <c r="AE174" s="1">
        <v>297540</v>
      </c>
      <c r="AF174" s="1">
        <v>46198426</v>
      </c>
      <c r="AG174" s="1" t="s">
        <v>2186</v>
      </c>
      <c r="AH174" s="1" t="s">
        <v>2174</v>
      </c>
    </row>
    <row r="175" spans="1:34" x14ac:dyDescent="0.25">
      <c r="A175" s="1">
        <v>280988</v>
      </c>
      <c r="B175" s="1" t="s">
        <v>2175</v>
      </c>
      <c r="C175" s="1" t="s">
        <v>3068</v>
      </c>
      <c r="D175" s="1">
        <v>261734</v>
      </c>
      <c r="E175" s="3" t="s">
        <v>465</v>
      </c>
      <c r="F175" s="1" t="s">
        <v>467</v>
      </c>
      <c r="G175" s="1" t="s">
        <v>2249</v>
      </c>
      <c r="H175" s="1">
        <v>0</v>
      </c>
      <c r="I175" s="1" t="s">
        <v>2304</v>
      </c>
      <c r="J175" s="1">
        <v>539173372</v>
      </c>
      <c r="K175" s="1" t="s">
        <v>2124</v>
      </c>
      <c r="L175" s="1" t="s">
        <v>3069</v>
      </c>
      <c r="M175" s="1" t="s">
        <v>3070</v>
      </c>
      <c r="N175" s="1" t="s">
        <v>3071</v>
      </c>
      <c r="O175" s="1" t="s">
        <v>2165</v>
      </c>
      <c r="P175" s="1" t="s">
        <v>2165</v>
      </c>
      <c r="Q175" s="1" t="s">
        <v>2166</v>
      </c>
      <c r="R175" s="1" t="s">
        <v>2380</v>
      </c>
      <c r="S175" s="1">
        <v>1</v>
      </c>
      <c r="T175" s="1">
        <v>5992411</v>
      </c>
      <c r="U175" s="1">
        <v>5992411</v>
      </c>
      <c r="V175" s="1" t="s">
        <v>2168</v>
      </c>
      <c r="W175" s="1" t="s">
        <v>2168</v>
      </c>
      <c r="X175" s="1" t="s">
        <v>3072</v>
      </c>
      <c r="Y175" s="1" t="s">
        <v>2236</v>
      </c>
      <c r="Z175" s="1">
        <v>1</v>
      </c>
      <c r="AA175" s="1" t="s">
        <v>2124</v>
      </c>
      <c r="AB175" s="1" t="s">
        <v>2171</v>
      </c>
      <c r="AC175" s="1" t="s">
        <v>3073</v>
      </c>
      <c r="AD175" s="1">
        <v>2</v>
      </c>
      <c r="AE175" s="1">
        <v>297836</v>
      </c>
      <c r="AF175" s="1">
        <v>5992411</v>
      </c>
      <c r="AG175" s="1" t="s">
        <v>2210</v>
      </c>
      <c r="AH175" s="1" t="s">
        <v>2186</v>
      </c>
    </row>
    <row r="176" spans="1:34" x14ac:dyDescent="0.25">
      <c r="A176" s="1">
        <v>281588</v>
      </c>
      <c r="B176" s="1" t="s">
        <v>2175</v>
      </c>
      <c r="C176" s="1" t="s">
        <v>3074</v>
      </c>
      <c r="D176" s="1">
        <v>261734</v>
      </c>
      <c r="E176" s="3" t="s">
        <v>465</v>
      </c>
      <c r="F176" s="1" t="s">
        <v>467</v>
      </c>
      <c r="G176" s="1" t="s">
        <v>2249</v>
      </c>
      <c r="H176" s="1">
        <v>0</v>
      </c>
      <c r="I176" s="1" t="s">
        <v>2335</v>
      </c>
      <c r="J176" s="1">
        <v>145074678</v>
      </c>
      <c r="K176" s="1" t="s">
        <v>2124</v>
      </c>
      <c r="L176" s="1" t="s">
        <v>3075</v>
      </c>
      <c r="M176" s="1" t="s">
        <v>3070</v>
      </c>
      <c r="N176" s="1" t="s">
        <v>3071</v>
      </c>
      <c r="O176" s="1" t="s">
        <v>2165</v>
      </c>
      <c r="P176" s="1" t="s">
        <v>2165</v>
      </c>
      <c r="Q176" s="1" t="s">
        <v>2166</v>
      </c>
      <c r="R176" s="1" t="s">
        <v>2380</v>
      </c>
      <c r="S176" s="1">
        <v>1</v>
      </c>
      <c r="T176" s="1">
        <v>5992407</v>
      </c>
      <c r="U176" s="1">
        <v>5992407</v>
      </c>
      <c r="V176" s="1" t="s">
        <v>2168</v>
      </c>
      <c r="W176" s="1" t="s">
        <v>2168</v>
      </c>
      <c r="X176" s="1" t="s">
        <v>3072</v>
      </c>
      <c r="Y176" s="1" t="s">
        <v>2236</v>
      </c>
      <c r="Z176" s="1">
        <v>1</v>
      </c>
      <c r="AA176" s="1" t="s">
        <v>2124</v>
      </c>
      <c r="AB176" s="1" t="s">
        <v>2171</v>
      </c>
      <c r="AC176" s="1" t="s">
        <v>3076</v>
      </c>
      <c r="AD176" s="1">
        <v>2</v>
      </c>
      <c r="AE176" s="1">
        <v>297835</v>
      </c>
      <c r="AF176" s="1">
        <v>5992407</v>
      </c>
      <c r="AG176" s="1" t="s">
        <v>2210</v>
      </c>
      <c r="AH176" s="1" t="s">
        <v>2185</v>
      </c>
    </row>
    <row r="177" spans="1:34" x14ac:dyDescent="0.25">
      <c r="A177" s="1">
        <v>281826</v>
      </c>
      <c r="B177" s="1" t="s">
        <v>2175</v>
      </c>
      <c r="C177" s="1" t="s">
        <v>3077</v>
      </c>
      <c r="D177" s="1">
        <v>10806</v>
      </c>
      <c r="E177" s="3" t="s">
        <v>678</v>
      </c>
      <c r="F177" s="1" t="s">
        <v>680</v>
      </c>
      <c r="G177" s="1" t="s">
        <v>2254</v>
      </c>
      <c r="H177" s="1">
        <v>0</v>
      </c>
      <c r="I177" s="1" t="s">
        <v>2335</v>
      </c>
      <c r="J177" s="1">
        <v>113193158</v>
      </c>
      <c r="K177" s="1" t="s">
        <v>2124</v>
      </c>
      <c r="L177" s="1" t="s">
        <v>3078</v>
      </c>
      <c r="M177" s="1" t="s">
        <v>3079</v>
      </c>
      <c r="N177" s="1" t="s">
        <v>3080</v>
      </c>
      <c r="O177" s="1" t="s">
        <v>2165</v>
      </c>
      <c r="P177" s="1" t="s">
        <v>2165</v>
      </c>
      <c r="Q177" s="1" t="s">
        <v>2166</v>
      </c>
      <c r="R177" s="1" t="s">
        <v>2380</v>
      </c>
      <c r="S177" s="1">
        <v>1</v>
      </c>
      <c r="T177" s="1">
        <v>243256170</v>
      </c>
      <c r="U177" s="1">
        <v>243256170</v>
      </c>
      <c r="V177" s="1" t="s">
        <v>2168</v>
      </c>
      <c r="W177" s="1" t="s">
        <v>2168</v>
      </c>
      <c r="X177" s="1" t="s">
        <v>2605</v>
      </c>
      <c r="Y177" s="1" t="s">
        <v>2236</v>
      </c>
      <c r="Z177" s="1">
        <v>1</v>
      </c>
      <c r="AA177" s="1" t="s">
        <v>2124</v>
      </c>
      <c r="AB177" s="1" t="s">
        <v>2171</v>
      </c>
      <c r="AC177" s="1" t="s">
        <v>3081</v>
      </c>
      <c r="AD177" s="1">
        <v>2</v>
      </c>
      <c r="AE177" s="1">
        <v>296903</v>
      </c>
      <c r="AF177" s="1">
        <v>243256170</v>
      </c>
      <c r="AG177" s="1" t="s">
        <v>2210</v>
      </c>
      <c r="AH177" s="1" t="s">
        <v>2185</v>
      </c>
    </row>
    <row r="178" spans="1:34" x14ac:dyDescent="0.25">
      <c r="A178" s="1">
        <v>281955</v>
      </c>
      <c r="B178" s="1" t="s">
        <v>2175</v>
      </c>
      <c r="C178" s="1" t="s">
        <v>3082</v>
      </c>
      <c r="D178" s="1">
        <v>10806</v>
      </c>
      <c r="E178" s="3" t="s">
        <v>678</v>
      </c>
      <c r="F178" s="1" t="s">
        <v>680</v>
      </c>
      <c r="G178" s="1" t="s">
        <v>2249</v>
      </c>
      <c r="H178" s="1">
        <v>0</v>
      </c>
      <c r="I178" s="1" t="s">
        <v>2335</v>
      </c>
      <c r="J178" s="1">
        <v>886046329</v>
      </c>
      <c r="K178" s="1" t="s">
        <v>2124</v>
      </c>
      <c r="L178" s="1" t="s">
        <v>3083</v>
      </c>
      <c r="M178" s="1" t="s">
        <v>3079</v>
      </c>
      <c r="N178" s="1" t="s">
        <v>3080</v>
      </c>
      <c r="O178" s="1" t="s">
        <v>2165</v>
      </c>
      <c r="P178" s="1" t="s">
        <v>2165</v>
      </c>
      <c r="Q178" s="1" t="s">
        <v>2166</v>
      </c>
      <c r="R178" s="1" t="s">
        <v>2380</v>
      </c>
      <c r="S178" s="1">
        <v>1</v>
      </c>
      <c r="T178" s="1">
        <v>243256076</v>
      </c>
      <c r="U178" s="1">
        <v>243256076</v>
      </c>
      <c r="V178" s="1" t="s">
        <v>2168</v>
      </c>
      <c r="W178" s="1" t="s">
        <v>2168</v>
      </c>
      <c r="X178" s="1" t="s">
        <v>2605</v>
      </c>
      <c r="Y178" s="1" t="s">
        <v>2236</v>
      </c>
      <c r="Z178" s="1">
        <v>1</v>
      </c>
      <c r="AA178" s="1" t="s">
        <v>2124</v>
      </c>
      <c r="AB178" s="1" t="s">
        <v>2171</v>
      </c>
      <c r="AC178" s="1" t="s">
        <v>3084</v>
      </c>
      <c r="AD178" s="1">
        <v>2</v>
      </c>
      <c r="AE178" s="1">
        <v>296902</v>
      </c>
      <c r="AF178" s="1">
        <v>243256076</v>
      </c>
      <c r="AG178" s="1" t="s">
        <v>2174</v>
      </c>
      <c r="AH178" s="1" t="s">
        <v>2186</v>
      </c>
    </row>
    <row r="179" spans="1:34" x14ac:dyDescent="0.25">
      <c r="A179" s="1">
        <v>282719</v>
      </c>
      <c r="B179" s="1" t="s">
        <v>2175</v>
      </c>
      <c r="C179" s="1" t="s">
        <v>3085</v>
      </c>
      <c r="D179" s="1">
        <v>25974</v>
      </c>
      <c r="E179" s="3" t="s">
        <v>936</v>
      </c>
      <c r="F179" s="1" t="s">
        <v>939</v>
      </c>
      <c r="G179" s="1" t="s">
        <v>2249</v>
      </c>
      <c r="H179" s="1">
        <v>0</v>
      </c>
      <c r="I179" s="1" t="s">
        <v>2335</v>
      </c>
      <c r="J179" s="1">
        <v>750522696</v>
      </c>
      <c r="K179" s="1" t="s">
        <v>2124</v>
      </c>
      <c r="L179" s="1" t="s">
        <v>3086</v>
      </c>
      <c r="M179" s="1" t="s">
        <v>3087</v>
      </c>
      <c r="N179" s="1" t="s">
        <v>3088</v>
      </c>
      <c r="O179" s="1" t="s">
        <v>2165</v>
      </c>
      <c r="P179" s="1" t="s">
        <v>2165</v>
      </c>
      <c r="Q179" s="1" t="s">
        <v>2166</v>
      </c>
      <c r="R179" s="1" t="s">
        <v>2380</v>
      </c>
      <c r="S179" s="1">
        <v>1</v>
      </c>
      <c r="T179" s="1">
        <v>45500308</v>
      </c>
      <c r="U179" s="1">
        <v>45500308</v>
      </c>
      <c r="V179" s="1" t="s">
        <v>2168</v>
      </c>
      <c r="W179" s="1" t="s">
        <v>2168</v>
      </c>
      <c r="X179" s="1" t="s">
        <v>2396</v>
      </c>
      <c r="Y179" s="1" t="s">
        <v>2236</v>
      </c>
      <c r="Z179" s="1">
        <v>1</v>
      </c>
      <c r="AA179" s="1" t="s">
        <v>2124</v>
      </c>
      <c r="AB179" s="1" t="s">
        <v>2171</v>
      </c>
      <c r="AC179" s="1" t="s">
        <v>3089</v>
      </c>
      <c r="AD179" s="1">
        <v>2</v>
      </c>
      <c r="AE179" s="1">
        <v>297478</v>
      </c>
      <c r="AF179" s="1">
        <v>45500308</v>
      </c>
      <c r="AG179" s="1" t="s">
        <v>2210</v>
      </c>
      <c r="AH179" s="1" t="s">
        <v>2185</v>
      </c>
    </row>
    <row r="180" spans="1:34" x14ac:dyDescent="0.25">
      <c r="A180" s="1">
        <v>283085</v>
      </c>
      <c r="B180" s="1" t="s">
        <v>2175</v>
      </c>
      <c r="C180" s="1" t="s">
        <v>3090</v>
      </c>
      <c r="D180" s="1">
        <v>261734</v>
      </c>
      <c r="E180" s="3" t="s">
        <v>465</v>
      </c>
      <c r="F180" s="1" t="s">
        <v>467</v>
      </c>
      <c r="G180" s="1" t="s">
        <v>2249</v>
      </c>
      <c r="H180" s="1">
        <v>0</v>
      </c>
      <c r="I180" s="1" t="s">
        <v>2304</v>
      </c>
      <c r="J180" s="1">
        <v>886046468</v>
      </c>
      <c r="K180" s="1" t="s">
        <v>2124</v>
      </c>
      <c r="L180" s="1" t="s">
        <v>3091</v>
      </c>
      <c r="M180" s="1" t="s">
        <v>3070</v>
      </c>
      <c r="N180" s="1" t="s">
        <v>3071</v>
      </c>
      <c r="O180" s="1" t="s">
        <v>2165</v>
      </c>
      <c r="P180" s="1" t="s">
        <v>2165</v>
      </c>
      <c r="Q180" s="1" t="s">
        <v>2166</v>
      </c>
      <c r="R180" s="1" t="s">
        <v>2380</v>
      </c>
      <c r="S180" s="1">
        <v>1</v>
      </c>
      <c r="T180" s="1">
        <v>5992257</v>
      </c>
      <c r="U180" s="1">
        <v>5992257</v>
      </c>
      <c r="V180" s="1" t="s">
        <v>2168</v>
      </c>
      <c r="W180" s="1" t="s">
        <v>2168</v>
      </c>
      <c r="X180" s="1" t="s">
        <v>3072</v>
      </c>
      <c r="Y180" s="1" t="s">
        <v>2236</v>
      </c>
      <c r="Z180" s="1">
        <v>1</v>
      </c>
      <c r="AA180" s="1" t="s">
        <v>2124</v>
      </c>
      <c r="AB180" s="1" t="s">
        <v>2171</v>
      </c>
      <c r="AC180" s="1" t="s">
        <v>3092</v>
      </c>
      <c r="AD180" s="1">
        <v>2</v>
      </c>
      <c r="AE180" s="1">
        <v>297833</v>
      </c>
      <c r="AF180" s="1">
        <v>5992257</v>
      </c>
      <c r="AG180" s="1" t="s">
        <v>2174</v>
      </c>
      <c r="AH180" s="1" t="s">
        <v>2185</v>
      </c>
    </row>
    <row r="181" spans="1:34" x14ac:dyDescent="0.25">
      <c r="A181" s="1">
        <v>283086</v>
      </c>
      <c r="B181" s="1" t="s">
        <v>2175</v>
      </c>
      <c r="C181" s="1" t="s">
        <v>3093</v>
      </c>
      <c r="D181" s="1">
        <v>261734</v>
      </c>
      <c r="E181" s="3" t="s">
        <v>465</v>
      </c>
      <c r="F181" s="1" t="s">
        <v>467</v>
      </c>
      <c r="G181" s="1" t="s">
        <v>2220</v>
      </c>
      <c r="H181" s="1">
        <v>0</v>
      </c>
      <c r="I181" s="1" t="s">
        <v>2304</v>
      </c>
      <c r="J181" s="1">
        <v>527962872</v>
      </c>
      <c r="K181" s="1" t="s">
        <v>2124</v>
      </c>
      <c r="L181" s="1" t="s">
        <v>3094</v>
      </c>
      <c r="M181" s="1" t="s">
        <v>3070</v>
      </c>
      <c r="N181" s="1" t="s">
        <v>3071</v>
      </c>
      <c r="O181" s="1" t="s">
        <v>2165</v>
      </c>
      <c r="P181" s="1" t="s">
        <v>2165</v>
      </c>
      <c r="Q181" s="1" t="s">
        <v>2166</v>
      </c>
      <c r="R181" s="1" t="s">
        <v>2380</v>
      </c>
      <c r="S181" s="1">
        <v>1</v>
      </c>
      <c r="T181" s="1">
        <v>5992295</v>
      </c>
      <c r="U181" s="1">
        <v>5992295</v>
      </c>
      <c r="V181" s="1" t="s">
        <v>2168</v>
      </c>
      <c r="W181" s="1" t="s">
        <v>2168</v>
      </c>
      <c r="X181" s="1" t="s">
        <v>3072</v>
      </c>
      <c r="Y181" s="1" t="s">
        <v>2227</v>
      </c>
      <c r="Z181" s="1">
        <v>1</v>
      </c>
      <c r="AA181" s="1" t="s">
        <v>2124</v>
      </c>
      <c r="AB181" s="1" t="s">
        <v>2171</v>
      </c>
      <c r="AC181" s="1" t="s">
        <v>3095</v>
      </c>
      <c r="AD181" s="1">
        <v>2</v>
      </c>
      <c r="AE181" s="1">
        <v>297834</v>
      </c>
      <c r="AF181" s="1">
        <v>5992295</v>
      </c>
      <c r="AG181" s="1" t="s">
        <v>2186</v>
      </c>
      <c r="AH181" s="1" t="s">
        <v>2185</v>
      </c>
    </row>
    <row r="182" spans="1:34" x14ac:dyDescent="0.25">
      <c r="A182" s="1">
        <v>283442</v>
      </c>
      <c r="B182" s="1" t="s">
        <v>2175</v>
      </c>
      <c r="C182" s="1" t="s">
        <v>3096</v>
      </c>
      <c r="D182" s="1">
        <v>24</v>
      </c>
      <c r="E182" s="3" t="s">
        <v>4</v>
      </c>
      <c r="F182" s="1" t="s">
        <v>8</v>
      </c>
      <c r="G182" s="1" t="s">
        <v>2239</v>
      </c>
      <c r="H182" s="1">
        <v>0</v>
      </c>
      <c r="I182" s="1" t="s">
        <v>3097</v>
      </c>
      <c r="J182" s="1">
        <v>200102393</v>
      </c>
      <c r="K182" s="1" t="s">
        <v>2124</v>
      </c>
      <c r="L182" s="1" t="s">
        <v>3098</v>
      </c>
      <c r="M182" s="1" t="s">
        <v>3099</v>
      </c>
      <c r="N182" s="1" t="s">
        <v>3100</v>
      </c>
      <c r="O182" s="1" t="s">
        <v>2165</v>
      </c>
      <c r="P182" s="1" t="s">
        <v>2165</v>
      </c>
      <c r="Q182" s="1" t="s">
        <v>2166</v>
      </c>
      <c r="R182" s="1" t="s">
        <v>2380</v>
      </c>
      <c r="S182" s="1">
        <v>1</v>
      </c>
      <c r="T182" s="1">
        <v>94121137</v>
      </c>
      <c r="U182" s="1">
        <v>94121137</v>
      </c>
      <c r="V182" s="1" t="s">
        <v>2168</v>
      </c>
      <c r="W182" s="1" t="s">
        <v>2168</v>
      </c>
      <c r="X182" s="1" t="s">
        <v>3101</v>
      </c>
      <c r="Y182" s="1" t="s">
        <v>2245</v>
      </c>
      <c r="Z182" s="1">
        <v>2</v>
      </c>
      <c r="AA182" s="1" t="s">
        <v>2124</v>
      </c>
      <c r="AB182" s="1" t="s">
        <v>2171</v>
      </c>
      <c r="AC182" s="1" t="s">
        <v>3102</v>
      </c>
      <c r="AD182" s="1">
        <v>2</v>
      </c>
      <c r="AE182" s="1">
        <v>298269</v>
      </c>
      <c r="AF182" s="1">
        <v>94121137</v>
      </c>
      <c r="AG182" s="1" t="s">
        <v>2210</v>
      </c>
      <c r="AH182" s="1" t="s">
        <v>2185</v>
      </c>
    </row>
    <row r="183" spans="1:34" x14ac:dyDescent="0.25">
      <c r="A183" s="1">
        <v>283466</v>
      </c>
      <c r="B183" s="1" t="s">
        <v>2175</v>
      </c>
      <c r="C183" s="1" t="s">
        <v>3103</v>
      </c>
      <c r="D183" s="1">
        <v>375298</v>
      </c>
      <c r="E183" s="3" t="s">
        <v>166</v>
      </c>
      <c r="F183" s="1" t="s">
        <v>169</v>
      </c>
      <c r="G183" s="1" t="s">
        <v>2249</v>
      </c>
      <c r="H183" s="1">
        <v>0</v>
      </c>
      <c r="I183" s="1" t="s">
        <v>2335</v>
      </c>
      <c r="J183" s="1">
        <v>140924460</v>
      </c>
      <c r="K183" s="1" t="s">
        <v>2124</v>
      </c>
      <c r="L183" s="1" t="s">
        <v>3104</v>
      </c>
      <c r="M183" s="1" t="s">
        <v>3060</v>
      </c>
      <c r="N183" s="1" t="s">
        <v>1134</v>
      </c>
      <c r="O183" s="1" t="s">
        <v>2165</v>
      </c>
      <c r="P183" s="1" t="s">
        <v>2165</v>
      </c>
      <c r="Q183" s="1" t="s">
        <v>2166</v>
      </c>
      <c r="R183" s="1" t="s">
        <v>2443</v>
      </c>
      <c r="S183" s="1">
        <v>2</v>
      </c>
      <c r="T183" s="1">
        <v>181657069</v>
      </c>
      <c r="U183" s="1">
        <v>181657069</v>
      </c>
      <c r="V183" s="1" t="s">
        <v>2168</v>
      </c>
      <c r="W183" s="1" t="s">
        <v>2168</v>
      </c>
      <c r="X183" s="1" t="s">
        <v>3105</v>
      </c>
      <c r="Y183" s="1" t="s">
        <v>2236</v>
      </c>
      <c r="Z183" s="1">
        <v>1</v>
      </c>
      <c r="AA183" s="1" t="s">
        <v>2124</v>
      </c>
      <c r="AB183" s="1" t="s">
        <v>2171</v>
      </c>
      <c r="AC183" s="1" t="s">
        <v>3106</v>
      </c>
      <c r="AD183" s="1">
        <v>2</v>
      </c>
      <c r="AE183" s="1">
        <v>333017</v>
      </c>
      <c r="AF183" s="1">
        <v>181657069</v>
      </c>
      <c r="AG183" s="1" t="s">
        <v>2210</v>
      </c>
      <c r="AH183" s="1" t="s">
        <v>2185</v>
      </c>
    </row>
    <row r="184" spans="1:34" x14ac:dyDescent="0.25">
      <c r="A184" s="1">
        <v>283556</v>
      </c>
      <c r="B184" s="1" t="s">
        <v>2175</v>
      </c>
      <c r="C184" s="1" t="s">
        <v>3107</v>
      </c>
      <c r="D184" s="1">
        <v>10461</v>
      </c>
      <c r="E184" s="3" t="s">
        <v>432</v>
      </c>
      <c r="F184" s="1" t="s">
        <v>435</v>
      </c>
      <c r="G184" s="1" t="s">
        <v>2254</v>
      </c>
      <c r="H184" s="1">
        <v>0</v>
      </c>
      <c r="I184" s="1" t="s">
        <v>2335</v>
      </c>
      <c r="J184" s="1">
        <v>141412373</v>
      </c>
      <c r="K184" s="1" t="s">
        <v>2124</v>
      </c>
      <c r="L184" s="1" t="s">
        <v>3108</v>
      </c>
      <c r="M184" s="1" t="s">
        <v>3060</v>
      </c>
      <c r="N184" s="1" t="s">
        <v>1134</v>
      </c>
      <c r="O184" s="1" t="s">
        <v>2165</v>
      </c>
      <c r="P184" s="1" t="s">
        <v>2165</v>
      </c>
      <c r="Q184" s="1" t="s">
        <v>2166</v>
      </c>
      <c r="R184" s="1" t="s">
        <v>2443</v>
      </c>
      <c r="S184" s="1">
        <v>2</v>
      </c>
      <c r="T184" s="1">
        <v>111898702</v>
      </c>
      <c r="U184" s="1">
        <v>111898702</v>
      </c>
      <c r="V184" s="1" t="s">
        <v>2168</v>
      </c>
      <c r="W184" s="1" t="s">
        <v>2168</v>
      </c>
      <c r="X184" s="1" t="s">
        <v>3109</v>
      </c>
      <c r="Y184" s="1" t="s">
        <v>2236</v>
      </c>
      <c r="Z184" s="1">
        <v>1</v>
      </c>
      <c r="AA184" s="1" t="s">
        <v>2124</v>
      </c>
      <c r="AB184" s="1" t="s">
        <v>2171</v>
      </c>
      <c r="AC184" s="1" t="s">
        <v>3110</v>
      </c>
      <c r="AD184" s="1">
        <v>2</v>
      </c>
      <c r="AE184" s="1">
        <v>330739</v>
      </c>
      <c r="AF184" s="1">
        <v>111898702</v>
      </c>
      <c r="AG184" s="1" t="s">
        <v>2210</v>
      </c>
      <c r="AH184" s="1" t="s">
        <v>2185</v>
      </c>
    </row>
    <row r="185" spans="1:34" x14ac:dyDescent="0.25">
      <c r="A185" s="1">
        <v>284682</v>
      </c>
      <c r="B185" s="1" t="s">
        <v>2175</v>
      </c>
      <c r="C185" s="1" t="s">
        <v>3111</v>
      </c>
      <c r="D185" s="1">
        <v>65062</v>
      </c>
      <c r="E185" s="3" t="s">
        <v>709</v>
      </c>
      <c r="F185" s="1" t="s">
        <v>711</v>
      </c>
      <c r="G185" s="1" t="s">
        <v>2254</v>
      </c>
      <c r="H185" s="1">
        <v>0</v>
      </c>
      <c r="I185" s="1" t="s">
        <v>2335</v>
      </c>
      <c r="J185" s="1">
        <v>568671275</v>
      </c>
      <c r="K185" s="1" t="s">
        <v>2124</v>
      </c>
      <c r="L185" s="1" t="s">
        <v>3112</v>
      </c>
      <c r="M185" s="1" t="s">
        <v>3113</v>
      </c>
      <c r="N185" s="1" t="s">
        <v>3114</v>
      </c>
      <c r="O185" s="1" t="s">
        <v>2165</v>
      </c>
      <c r="P185" s="1" t="s">
        <v>2165</v>
      </c>
      <c r="Q185" s="1" t="s">
        <v>2166</v>
      </c>
      <c r="R185" s="1" t="s">
        <v>2443</v>
      </c>
      <c r="S185" s="1">
        <v>2</v>
      </c>
      <c r="T185" s="1">
        <v>201643425</v>
      </c>
      <c r="U185" s="1">
        <v>201643425</v>
      </c>
      <c r="V185" s="1" t="s">
        <v>2168</v>
      </c>
      <c r="W185" s="1" t="s">
        <v>2168</v>
      </c>
      <c r="X185" s="1" t="s">
        <v>2622</v>
      </c>
      <c r="Y185" s="1" t="s">
        <v>2236</v>
      </c>
      <c r="Z185" s="1">
        <v>1</v>
      </c>
      <c r="AA185" s="1" t="s">
        <v>2124</v>
      </c>
      <c r="AB185" s="1" t="s">
        <v>2171</v>
      </c>
      <c r="AC185" s="1" t="s">
        <v>3115</v>
      </c>
      <c r="AD185" s="1">
        <v>2</v>
      </c>
      <c r="AE185" s="1">
        <v>333565</v>
      </c>
      <c r="AF185" s="1">
        <v>201643425</v>
      </c>
      <c r="AG185" s="1" t="s">
        <v>2174</v>
      </c>
      <c r="AH185" s="1" t="s">
        <v>2186</v>
      </c>
    </row>
    <row r="186" spans="1:34" x14ac:dyDescent="0.25">
      <c r="A186" s="1">
        <v>284683</v>
      </c>
      <c r="B186" s="1" t="s">
        <v>2175</v>
      </c>
      <c r="C186" s="1" t="s">
        <v>3116</v>
      </c>
      <c r="D186" s="1">
        <v>65062</v>
      </c>
      <c r="E186" s="3" t="s">
        <v>709</v>
      </c>
      <c r="F186" s="1" t="s">
        <v>711</v>
      </c>
      <c r="G186" s="1" t="s">
        <v>2249</v>
      </c>
      <c r="H186" s="1">
        <v>0</v>
      </c>
      <c r="I186" s="1" t="s">
        <v>2304</v>
      </c>
      <c r="J186" s="1">
        <v>571550977</v>
      </c>
      <c r="K186" s="1" t="s">
        <v>2124</v>
      </c>
      <c r="L186" s="1" t="s">
        <v>3117</v>
      </c>
      <c r="M186" s="1" t="s">
        <v>3113</v>
      </c>
      <c r="N186" s="1" t="s">
        <v>3114</v>
      </c>
      <c r="O186" s="1" t="s">
        <v>2165</v>
      </c>
      <c r="P186" s="1" t="s">
        <v>2165</v>
      </c>
      <c r="Q186" s="1" t="s">
        <v>2166</v>
      </c>
      <c r="R186" s="1" t="s">
        <v>2443</v>
      </c>
      <c r="S186" s="1">
        <v>2</v>
      </c>
      <c r="T186" s="1">
        <v>201643461</v>
      </c>
      <c r="U186" s="1">
        <v>201643461</v>
      </c>
      <c r="V186" s="1" t="s">
        <v>2168</v>
      </c>
      <c r="W186" s="1" t="s">
        <v>2168</v>
      </c>
      <c r="X186" s="1" t="s">
        <v>2622</v>
      </c>
      <c r="Y186" s="1" t="s">
        <v>2236</v>
      </c>
      <c r="Z186" s="1">
        <v>1</v>
      </c>
      <c r="AA186" s="1" t="s">
        <v>2124</v>
      </c>
      <c r="AB186" s="1" t="s">
        <v>2171</v>
      </c>
      <c r="AC186" s="1" t="s">
        <v>3118</v>
      </c>
      <c r="AD186" s="1">
        <v>2</v>
      </c>
      <c r="AE186" s="1">
        <v>333567</v>
      </c>
      <c r="AF186" s="1">
        <v>201643461</v>
      </c>
      <c r="AG186" s="1" t="s">
        <v>2174</v>
      </c>
      <c r="AH186" s="1" t="s">
        <v>2186</v>
      </c>
    </row>
    <row r="187" spans="1:34" x14ac:dyDescent="0.25">
      <c r="A187" s="1">
        <v>284684</v>
      </c>
      <c r="B187" s="1" t="s">
        <v>2175</v>
      </c>
      <c r="C187" s="1" t="s">
        <v>3119</v>
      </c>
      <c r="D187" s="1">
        <v>65062</v>
      </c>
      <c r="E187" s="3" t="s">
        <v>709</v>
      </c>
      <c r="F187" s="1" t="s">
        <v>711</v>
      </c>
      <c r="G187" s="1" t="s">
        <v>2249</v>
      </c>
      <c r="H187" s="1">
        <v>0</v>
      </c>
      <c r="I187" s="1" t="s">
        <v>2335</v>
      </c>
      <c r="J187" s="1">
        <v>886055450</v>
      </c>
      <c r="K187" s="1" t="s">
        <v>2124</v>
      </c>
      <c r="L187" s="1" t="s">
        <v>3120</v>
      </c>
      <c r="M187" s="1" t="s">
        <v>3113</v>
      </c>
      <c r="N187" s="1" t="s">
        <v>3114</v>
      </c>
      <c r="O187" s="1" t="s">
        <v>2165</v>
      </c>
      <c r="P187" s="1" t="s">
        <v>2165</v>
      </c>
      <c r="Q187" s="1" t="s">
        <v>2166</v>
      </c>
      <c r="R187" s="1" t="s">
        <v>2443</v>
      </c>
      <c r="S187" s="1">
        <v>2</v>
      </c>
      <c r="T187" s="1">
        <v>201643467</v>
      </c>
      <c r="U187" s="1">
        <v>201643467</v>
      </c>
      <c r="V187" s="1" t="s">
        <v>2168</v>
      </c>
      <c r="W187" s="1" t="s">
        <v>2168</v>
      </c>
      <c r="X187" s="1" t="s">
        <v>2622</v>
      </c>
      <c r="Y187" s="1" t="s">
        <v>2236</v>
      </c>
      <c r="Z187" s="1">
        <v>1</v>
      </c>
      <c r="AA187" s="1" t="s">
        <v>2124</v>
      </c>
      <c r="AB187" s="1" t="s">
        <v>2171</v>
      </c>
      <c r="AC187" s="1" t="s">
        <v>3121</v>
      </c>
      <c r="AD187" s="1">
        <v>2</v>
      </c>
      <c r="AE187" s="1">
        <v>333568</v>
      </c>
      <c r="AF187" s="1">
        <v>201643467</v>
      </c>
      <c r="AG187" s="1" t="s">
        <v>2185</v>
      </c>
      <c r="AH187" s="1" t="s">
        <v>2174</v>
      </c>
    </row>
    <row r="188" spans="1:34" x14ac:dyDescent="0.25">
      <c r="A188" s="1">
        <v>284762</v>
      </c>
      <c r="B188" s="1" t="s">
        <v>2175</v>
      </c>
      <c r="C188" s="1" t="s">
        <v>3122</v>
      </c>
      <c r="D188" s="1">
        <v>79809</v>
      </c>
      <c r="E188" s="3" t="s">
        <v>1386</v>
      </c>
      <c r="F188" s="1" t="s">
        <v>1388</v>
      </c>
      <c r="G188" s="1" t="s">
        <v>2249</v>
      </c>
      <c r="H188" s="1">
        <v>0</v>
      </c>
      <c r="I188" s="1" t="s">
        <v>2304</v>
      </c>
      <c r="J188" s="1">
        <v>886055030</v>
      </c>
      <c r="K188" s="1" t="s">
        <v>2124</v>
      </c>
      <c r="L188" s="1" t="s">
        <v>3123</v>
      </c>
      <c r="M188" s="1" t="s">
        <v>3124</v>
      </c>
      <c r="N188" s="1" t="s">
        <v>3125</v>
      </c>
      <c r="O188" s="1" t="s">
        <v>2165</v>
      </c>
      <c r="P188" s="1" t="s">
        <v>2165</v>
      </c>
      <c r="Q188" s="1" t="s">
        <v>2166</v>
      </c>
      <c r="R188" s="1" t="s">
        <v>2443</v>
      </c>
      <c r="S188" s="1">
        <v>2</v>
      </c>
      <c r="T188" s="1">
        <v>165953721</v>
      </c>
      <c r="U188" s="1">
        <v>165953721</v>
      </c>
      <c r="V188" s="1" t="s">
        <v>2168</v>
      </c>
      <c r="W188" s="1" t="s">
        <v>2168</v>
      </c>
      <c r="X188" s="1" t="s">
        <v>3126</v>
      </c>
      <c r="Y188" s="1" t="s">
        <v>2236</v>
      </c>
      <c r="Z188" s="1">
        <v>1</v>
      </c>
      <c r="AA188" s="1" t="s">
        <v>2124</v>
      </c>
      <c r="AB188" s="1" t="s">
        <v>2171</v>
      </c>
      <c r="AC188" s="1" t="s">
        <v>3127</v>
      </c>
      <c r="AD188" s="1">
        <v>2</v>
      </c>
      <c r="AE188" s="1">
        <v>331845</v>
      </c>
      <c r="AF188" s="1">
        <v>165953721</v>
      </c>
      <c r="AG188" s="1" t="s">
        <v>2210</v>
      </c>
      <c r="AH188" s="1" t="s">
        <v>2174</v>
      </c>
    </row>
    <row r="189" spans="1:34" x14ac:dyDescent="0.25">
      <c r="A189" s="1">
        <v>284765</v>
      </c>
      <c r="B189" s="1" t="s">
        <v>2175</v>
      </c>
      <c r="C189" s="1" t="s">
        <v>3128</v>
      </c>
      <c r="D189" s="1">
        <v>79809</v>
      </c>
      <c r="E189" s="3" t="s">
        <v>1386</v>
      </c>
      <c r="F189" s="1" t="s">
        <v>1388</v>
      </c>
      <c r="G189" s="1" t="s">
        <v>2249</v>
      </c>
      <c r="H189" s="1">
        <v>0</v>
      </c>
      <c r="I189" s="1" t="s">
        <v>2304</v>
      </c>
      <c r="J189" s="1">
        <v>572065013</v>
      </c>
      <c r="K189" s="1" t="s">
        <v>2124</v>
      </c>
      <c r="L189" s="1" t="s">
        <v>3129</v>
      </c>
      <c r="M189" s="1" t="s">
        <v>3124</v>
      </c>
      <c r="N189" s="1" t="s">
        <v>3125</v>
      </c>
      <c r="O189" s="1" t="s">
        <v>2165</v>
      </c>
      <c r="P189" s="1" t="s">
        <v>2165</v>
      </c>
      <c r="Q189" s="1" t="s">
        <v>2166</v>
      </c>
      <c r="R189" s="1" t="s">
        <v>2443</v>
      </c>
      <c r="S189" s="1">
        <v>2</v>
      </c>
      <c r="T189" s="1">
        <v>165953722</v>
      </c>
      <c r="U189" s="1">
        <v>165953722</v>
      </c>
      <c r="V189" s="1" t="s">
        <v>2168</v>
      </c>
      <c r="W189" s="1" t="s">
        <v>2168</v>
      </c>
      <c r="X189" s="1" t="s">
        <v>3126</v>
      </c>
      <c r="Y189" s="1" t="s">
        <v>2236</v>
      </c>
      <c r="Z189" s="1">
        <v>1</v>
      </c>
      <c r="AA189" s="1" t="s">
        <v>2124</v>
      </c>
      <c r="AB189" s="1" t="s">
        <v>2171</v>
      </c>
      <c r="AC189" s="1" t="s">
        <v>3130</v>
      </c>
      <c r="AD189" s="1">
        <v>2</v>
      </c>
      <c r="AE189" s="1">
        <v>331846</v>
      </c>
      <c r="AF189" s="1">
        <v>165953722</v>
      </c>
      <c r="AG189" s="1" t="s">
        <v>2210</v>
      </c>
      <c r="AH189" s="1" t="s">
        <v>2185</v>
      </c>
    </row>
    <row r="190" spans="1:34" x14ac:dyDescent="0.25">
      <c r="A190" s="1">
        <v>284766</v>
      </c>
      <c r="B190" s="1" t="s">
        <v>2175</v>
      </c>
      <c r="C190" s="1" t="s">
        <v>3131</v>
      </c>
      <c r="D190" s="1">
        <v>79809</v>
      </c>
      <c r="E190" s="3" t="s">
        <v>1386</v>
      </c>
      <c r="F190" s="1" t="s">
        <v>1388</v>
      </c>
      <c r="G190" s="1" t="s">
        <v>2249</v>
      </c>
      <c r="H190" s="1">
        <v>0</v>
      </c>
      <c r="I190" s="1" t="s">
        <v>2304</v>
      </c>
      <c r="J190" s="1">
        <v>187707893</v>
      </c>
      <c r="K190" s="1" t="s">
        <v>2124</v>
      </c>
      <c r="L190" s="1" t="s">
        <v>3132</v>
      </c>
      <c r="M190" s="1" t="s">
        <v>3124</v>
      </c>
      <c r="N190" s="1" t="s">
        <v>3125</v>
      </c>
      <c r="O190" s="1" t="s">
        <v>2165</v>
      </c>
      <c r="P190" s="1" t="s">
        <v>2165</v>
      </c>
      <c r="Q190" s="1" t="s">
        <v>2166</v>
      </c>
      <c r="R190" s="1" t="s">
        <v>2443</v>
      </c>
      <c r="S190" s="1">
        <v>2</v>
      </c>
      <c r="T190" s="1">
        <v>165953723</v>
      </c>
      <c r="U190" s="1">
        <v>165953723</v>
      </c>
      <c r="V190" s="1" t="s">
        <v>2168</v>
      </c>
      <c r="W190" s="1" t="s">
        <v>2168</v>
      </c>
      <c r="X190" s="1" t="s">
        <v>3126</v>
      </c>
      <c r="Y190" s="1" t="s">
        <v>2236</v>
      </c>
      <c r="Z190" s="1">
        <v>1</v>
      </c>
      <c r="AA190" s="1" t="s">
        <v>2124</v>
      </c>
      <c r="AB190" s="1" t="s">
        <v>2171</v>
      </c>
      <c r="AC190" s="1" t="s">
        <v>3133</v>
      </c>
      <c r="AD190" s="1">
        <v>2</v>
      </c>
      <c r="AE190" s="1">
        <v>331847</v>
      </c>
      <c r="AF190" s="1">
        <v>165953723</v>
      </c>
      <c r="AG190" s="1" t="s">
        <v>2210</v>
      </c>
      <c r="AH190" s="1" t="s">
        <v>2185</v>
      </c>
    </row>
    <row r="191" spans="1:34" x14ac:dyDescent="0.25">
      <c r="A191" s="1">
        <v>285192</v>
      </c>
      <c r="B191" s="1" t="s">
        <v>2175</v>
      </c>
      <c r="C191" s="1" t="s">
        <v>3134</v>
      </c>
      <c r="D191" s="1">
        <v>79809</v>
      </c>
      <c r="E191" s="3" t="s">
        <v>1386</v>
      </c>
      <c r="F191" s="1" t="s">
        <v>1388</v>
      </c>
      <c r="G191" s="1" t="s">
        <v>2249</v>
      </c>
      <c r="H191" s="1">
        <v>0</v>
      </c>
      <c r="I191" s="1" t="s">
        <v>2335</v>
      </c>
      <c r="J191" s="1">
        <v>886055031</v>
      </c>
      <c r="K191" s="1" t="s">
        <v>2124</v>
      </c>
      <c r="L191" s="1" t="s">
        <v>3135</v>
      </c>
      <c r="M191" s="1" t="s">
        <v>3124</v>
      </c>
      <c r="N191" s="1" t="s">
        <v>3125</v>
      </c>
      <c r="O191" s="1" t="s">
        <v>2165</v>
      </c>
      <c r="P191" s="1" t="s">
        <v>2165</v>
      </c>
      <c r="Q191" s="1" t="s">
        <v>2166</v>
      </c>
      <c r="R191" s="1" t="s">
        <v>2443</v>
      </c>
      <c r="S191" s="1">
        <v>2</v>
      </c>
      <c r="T191" s="1">
        <v>165953769</v>
      </c>
      <c r="U191" s="1">
        <v>165953769</v>
      </c>
      <c r="V191" s="1" t="s">
        <v>2168</v>
      </c>
      <c r="W191" s="1" t="s">
        <v>2168</v>
      </c>
      <c r="X191" s="1" t="s">
        <v>3126</v>
      </c>
      <c r="Y191" s="1" t="s">
        <v>2236</v>
      </c>
      <c r="Z191" s="1">
        <v>1</v>
      </c>
      <c r="AA191" s="1" t="s">
        <v>2124</v>
      </c>
      <c r="AB191" s="1" t="s">
        <v>2171</v>
      </c>
      <c r="AC191" s="1" t="s">
        <v>3136</v>
      </c>
      <c r="AD191" s="1">
        <v>2</v>
      </c>
      <c r="AE191" s="1">
        <v>331848</v>
      </c>
      <c r="AF191" s="1">
        <v>165953769</v>
      </c>
      <c r="AG191" s="1" t="s">
        <v>2174</v>
      </c>
      <c r="AH191" s="1" t="s">
        <v>2186</v>
      </c>
    </row>
    <row r="192" spans="1:34" x14ac:dyDescent="0.25">
      <c r="A192" s="1">
        <v>285376</v>
      </c>
      <c r="B192" s="1" t="s">
        <v>2175</v>
      </c>
      <c r="C192" s="1" t="s">
        <v>3137</v>
      </c>
      <c r="D192" s="1">
        <v>6295</v>
      </c>
      <c r="E192" s="3" t="s">
        <v>670</v>
      </c>
      <c r="F192" s="1" t="s">
        <v>673</v>
      </c>
      <c r="G192" s="1" t="s">
        <v>2249</v>
      </c>
      <c r="H192" s="1">
        <v>0</v>
      </c>
      <c r="I192" s="1" t="s">
        <v>2335</v>
      </c>
      <c r="J192" s="1">
        <v>754551985</v>
      </c>
      <c r="K192" s="1" t="s">
        <v>2124</v>
      </c>
      <c r="L192" s="1" t="s">
        <v>3138</v>
      </c>
      <c r="M192" s="1" t="s">
        <v>3139</v>
      </c>
      <c r="N192" s="1" t="s">
        <v>3140</v>
      </c>
      <c r="O192" s="1" t="s">
        <v>2165</v>
      </c>
      <c r="P192" s="1" t="s">
        <v>2165</v>
      </c>
      <c r="Q192" s="1" t="s">
        <v>2166</v>
      </c>
      <c r="R192" s="1" t="s">
        <v>2443</v>
      </c>
      <c r="S192" s="1">
        <v>2</v>
      </c>
      <c r="T192" s="1">
        <v>233309179</v>
      </c>
      <c r="U192" s="1">
        <v>233309179</v>
      </c>
      <c r="V192" s="1" t="s">
        <v>2168</v>
      </c>
      <c r="W192" s="1" t="s">
        <v>2168</v>
      </c>
      <c r="X192" s="1" t="s">
        <v>3141</v>
      </c>
      <c r="Y192" s="1" t="s">
        <v>2236</v>
      </c>
      <c r="Z192" s="1">
        <v>1</v>
      </c>
      <c r="AA192" s="1" t="s">
        <v>2124</v>
      </c>
      <c r="AB192" s="1" t="s">
        <v>2171</v>
      </c>
      <c r="AC192" s="1" t="s">
        <v>3142</v>
      </c>
      <c r="AD192" s="1">
        <v>2</v>
      </c>
      <c r="AE192" s="1">
        <v>335065</v>
      </c>
      <c r="AF192" s="1">
        <v>233309179</v>
      </c>
      <c r="AG192" s="1" t="s">
        <v>2210</v>
      </c>
      <c r="AH192" s="1" t="s">
        <v>2185</v>
      </c>
    </row>
    <row r="193" spans="1:34" x14ac:dyDescent="0.25">
      <c r="A193" s="1">
        <v>286090</v>
      </c>
      <c r="B193" s="1" t="s">
        <v>2175</v>
      </c>
      <c r="C193" s="1" t="s">
        <v>3143</v>
      </c>
      <c r="D193" s="1">
        <v>4760</v>
      </c>
      <c r="E193" s="3" t="s">
        <v>955</v>
      </c>
      <c r="F193" s="1" t="s">
        <v>958</v>
      </c>
      <c r="G193" s="1" t="s">
        <v>2189</v>
      </c>
      <c r="H193" s="1">
        <v>0</v>
      </c>
      <c r="I193" s="1" t="s">
        <v>2335</v>
      </c>
      <c r="J193" s="1">
        <v>2583016</v>
      </c>
      <c r="K193" s="1" t="s">
        <v>2124</v>
      </c>
      <c r="L193" s="1" t="s">
        <v>3144</v>
      </c>
      <c r="M193" s="1" t="s">
        <v>3145</v>
      </c>
      <c r="N193" s="1" t="s">
        <v>3146</v>
      </c>
      <c r="O193" s="1" t="s">
        <v>2165</v>
      </c>
      <c r="P193" s="1" t="s">
        <v>2165</v>
      </c>
      <c r="Q193" s="1" t="s">
        <v>2166</v>
      </c>
      <c r="R193" s="1" t="s">
        <v>2443</v>
      </c>
      <c r="S193" s="1">
        <v>2</v>
      </c>
      <c r="T193" s="1">
        <v>181680491</v>
      </c>
      <c r="U193" s="1">
        <v>181680491</v>
      </c>
      <c r="V193" s="1" t="s">
        <v>2168</v>
      </c>
      <c r="W193" s="1" t="s">
        <v>2168</v>
      </c>
      <c r="X193" s="1" t="s">
        <v>3105</v>
      </c>
      <c r="Y193" s="1" t="s">
        <v>2236</v>
      </c>
      <c r="Z193" s="1">
        <v>1</v>
      </c>
      <c r="AA193" s="1" t="s">
        <v>2124</v>
      </c>
      <c r="AB193" s="1" t="s">
        <v>2171</v>
      </c>
      <c r="AC193" s="1" t="s">
        <v>3147</v>
      </c>
      <c r="AD193" s="1">
        <v>2</v>
      </c>
      <c r="AE193" s="1">
        <v>333042</v>
      </c>
      <c r="AF193" s="1">
        <v>181680491</v>
      </c>
      <c r="AG193" s="1" t="s">
        <v>2174</v>
      </c>
      <c r="AH193" s="1" t="s">
        <v>2186</v>
      </c>
    </row>
    <row r="194" spans="1:34" x14ac:dyDescent="0.25">
      <c r="A194" s="1">
        <v>286231</v>
      </c>
      <c r="B194" s="1" t="s">
        <v>2187</v>
      </c>
      <c r="C194" s="1" t="s">
        <v>3148</v>
      </c>
      <c r="D194" s="1">
        <v>1545</v>
      </c>
      <c r="E194" s="3" t="s">
        <v>1169</v>
      </c>
      <c r="F194" s="1" t="s">
        <v>1171</v>
      </c>
      <c r="G194" s="1" t="s">
        <v>2189</v>
      </c>
      <c r="H194" s="1">
        <v>0</v>
      </c>
      <c r="I194" s="1" t="s">
        <v>3149</v>
      </c>
      <c r="J194" s="1">
        <v>11379588</v>
      </c>
      <c r="K194" s="1" t="s">
        <v>2124</v>
      </c>
      <c r="L194" s="1" t="s">
        <v>3150</v>
      </c>
      <c r="M194" s="1" t="s">
        <v>3151</v>
      </c>
      <c r="N194" s="1" t="s">
        <v>3152</v>
      </c>
      <c r="O194" s="1" t="s">
        <v>2165</v>
      </c>
      <c r="P194" s="1" t="s">
        <v>2165</v>
      </c>
      <c r="Q194" s="1" t="s">
        <v>2166</v>
      </c>
      <c r="R194" s="1" t="s">
        <v>2443</v>
      </c>
      <c r="S194" s="1">
        <v>2</v>
      </c>
      <c r="T194" s="1">
        <v>38075874</v>
      </c>
      <c r="U194" s="1">
        <v>38075875</v>
      </c>
      <c r="V194" s="1" t="s">
        <v>2168</v>
      </c>
      <c r="W194" s="1" t="s">
        <v>2168</v>
      </c>
      <c r="X194" s="1" t="s">
        <v>2444</v>
      </c>
      <c r="Y194" s="1" t="s">
        <v>2245</v>
      </c>
      <c r="Z194" s="1">
        <v>2</v>
      </c>
      <c r="AA194" s="1" t="s">
        <v>2124</v>
      </c>
      <c r="AB194" s="1" t="s">
        <v>2171</v>
      </c>
      <c r="AC194" s="1" t="s">
        <v>3153</v>
      </c>
      <c r="AD194" s="1">
        <v>2</v>
      </c>
      <c r="AE194" s="1">
        <v>335960</v>
      </c>
      <c r="AF194" s="1">
        <v>38075874</v>
      </c>
      <c r="AG194" s="1" t="s">
        <v>2185</v>
      </c>
      <c r="AH194" s="1" t="s">
        <v>2732</v>
      </c>
    </row>
    <row r="195" spans="1:34" x14ac:dyDescent="0.25">
      <c r="A195" s="1">
        <v>286234</v>
      </c>
      <c r="B195" s="1" t="s">
        <v>2175</v>
      </c>
      <c r="C195" s="1" t="s">
        <v>3154</v>
      </c>
      <c r="D195" s="1">
        <v>1545</v>
      </c>
      <c r="E195" s="3" t="s">
        <v>1169</v>
      </c>
      <c r="F195" s="1" t="s">
        <v>1171</v>
      </c>
      <c r="G195" s="1" t="s">
        <v>2249</v>
      </c>
      <c r="H195" s="1">
        <v>0</v>
      </c>
      <c r="I195" s="1" t="s">
        <v>2786</v>
      </c>
      <c r="J195" s="1">
        <v>886056001</v>
      </c>
      <c r="K195" s="1" t="s">
        <v>2124</v>
      </c>
      <c r="L195" s="1" t="s">
        <v>3155</v>
      </c>
      <c r="M195" s="1" t="s">
        <v>3156</v>
      </c>
      <c r="N195" s="1" t="s">
        <v>3157</v>
      </c>
      <c r="O195" s="1" t="s">
        <v>2165</v>
      </c>
      <c r="P195" s="1" t="s">
        <v>2165</v>
      </c>
      <c r="Q195" s="1" t="s">
        <v>2166</v>
      </c>
      <c r="R195" s="1" t="s">
        <v>2443</v>
      </c>
      <c r="S195" s="1">
        <v>2</v>
      </c>
      <c r="T195" s="1">
        <v>38075975</v>
      </c>
      <c r="U195" s="1">
        <v>38075975</v>
      </c>
      <c r="V195" s="1" t="s">
        <v>2168</v>
      </c>
      <c r="W195" s="1" t="s">
        <v>2168</v>
      </c>
      <c r="X195" s="1" t="s">
        <v>2444</v>
      </c>
      <c r="Y195" s="1" t="s">
        <v>2236</v>
      </c>
      <c r="Z195" s="1">
        <v>1</v>
      </c>
      <c r="AA195" s="1" t="s">
        <v>2124</v>
      </c>
      <c r="AB195" s="1" t="s">
        <v>2171</v>
      </c>
      <c r="AC195" s="1" t="s">
        <v>3158</v>
      </c>
      <c r="AD195" s="1">
        <v>2</v>
      </c>
      <c r="AE195" s="1">
        <v>335961</v>
      </c>
      <c r="AF195" s="1">
        <v>38075975</v>
      </c>
      <c r="AG195" s="1" t="s">
        <v>2210</v>
      </c>
      <c r="AH195" s="1" t="s">
        <v>2174</v>
      </c>
    </row>
    <row r="196" spans="1:34" x14ac:dyDescent="0.25">
      <c r="A196" s="1">
        <v>286440</v>
      </c>
      <c r="B196" s="1" t="s">
        <v>2175</v>
      </c>
      <c r="C196" s="1" t="s">
        <v>3159</v>
      </c>
      <c r="D196" s="1">
        <v>4760</v>
      </c>
      <c r="E196" s="3" t="s">
        <v>955</v>
      </c>
      <c r="F196" s="1" t="s">
        <v>958</v>
      </c>
      <c r="G196" s="1" t="s">
        <v>2254</v>
      </c>
      <c r="H196" s="1">
        <v>0</v>
      </c>
      <c r="I196" s="1" t="s">
        <v>3160</v>
      </c>
      <c r="J196" s="1">
        <v>189844846</v>
      </c>
      <c r="K196" s="1" t="s">
        <v>2124</v>
      </c>
      <c r="L196" s="1" t="s">
        <v>3161</v>
      </c>
      <c r="M196" s="1" t="s">
        <v>3162</v>
      </c>
      <c r="N196" s="1" t="s">
        <v>3163</v>
      </c>
      <c r="O196" s="1" t="s">
        <v>2165</v>
      </c>
      <c r="P196" s="1" t="s">
        <v>2165</v>
      </c>
      <c r="Q196" s="1" t="s">
        <v>2166</v>
      </c>
      <c r="R196" s="1" t="s">
        <v>2443</v>
      </c>
      <c r="S196" s="1">
        <v>2</v>
      </c>
      <c r="T196" s="1">
        <v>181680478</v>
      </c>
      <c r="U196" s="1">
        <v>181680478</v>
      </c>
      <c r="V196" s="1" t="s">
        <v>2168</v>
      </c>
      <c r="W196" s="1" t="s">
        <v>2168</v>
      </c>
      <c r="X196" s="1" t="s">
        <v>3105</v>
      </c>
      <c r="Y196" s="1" t="s">
        <v>2245</v>
      </c>
      <c r="Z196" s="1">
        <v>2</v>
      </c>
      <c r="AA196" s="1" t="s">
        <v>2124</v>
      </c>
      <c r="AB196" s="1" t="s">
        <v>2171</v>
      </c>
      <c r="AC196" s="1" t="s">
        <v>3164</v>
      </c>
      <c r="AD196" s="1">
        <v>2</v>
      </c>
      <c r="AE196" s="1">
        <v>333040</v>
      </c>
      <c r="AF196" s="1">
        <v>181680478</v>
      </c>
      <c r="AG196" s="1" t="s">
        <v>2174</v>
      </c>
      <c r="AH196" s="1" t="s">
        <v>2186</v>
      </c>
    </row>
    <row r="197" spans="1:34" x14ac:dyDescent="0.25">
      <c r="A197" s="1">
        <v>286441</v>
      </c>
      <c r="B197" s="1" t="s">
        <v>2175</v>
      </c>
      <c r="C197" s="1" t="s">
        <v>3165</v>
      </c>
      <c r="D197" s="1">
        <v>4760</v>
      </c>
      <c r="E197" s="3" t="s">
        <v>955</v>
      </c>
      <c r="F197" s="1" t="s">
        <v>958</v>
      </c>
      <c r="G197" s="1" t="s">
        <v>2239</v>
      </c>
      <c r="H197" s="1">
        <v>0</v>
      </c>
      <c r="I197" s="1" t="s">
        <v>3166</v>
      </c>
      <c r="J197" s="1">
        <v>8192555</v>
      </c>
      <c r="K197" s="1" t="s">
        <v>2124</v>
      </c>
      <c r="L197" s="1" t="s">
        <v>3167</v>
      </c>
      <c r="M197" s="1" t="s">
        <v>3162</v>
      </c>
      <c r="N197" s="1" t="s">
        <v>3163</v>
      </c>
      <c r="O197" s="1" t="s">
        <v>2165</v>
      </c>
      <c r="P197" s="1" t="s">
        <v>2165</v>
      </c>
      <c r="Q197" s="1" t="s">
        <v>2166</v>
      </c>
      <c r="R197" s="1" t="s">
        <v>2443</v>
      </c>
      <c r="S197" s="1">
        <v>2</v>
      </c>
      <c r="T197" s="1">
        <v>181680483</v>
      </c>
      <c r="U197" s="1">
        <v>181680483</v>
      </c>
      <c r="V197" s="1" t="s">
        <v>2168</v>
      </c>
      <c r="W197" s="1" t="s">
        <v>2168</v>
      </c>
      <c r="X197" s="1" t="s">
        <v>3105</v>
      </c>
      <c r="Y197" s="1" t="s">
        <v>2245</v>
      </c>
      <c r="Z197" s="1">
        <v>2</v>
      </c>
      <c r="AA197" s="1" t="s">
        <v>2124</v>
      </c>
      <c r="AB197" s="1" t="s">
        <v>2171</v>
      </c>
      <c r="AC197" s="1" t="s">
        <v>3168</v>
      </c>
      <c r="AD197" s="1">
        <v>2</v>
      </c>
      <c r="AE197" s="1">
        <v>333041</v>
      </c>
      <c r="AF197" s="1">
        <v>181680483</v>
      </c>
      <c r="AG197" s="1" t="s">
        <v>2210</v>
      </c>
      <c r="AH197" s="1" t="s">
        <v>2185</v>
      </c>
    </row>
    <row r="198" spans="1:34" x14ac:dyDescent="0.25">
      <c r="A198" s="1">
        <v>286599</v>
      </c>
      <c r="B198" s="1" t="s">
        <v>2175</v>
      </c>
      <c r="C198" s="1" t="s">
        <v>3169</v>
      </c>
      <c r="D198" s="1">
        <v>130557</v>
      </c>
      <c r="E198" s="3" t="s">
        <v>1413</v>
      </c>
      <c r="F198" s="1" t="s">
        <v>1416</v>
      </c>
      <c r="G198" s="1" t="s">
        <v>2249</v>
      </c>
      <c r="H198" s="1">
        <v>0</v>
      </c>
      <c r="I198" s="1" t="s">
        <v>2335</v>
      </c>
      <c r="J198" s="1">
        <v>780603445</v>
      </c>
      <c r="K198" s="1" t="s">
        <v>2124</v>
      </c>
      <c r="L198" s="1" t="s">
        <v>3170</v>
      </c>
      <c r="M198" s="1" t="s">
        <v>3171</v>
      </c>
      <c r="N198" s="1" t="s">
        <v>3172</v>
      </c>
      <c r="O198" s="1" t="s">
        <v>2165</v>
      </c>
      <c r="P198" s="1" t="s">
        <v>2165</v>
      </c>
      <c r="Q198" s="1" t="s">
        <v>2166</v>
      </c>
      <c r="R198" s="1" t="s">
        <v>2443</v>
      </c>
      <c r="S198" s="1">
        <v>2</v>
      </c>
      <c r="T198" s="1">
        <v>27380550</v>
      </c>
      <c r="U198" s="1">
        <v>27380550</v>
      </c>
      <c r="V198" s="1" t="s">
        <v>2168</v>
      </c>
      <c r="W198" s="1" t="s">
        <v>2168</v>
      </c>
      <c r="X198" s="1" t="s">
        <v>3173</v>
      </c>
      <c r="Y198" s="1" t="s">
        <v>2236</v>
      </c>
      <c r="Z198" s="1">
        <v>1</v>
      </c>
      <c r="AA198" s="1" t="s">
        <v>2124</v>
      </c>
      <c r="AB198" s="1" t="s">
        <v>2171</v>
      </c>
      <c r="AC198" s="1" t="s">
        <v>3174</v>
      </c>
      <c r="AD198" s="1">
        <v>2</v>
      </c>
      <c r="AE198" s="1">
        <v>335561</v>
      </c>
      <c r="AF198" s="1">
        <v>27380550</v>
      </c>
      <c r="AG198" s="1" t="s">
        <v>2210</v>
      </c>
      <c r="AH198" s="1" t="s">
        <v>2186</v>
      </c>
    </row>
    <row r="199" spans="1:34" x14ac:dyDescent="0.25">
      <c r="A199" s="1">
        <v>286605</v>
      </c>
      <c r="B199" s="1" t="s">
        <v>2175</v>
      </c>
      <c r="C199" s="1" t="s">
        <v>3175</v>
      </c>
      <c r="D199" s="1">
        <v>130557</v>
      </c>
      <c r="E199" s="3" t="s">
        <v>1413</v>
      </c>
      <c r="F199" s="1" t="s">
        <v>1416</v>
      </c>
      <c r="G199" s="1" t="s">
        <v>2249</v>
      </c>
      <c r="H199" s="1">
        <v>0</v>
      </c>
      <c r="I199" s="1" t="s">
        <v>2335</v>
      </c>
      <c r="J199" s="1">
        <v>530824832</v>
      </c>
      <c r="K199" s="1" t="s">
        <v>2124</v>
      </c>
      <c r="L199" s="1" t="s">
        <v>3176</v>
      </c>
      <c r="M199" s="1" t="s">
        <v>3171</v>
      </c>
      <c r="N199" s="1" t="s">
        <v>3172</v>
      </c>
      <c r="O199" s="1" t="s">
        <v>2165</v>
      </c>
      <c r="P199" s="1" t="s">
        <v>2165</v>
      </c>
      <c r="Q199" s="1" t="s">
        <v>2166</v>
      </c>
      <c r="R199" s="1" t="s">
        <v>2443</v>
      </c>
      <c r="S199" s="1">
        <v>2</v>
      </c>
      <c r="T199" s="1">
        <v>27380617</v>
      </c>
      <c r="U199" s="1">
        <v>27380617</v>
      </c>
      <c r="V199" s="1" t="s">
        <v>2168</v>
      </c>
      <c r="W199" s="1" t="s">
        <v>2168</v>
      </c>
      <c r="X199" s="1" t="s">
        <v>3173</v>
      </c>
      <c r="Y199" s="1" t="s">
        <v>2236</v>
      </c>
      <c r="Z199" s="1">
        <v>1</v>
      </c>
      <c r="AA199" s="1" t="s">
        <v>2124</v>
      </c>
      <c r="AB199" s="1" t="s">
        <v>2171</v>
      </c>
      <c r="AC199" s="1" t="s">
        <v>3177</v>
      </c>
      <c r="AD199" s="1">
        <v>2</v>
      </c>
      <c r="AE199" s="1">
        <v>335564</v>
      </c>
      <c r="AF199" s="1">
        <v>27380617</v>
      </c>
      <c r="AG199" s="1" t="s">
        <v>2210</v>
      </c>
      <c r="AH199" s="1" t="s">
        <v>2185</v>
      </c>
    </row>
    <row r="200" spans="1:34" x14ac:dyDescent="0.25">
      <c r="A200" s="1">
        <v>286612</v>
      </c>
      <c r="B200" s="1" t="s">
        <v>2175</v>
      </c>
      <c r="C200" s="1" t="s">
        <v>3178</v>
      </c>
      <c r="D200" s="1">
        <v>130557</v>
      </c>
      <c r="E200" s="3" t="s">
        <v>1413</v>
      </c>
      <c r="F200" s="1" t="s">
        <v>1416</v>
      </c>
      <c r="G200" s="1" t="s">
        <v>2249</v>
      </c>
      <c r="H200" s="1">
        <v>0</v>
      </c>
      <c r="I200" s="1" t="s">
        <v>2304</v>
      </c>
      <c r="J200" s="1">
        <v>552236644</v>
      </c>
      <c r="K200" s="1" t="s">
        <v>2124</v>
      </c>
      <c r="L200" s="1" t="s">
        <v>3179</v>
      </c>
      <c r="M200" s="1" t="s">
        <v>3171</v>
      </c>
      <c r="N200" s="1" t="s">
        <v>3172</v>
      </c>
      <c r="O200" s="1" t="s">
        <v>2165</v>
      </c>
      <c r="P200" s="1" t="s">
        <v>2165</v>
      </c>
      <c r="Q200" s="1" t="s">
        <v>2166</v>
      </c>
      <c r="R200" s="1" t="s">
        <v>2443</v>
      </c>
      <c r="S200" s="1">
        <v>2</v>
      </c>
      <c r="T200" s="1">
        <v>27380629</v>
      </c>
      <c r="U200" s="1">
        <v>27380629</v>
      </c>
      <c r="V200" s="1" t="s">
        <v>2168</v>
      </c>
      <c r="W200" s="1" t="s">
        <v>2168</v>
      </c>
      <c r="X200" s="1" t="s">
        <v>3173</v>
      </c>
      <c r="Y200" s="1" t="s">
        <v>2236</v>
      </c>
      <c r="Z200" s="1">
        <v>1</v>
      </c>
      <c r="AA200" s="1" t="s">
        <v>2124</v>
      </c>
      <c r="AB200" s="1" t="s">
        <v>2171</v>
      </c>
      <c r="AC200" s="1" t="s">
        <v>3180</v>
      </c>
      <c r="AD200" s="1">
        <v>2</v>
      </c>
      <c r="AE200" s="1">
        <v>335565</v>
      </c>
      <c r="AF200" s="1">
        <v>27380629</v>
      </c>
      <c r="AG200" s="1" t="s">
        <v>2174</v>
      </c>
      <c r="AH200" s="1" t="s">
        <v>2186</v>
      </c>
    </row>
    <row r="201" spans="1:34" x14ac:dyDescent="0.25">
      <c r="A201" s="1">
        <v>286620</v>
      </c>
      <c r="B201" s="1" t="s">
        <v>2187</v>
      </c>
      <c r="C201" s="1" t="s">
        <v>3181</v>
      </c>
      <c r="D201" s="1">
        <v>130557</v>
      </c>
      <c r="E201" s="3" t="s">
        <v>1413</v>
      </c>
      <c r="F201" s="1" t="s">
        <v>1416</v>
      </c>
      <c r="G201" s="1" t="s">
        <v>2249</v>
      </c>
      <c r="H201" s="1">
        <v>0</v>
      </c>
      <c r="I201" s="1" t="s">
        <v>2786</v>
      </c>
      <c r="J201" s="1">
        <v>886055910</v>
      </c>
      <c r="K201" s="1" t="s">
        <v>2124</v>
      </c>
      <c r="L201" s="1" t="s">
        <v>3182</v>
      </c>
      <c r="M201" s="1" t="s">
        <v>3183</v>
      </c>
      <c r="N201" s="1" t="s">
        <v>3184</v>
      </c>
      <c r="O201" s="1" t="s">
        <v>2165</v>
      </c>
      <c r="P201" s="1" t="s">
        <v>2165</v>
      </c>
      <c r="Q201" s="1" t="s">
        <v>2166</v>
      </c>
      <c r="R201" s="1" t="s">
        <v>2443</v>
      </c>
      <c r="S201" s="1">
        <v>2</v>
      </c>
      <c r="T201" s="1">
        <v>27380728</v>
      </c>
      <c r="U201" s="1">
        <v>27380729</v>
      </c>
      <c r="V201" s="1" t="s">
        <v>2168</v>
      </c>
      <c r="W201" s="1" t="s">
        <v>2168</v>
      </c>
      <c r="X201" s="1" t="s">
        <v>3173</v>
      </c>
      <c r="Y201" s="1" t="s">
        <v>2236</v>
      </c>
      <c r="Z201" s="1">
        <v>1</v>
      </c>
      <c r="AA201" s="1" t="s">
        <v>2124</v>
      </c>
      <c r="AB201" s="1" t="s">
        <v>2171</v>
      </c>
      <c r="AC201" s="1" t="s">
        <v>3185</v>
      </c>
      <c r="AD201" s="1">
        <v>2</v>
      </c>
      <c r="AE201" s="1">
        <v>335567</v>
      </c>
      <c r="AF201" s="1">
        <v>27380728</v>
      </c>
      <c r="AG201" s="1" t="s">
        <v>2210</v>
      </c>
      <c r="AH201" s="1" t="s">
        <v>2773</v>
      </c>
    </row>
    <row r="202" spans="1:34" x14ac:dyDescent="0.25">
      <c r="A202" s="1">
        <v>286626</v>
      </c>
      <c r="B202" s="1" t="s">
        <v>2175</v>
      </c>
      <c r="C202" s="1" t="s">
        <v>3186</v>
      </c>
      <c r="D202" s="1">
        <v>65062</v>
      </c>
      <c r="E202" s="3" t="s">
        <v>709</v>
      </c>
      <c r="F202" s="1" t="s">
        <v>711</v>
      </c>
      <c r="G202" s="1" t="s">
        <v>2249</v>
      </c>
      <c r="H202" s="1">
        <v>0</v>
      </c>
      <c r="I202" s="1" t="s">
        <v>2335</v>
      </c>
      <c r="J202" s="1">
        <v>886055449</v>
      </c>
      <c r="K202" s="1" t="s">
        <v>2124</v>
      </c>
      <c r="L202" s="1" t="s">
        <v>3187</v>
      </c>
      <c r="M202" s="1" t="s">
        <v>3113</v>
      </c>
      <c r="N202" s="1" t="s">
        <v>3114</v>
      </c>
      <c r="O202" s="1" t="s">
        <v>2165</v>
      </c>
      <c r="P202" s="1" t="s">
        <v>2165</v>
      </c>
      <c r="Q202" s="1" t="s">
        <v>2166</v>
      </c>
      <c r="R202" s="1" t="s">
        <v>2443</v>
      </c>
      <c r="S202" s="1">
        <v>2</v>
      </c>
      <c r="T202" s="1">
        <v>201643459</v>
      </c>
      <c r="U202" s="1">
        <v>201643459</v>
      </c>
      <c r="V202" s="1" t="s">
        <v>2168</v>
      </c>
      <c r="W202" s="1" t="s">
        <v>2168</v>
      </c>
      <c r="X202" s="1" t="s">
        <v>2622</v>
      </c>
      <c r="Y202" s="1" t="s">
        <v>2236</v>
      </c>
      <c r="Z202" s="1">
        <v>1</v>
      </c>
      <c r="AA202" s="1" t="s">
        <v>2124</v>
      </c>
      <c r="AB202" s="1" t="s">
        <v>2171</v>
      </c>
      <c r="AC202" s="1" t="s">
        <v>3188</v>
      </c>
      <c r="AD202" s="1">
        <v>2</v>
      </c>
      <c r="AE202" s="1">
        <v>333566</v>
      </c>
      <c r="AF202" s="1">
        <v>201643459</v>
      </c>
      <c r="AG202" s="1" t="s">
        <v>2174</v>
      </c>
      <c r="AH202" s="1" t="s">
        <v>2186</v>
      </c>
    </row>
    <row r="203" spans="1:34" x14ac:dyDescent="0.25">
      <c r="A203" s="1">
        <v>286848</v>
      </c>
      <c r="B203" s="1" t="s">
        <v>2175</v>
      </c>
      <c r="C203" s="1" t="s">
        <v>3189</v>
      </c>
      <c r="D203" s="1">
        <v>2202</v>
      </c>
      <c r="E203" s="3" t="s">
        <v>261</v>
      </c>
      <c r="F203" s="1" t="s">
        <v>264</v>
      </c>
      <c r="G203" s="1" t="s">
        <v>2189</v>
      </c>
      <c r="H203" s="1">
        <v>0</v>
      </c>
      <c r="I203" s="1" t="s">
        <v>2335</v>
      </c>
      <c r="J203" s="1">
        <v>187417918</v>
      </c>
      <c r="K203" s="1" t="s">
        <v>2124</v>
      </c>
      <c r="L203" s="1" t="s">
        <v>3190</v>
      </c>
      <c r="M203" s="1" t="s">
        <v>3191</v>
      </c>
      <c r="N203" s="1" t="s">
        <v>3192</v>
      </c>
      <c r="O203" s="1" t="s">
        <v>2165</v>
      </c>
      <c r="P203" s="1" t="s">
        <v>2165</v>
      </c>
      <c r="Q203" s="1" t="s">
        <v>2166</v>
      </c>
      <c r="R203" s="1" t="s">
        <v>2443</v>
      </c>
      <c r="S203" s="1">
        <v>2</v>
      </c>
      <c r="T203" s="1">
        <v>55922907</v>
      </c>
      <c r="U203" s="1">
        <v>55922907</v>
      </c>
      <c r="V203" s="1" t="s">
        <v>2168</v>
      </c>
      <c r="W203" s="1" t="s">
        <v>2168</v>
      </c>
      <c r="X203" s="1" t="s">
        <v>3193</v>
      </c>
      <c r="Y203" s="1" t="s">
        <v>2236</v>
      </c>
      <c r="Z203" s="1">
        <v>1</v>
      </c>
      <c r="AA203" s="1" t="s">
        <v>2124</v>
      </c>
      <c r="AB203" s="1" t="s">
        <v>2171</v>
      </c>
      <c r="AC203" s="1" t="s">
        <v>3194</v>
      </c>
      <c r="AD203" s="1">
        <v>2</v>
      </c>
      <c r="AE203" s="1">
        <v>336633</v>
      </c>
      <c r="AF203" s="1">
        <v>55922907</v>
      </c>
      <c r="AG203" s="1" t="s">
        <v>2185</v>
      </c>
      <c r="AH203" s="1" t="s">
        <v>2186</v>
      </c>
    </row>
    <row r="204" spans="1:34" x14ac:dyDescent="0.25">
      <c r="A204" s="1">
        <v>286853</v>
      </c>
      <c r="B204" s="1" t="s">
        <v>2175</v>
      </c>
      <c r="C204" s="1" t="s">
        <v>3195</v>
      </c>
      <c r="D204" s="1">
        <v>2202</v>
      </c>
      <c r="E204" s="3" t="s">
        <v>261</v>
      </c>
      <c r="F204" s="1" t="s">
        <v>264</v>
      </c>
      <c r="G204" s="1" t="s">
        <v>2189</v>
      </c>
      <c r="H204" s="1">
        <v>0</v>
      </c>
      <c r="I204" s="1" t="s">
        <v>2304</v>
      </c>
      <c r="J204" s="1">
        <v>143361440</v>
      </c>
      <c r="K204" s="1" t="s">
        <v>2124</v>
      </c>
      <c r="L204" s="1" t="s">
        <v>3196</v>
      </c>
      <c r="M204" s="1" t="s">
        <v>3191</v>
      </c>
      <c r="N204" s="1" t="s">
        <v>3192</v>
      </c>
      <c r="O204" s="1" t="s">
        <v>2165</v>
      </c>
      <c r="P204" s="1" t="s">
        <v>2165</v>
      </c>
      <c r="Q204" s="1" t="s">
        <v>2166</v>
      </c>
      <c r="R204" s="1" t="s">
        <v>2443</v>
      </c>
      <c r="S204" s="1">
        <v>2</v>
      </c>
      <c r="T204" s="1">
        <v>55923750</v>
      </c>
      <c r="U204" s="1">
        <v>55923750</v>
      </c>
      <c r="V204" s="1" t="s">
        <v>2168</v>
      </c>
      <c r="W204" s="1" t="s">
        <v>2168</v>
      </c>
      <c r="X204" s="1" t="s">
        <v>3193</v>
      </c>
      <c r="Y204" s="1" t="s">
        <v>2236</v>
      </c>
      <c r="Z204" s="1">
        <v>1</v>
      </c>
      <c r="AA204" s="1" t="s">
        <v>2124</v>
      </c>
      <c r="AB204" s="1" t="s">
        <v>2171</v>
      </c>
      <c r="AC204" s="1" t="s">
        <v>3197</v>
      </c>
      <c r="AD204" s="1">
        <v>2</v>
      </c>
      <c r="AE204" s="1">
        <v>336638</v>
      </c>
      <c r="AF204" s="1">
        <v>55923750</v>
      </c>
      <c r="AG204" s="1" t="s">
        <v>2210</v>
      </c>
      <c r="AH204" s="1" t="s">
        <v>2185</v>
      </c>
    </row>
    <row r="205" spans="1:34" x14ac:dyDescent="0.25">
      <c r="A205" s="1">
        <v>286981</v>
      </c>
      <c r="B205" s="1" t="s">
        <v>2175</v>
      </c>
      <c r="C205" s="1" t="s">
        <v>3198</v>
      </c>
      <c r="D205" s="1">
        <v>1545</v>
      </c>
      <c r="E205" s="3" t="s">
        <v>1169</v>
      </c>
      <c r="F205" s="1" t="s">
        <v>1171</v>
      </c>
      <c r="G205" s="1" t="s">
        <v>2239</v>
      </c>
      <c r="H205" s="1">
        <v>0</v>
      </c>
      <c r="I205" s="1" t="s">
        <v>2370</v>
      </c>
      <c r="J205" s="1">
        <v>4987134</v>
      </c>
      <c r="K205" s="1" t="s">
        <v>2124</v>
      </c>
      <c r="L205" s="1" t="s">
        <v>3199</v>
      </c>
      <c r="M205" s="1" t="s">
        <v>3200</v>
      </c>
      <c r="N205" s="1" t="s">
        <v>3201</v>
      </c>
      <c r="O205" s="1" t="s">
        <v>2165</v>
      </c>
      <c r="P205" s="1" t="s">
        <v>2165</v>
      </c>
      <c r="Q205" s="1" t="s">
        <v>2166</v>
      </c>
      <c r="R205" s="1" t="s">
        <v>2443</v>
      </c>
      <c r="S205" s="1">
        <v>2</v>
      </c>
      <c r="T205" s="1">
        <v>38075403</v>
      </c>
      <c r="U205" s="1">
        <v>38075403</v>
      </c>
      <c r="V205" s="1" t="s">
        <v>2168</v>
      </c>
      <c r="W205" s="1" t="s">
        <v>2168</v>
      </c>
      <c r="X205" s="1" t="s">
        <v>2444</v>
      </c>
      <c r="Y205" s="1" t="s">
        <v>2245</v>
      </c>
      <c r="Z205" s="1">
        <v>2</v>
      </c>
      <c r="AA205" s="1" t="s">
        <v>2124</v>
      </c>
      <c r="AB205" s="1" t="s">
        <v>2171</v>
      </c>
      <c r="AC205" s="1" t="s">
        <v>3202</v>
      </c>
      <c r="AD205" s="1">
        <v>2</v>
      </c>
      <c r="AE205" s="1">
        <v>335957</v>
      </c>
      <c r="AF205" s="1">
        <v>38075403</v>
      </c>
      <c r="AG205" s="1" t="s">
        <v>2210</v>
      </c>
      <c r="AH205" s="1" t="s">
        <v>2185</v>
      </c>
    </row>
    <row r="206" spans="1:34" x14ac:dyDescent="0.25">
      <c r="A206" s="1">
        <v>286985</v>
      </c>
      <c r="B206" s="1" t="s">
        <v>2175</v>
      </c>
      <c r="C206" s="1" t="s">
        <v>3203</v>
      </c>
      <c r="D206" s="1">
        <v>1545</v>
      </c>
      <c r="E206" s="3" t="s">
        <v>1169</v>
      </c>
      <c r="F206" s="1" t="s">
        <v>1171</v>
      </c>
      <c r="G206" s="1" t="s">
        <v>2249</v>
      </c>
      <c r="H206" s="1">
        <v>0</v>
      </c>
      <c r="I206" s="1" t="s">
        <v>3204</v>
      </c>
      <c r="J206" s="1">
        <v>9341245</v>
      </c>
      <c r="K206" s="1" t="s">
        <v>2124</v>
      </c>
      <c r="L206" s="1" t="s">
        <v>3205</v>
      </c>
      <c r="M206" s="1" t="s">
        <v>3206</v>
      </c>
      <c r="N206" s="1" t="s">
        <v>3207</v>
      </c>
      <c r="O206" s="1" t="s">
        <v>2324</v>
      </c>
      <c r="P206" s="1" t="s">
        <v>2165</v>
      </c>
      <c r="Q206" s="1" t="s">
        <v>2166</v>
      </c>
      <c r="R206" s="1" t="s">
        <v>2443</v>
      </c>
      <c r="S206" s="1">
        <v>2</v>
      </c>
      <c r="T206" s="1">
        <v>38075780</v>
      </c>
      <c r="U206" s="1">
        <v>38075780</v>
      </c>
      <c r="V206" s="1" t="s">
        <v>2168</v>
      </c>
      <c r="W206" s="1" t="s">
        <v>2168</v>
      </c>
      <c r="X206" s="1" t="s">
        <v>2444</v>
      </c>
      <c r="Y206" s="1" t="s">
        <v>2245</v>
      </c>
      <c r="Z206" s="1">
        <v>2</v>
      </c>
      <c r="AA206" s="1" t="s">
        <v>2124</v>
      </c>
      <c r="AB206" s="1" t="s">
        <v>2171</v>
      </c>
      <c r="AC206" s="1" t="s">
        <v>3208</v>
      </c>
      <c r="AD206" s="1">
        <v>2</v>
      </c>
      <c r="AE206" s="1">
        <v>335958</v>
      </c>
      <c r="AF206" s="1">
        <v>38075780</v>
      </c>
      <c r="AG206" s="1" t="s">
        <v>2174</v>
      </c>
      <c r="AH206" s="1" t="s">
        <v>2186</v>
      </c>
    </row>
    <row r="207" spans="1:34" x14ac:dyDescent="0.25">
      <c r="A207" s="1">
        <v>286989</v>
      </c>
      <c r="B207" s="1" t="s">
        <v>2175</v>
      </c>
      <c r="C207" s="1" t="s">
        <v>3209</v>
      </c>
      <c r="D207" s="1">
        <v>51057</v>
      </c>
      <c r="E207" s="3" t="s">
        <v>764</v>
      </c>
      <c r="F207" s="1" t="s">
        <v>767</v>
      </c>
      <c r="G207" s="1" t="s">
        <v>2254</v>
      </c>
      <c r="H207" s="1">
        <v>0</v>
      </c>
      <c r="I207" s="1" t="s">
        <v>2335</v>
      </c>
      <c r="J207" s="1">
        <v>187916591</v>
      </c>
      <c r="K207" s="1" t="s">
        <v>2124</v>
      </c>
      <c r="L207" s="1" t="s">
        <v>3210</v>
      </c>
      <c r="M207" s="1" t="s">
        <v>3211</v>
      </c>
      <c r="N207" s="1" t="s">
        <v>3212</v>
      </c>
      <c r="O207" s="1" t="s">
        <v>2165</v>
      </c>
      <c r="P207" s="1" t="s">
        <v>2165</v>
      </c>
      <c r="Q207" s="1" t="s">
        <v>2166</v>
      </c>
      <c r="R207" s="1" t="s">
        <v>2443</v>
      </c>
      <c r="S207" s="1">
        <v>2</v>
      </c>
      <c r="T207" s="1">
        <v>63588459</v>
      </c>
      <c r="U207" s="1">
        <v>63588459</v>
      </c>
      <c r="V207" s="1" t="s">
        <v>2168</v>
      </c>
      <c r="W207" s="1" t="s">
        <v>2168</v>
      </c>
      <c r="X207" s="1" t="s">
        <v>3213</v>
      </c>
      <c r="Y207" s="1" t="s">
        <v>2236</v>
      </c>
      <c r="Z207" s="1">
        <v>1</v>
      </c>
      <c r="AA207" s="1" t="s">
        <v>2124</v>
      </c>
      <c r="AB207" s="1" t="s">
        <v>2171</v>
      </c>
      <c r="AC207" s="1" t="s">
        <v>3214</v>
      </c>
      <c r="AD207" s="1">
        <v>2</v>
      </c>
      <c r="AE207" s="1">
        <v>336775</v>
      </c>
      <c r="AF207" s="1">
        <v>63588459</v>
      </c>
      <c r="AG207" s="1" t="s">
        <v>2174</v>
      </c>
      <c r="AH207" s="1" t="s">
        <v>2210</v>
      </c>
    </row>
    <row r="208" spans="1:34" x14ac:dyDescent="0.25">
      <c r="A208" s="1">
        <v>287606</v>
      </c>
      <c r="B208" s="1" t="s">
        <v>2175</v>
      </c>
      <c r="C208" s="1" t="s">
        <v>3215</v>
      </c>
      <c r="D208" s="1">
        <v>2202</v>
      </c>
      <c r="E208" s="3" t="s">
        <v>261</v>
      </c>
      <c r="F208" s="1" t="s">
        <v>264</v>
      </c>
      <c r="G208" s="1" t="s">
        <v>2189</v>
      </c>
      <c r="H208" s="1">
        <v>0</v>
      </c>
      <c r="I208" s="1" t="s">
        <v>2335</v>
      </c>
      <c r="J208" s="1">
        <v>192789765</v>
      </c>
      <c r="K208" s="1" t="s">
        <v>2124</v>
      </c>
      <c r="L208" s="1" t="s">
        <v>3216</v>
      </c>
      <c r="M208" s="1" t="s">
        <v>3191</v>
      </c>
      <c r="N208" s="1" t="s">
        <v>3192</v>
      </c>
      <c r="O208" s="1" t="s">
        <v>2165</v>
      </c>
      <c r="P208" s="1" t="s">
        <v>2165</v>
      </c>
      <c r="Q208" s="1" t="s">
        <v>2166</v>
      </c>
      <c r="R208" s="1" t="s">
        <v>2443</v>
      </c>
      <c r="S208" s="1">
        <v>2</v>
      </c>
      <c r="T208" s="1">
        <v>55923722</v>
      </c>
      <c r="U208" s="1">
        <v>55923722</v>
      </c>
      <c r="V208" s="1" t="s">
        <v>2168</v>
      </c>
      <c r="W208" s="1" t="s">
        <v>2168</v>
      </c>
      <c r="X208" s="1" t="s">
        <v>3193</v>
      </c>
      <c r="Y208" s="1" t="s">
        <v>2236</v>
      </c>
      <c r="Z208" s="1">
        <v>1</v>
      </c>
      <c r="AA208" s="1" t="s">
        <v>2124</v>
      </c>
      <c r="AB208" s="1" t="s">
        <v>2171</v>
      </c>
      <c r="AC208" s="1" t="s">
        <v>3217</v>
      </c>
      <c r="AD208" s="1">
        <v>2</v>
      </c>
      <c r="AE208" s="1">
        <v>336635</v>
      </c>
      <c r="AF208" s="1">
        <v>55923722</v>
      </c>
      <c r="AG208" s="1" t="s">
        <v>2174</v>
      </c>
      <c r="AH208" s="1" t="s">
        <v>2186</v>
      </c>
    </row>
    <row r="209" spans="1:34" x14ac:dyDescent="0.25">
      <c r="A209" s="1">
        <v>287751</v>
      </c>
      <c r="B209" s="1" t="s">
        <v>2175</v>
      </c>
      <c r="C209" s="1" t="s">
        <v>3218</v>
      </c>
      <c r="D209" s="1">
        <v>51057</v>
      </c>
      <c r="E209" s="3" t="s">
        <v>764</v>
      </c>
      <c r="F209" s="1" t="s">
        <v>767</v>
      </c>
      <c r="G209" s="1" t="s">
        <v>2254</v>
      </c>
      <c r="H209" s="1">
        <v>0</v>
      </c>
      <c r="I209" s="1" t="s">
        <v>2304</v>
      </c>
      <c r="J209" s="1">
        <v>192963932</v>
      </c>
      <c r="K209" s="1" t="s">
        <v>2124</v>
      </c>
      <c r="L209" s="1" t="s">
        <v>3219</v>
      </c>
      <c r="M209" s="1" t="s">
        <v>3211</v>
      </c>
      <c r="N209" s="1" t="s">
        <v>3212</v>
      </c>
      <c r="O209" s="1" t="s">
        <v>2165</v>
      </c>
      <c r="P209" s="1" t="s">
        <v>2165</v>
      </c>
      <c r="Q209" s="1" t="s">
        <v>2166</v>
      </c>
      <c r="R209" s="1" t="s">
        <v>2443</v>
      </c>
      <c r="S209" s="1">
        <v>2</v>
      </c>
      <c r="T209" s="1">
        <v>63588384</v>
      </c>
      <c r="U209" s="1">
        <v>63588384</v>
      </c>
      <c r="V209" s="1" t="s">
        <v>2168</v>
      </c>
      <c r="W209" s="1" t="s">
        <v>2168</v>
      </c>
      <c r="X209" s="1" t="s">
        <v>3213</v>
      </c>
      <c r="Y209" s="1" t="s">
        <v>2236</v>
      </c>
      <c r="Z209" s="1">
        <v>1</v>
      </c>
      <c r="AA209" s="1" t="s">
        <v>2124</v>
      </c>
      <c r="AB209" s="1" t="s">
        <v>2171</v>
      </c>
      <c r="AC209" s="1" t="s">
        <v>3220</v>
      </c>
      <c r="AD209" s="1">
        <v>2</v>
      </c>
      <c r="AE209" s="1">
        <v>336774</v>
      </c>
      <c r="AF209" s="1">
        <v>63588384</v>
      </c>
      <c r="AG209" s="1" t="s">
        <v>2210</v>
      </c>
      <c r="AH209" s="1" t="s">
        <v>2186</v>
      </c>
    </row>
    <row r="210" spans="1:34" x14ac:dyDescent="0.25">
      <c r="A210" s="1">
        <v>287752</v>
      </c>
      <c r="B210" s="1" t="s">
        <v>2175</v>
      </c>
      <c r="C210" s="1" t="s">
        <v>3221</v>
      </c>
      <c r="D210" s="1">
        <v>51057</v>
      </c>
      <c r="E210" s="3" t="s">
        <v>764</v>
      </c>
      <c r="F210" s="1" t="s">
        <v>767</v>
      </c>
      <c r="G210" s="1" t="s">
        <v>2249</v>
      </c>
      <c r="H210" s="1">
        <v>0</v>
      </c>
      <c r="I210" s="1" t="s">
        <v>2786</v>
      </c>
      <c r="J210" s="1">
        <v>376940318</v>
      </c>
      <c r="K210" s="1" t="s">
        <v>2124</v>
      </c>
      <c r="L210" s="1" t="s">
        <v>3222</v>
      </c>
      <c r="M210" s="1" t="s">
        <v>2192</v>
      </c>
      <c r="N210" s="1" t="s">
        <v>2193</v>
      </c>
      <c r="O210" s="1" t="s">
        <v>2165</v>
      </c>
      <c r="P210" s="1" t="s">
        <v>2165</v>
      </c>
      <c r="Q210" s="1" t="s">
        <v>2166</v>
      </c>
      <c r="R210" s="1" t="s">
        <v>2443</v>
      </c>
      <c r="S210" s="1">
        <v>2</v>
      </c>
      <c r="T210" s="1">
        <v>63588498</v>
      </c>
      <c r="U210" s="1">
        <v>63588498</v>
      </c>
      <c r="V210" s="1" t="s">
        <v>2168</v>
      </c>
      <c r="W210" s="1" t="s">
        <v>2168</v>
      </c>
      <c r="X210" s="1" t="s">
        <v>3213</v>
      </c>
      <c r="Y210" s="1" t="s">
        <v>2236</v>
      </c>
      <c r="Z210" s="1">
        <v>1</v>
      </c>
      <c r="AA210" s="1" t="s">
        <v>2124</v>
      </c>
      <c r="AB210" s="1" t="s">
        <v>2171</v>
      </c>
      <c r="AC210" s="1" t="s">
        <v>3223</v>
      </c>
      <c r="AD210" s="1">
        <v>2</v>
      </c>
      <c r="AE210" s="1">
        <v>336776</v>
      </c>
      <c r="AF210" s="1">
        <v>63588498</v>
      </c>
      <c r="AG210" s="1" t="s">
        <v>2210</v>
      </c>
      <c r="AH210" s="1" t="s">
        <v>2174</v>
      </c>
    </row>
    <row r="211" spans="1:34" x14ac:dyDescent="0.25">
      <c r="A211" s="1">
        <v>288289</v>
      </c>
      <c r="B211" s="1" t="s">
        <v>2175</v>
      </c>
      <c r="C211" s="1" t="s">
        <v>3224</v>
      </c>
      <c r="D211" s="1">
        <v>9657</v>
      </c>
      <c r="E211" s="3" t="s">
        <v>377</v>
      </c>
      <c r="F211" s="1" t="s">
        <v>380</v>
      </c>
      <c r="G211" s="1" t="s">
        <v>2189</v>
      </c>
      <c r="H211" s="1">
        <v>0</v>
      </c>
      <c r="I211" s="1" t="s">
        <v>2335</v>
      </c>
      <c r="J211" s="1">
        <v>114555283</v>
      </c>
      <c r="K211" s="1" t="s">
        <v>2124</v>
      </c>
      <c r="L211" s="1" t="s">
        <v>3225</v>
      </c>
      <c r="M211" s="1" t="s">
        <v>3226</v>
      </c>
      <c r="N211" s="1" t="s">
        <v>3227</v>
      </c>
      <c r="O211" s="1" t="s">
        <v>2165</v>
      </c>
      <c r="P211" s="1" t="s">
        <v>2165</v>
      </c>
      <c r="Q211" s="1" t="s">
        <v>2166</v>
      </c>
      <c r="R211" s="1" t="s">
        <v>2637</v>
      </c>
      <c r="S211" s="1">
        <v>3</v>
      </c>
      <c r="T211" s="1">
        <v>121835057</v>
      </c>
      <c r="U211" s="1">
        <v>121835057</v>
      </c>
      <c r="V211" s="1" t="s">
        <v>2168</v>
      </c>
      <c r="W211" s="1" t="s">
        <v>2168</v>
      </c>
      <c r="X211" s="1" t="s">
        <v>3228</v>
      </c>
      <c r="Y211" s="1" t="s">
        <v>2236</v>
      </c>
      <c r="Z211" s="1">
        <v>1</v>
      </c>
      <c r="AA211" s="1" t="s">
        <v>2124</v>
      </c>
      <c r="AB211" s="1" t="s">
        <v>2171</v>
      </c>
      <c r="AC211" s="1" t="s">
        <v>3229</v>
      </c>
      <c r="AD211" s="1">
        <v>2</v>
      </c>
      <c r="AE211" s="1">
        <v>342790</v>
      </c>
      <c r="AF211" s="1">
        <v>121835057</v>
      </c>
      <c r="AG211" s="1" t="s">
        <v>2185</v>
      </c>
      <c r="AH211" s="1" t="s">
        <v>2210</v>
      </c>
    </row>
    <row r="212" spans="1:34" x14ac:dyDescent="0.25">
      <c r="A212" s="1">
        <v>288401</v>
      </c>
      <c r="B212" s="1" t="s">
        <v>2175</v>
      </c>
      <c r="C212" s="1" t="s">
        <v>3230</v>
      </c>
      <c r="D212" s="1">
        <v>23020</v>
      </c>
      <c r="E212" s="3" t="s">
        <v>689</v>
      </c>
      <c r="F212" s="1" t="s">
        <v>692</v>
      </c>
      <c r="G212" s="1" t="s">
        <v>2249</v>
      </c>
      <c r="H212" s="1">
        <v>0</v>
      </c>
      <c r="I212" s="1" t="s">
        <v>2335</v>
      </c>
      <c r="J212" s="1">
        <v>886056469</v>
      </c>
      <c r="K212" s="1" t="s">
        <v>2124</v>
      </c>
      <c r="L212" s="1" t="s">
        <v>3231</v>
      </c>
      <c r="M212" s="1" t="s">
        <v>3060</v>
      </c>
      <c r="N212" s="1" t="s">
        <v>1134</v>
      </c>
      <c r="O212" s="1" t="s">
        <v>2165</v>
      </c>
      <c r="P212" s="1" t="s">
        <v>2165</v>
      </c>
      <c r="Q212" s="1" t="s">
        <v>2166</v>
      </c>
      <c r="R212" s="1" t="s">
        <v>2443</v>
      </c>
      <c r="S212" s="1">
        <v>2</v>
      </c>
      <c r="T212" s="1">
        <v>96305464</v>
      </c>
      <c r="U212" s="1">
        <v>96305464</v>
      </c>
      <c r="V212" s="1" t="s">
        <v>2168</v>
      </c>
      <c r="W212" s="1" t="s">
        <v>2168</v>
      </c>
      <c r="X212" s="1" t="s">
        <v>2481</v>
      </c>
      <c r="Y212" s="1" t="s">
        <v>2236</v>
      </c>
      <c r="Z212" s="1">
        <v>1</v>
      </c>
      <c r="AA212" s="1" t="s">
        <v>2124</v>
      </c>
      <c r="AB212" s="1" t="s">
        <v>2171</v>
      </c>
      <c r="AC212" s="1" t="s">
        <v>3232</v>
      </c>
      <c r="AD212" s="1">
        <v>2</v>
      </c>
      <c r="AE212" s="1">
        <v>337570</v>
      </c>
      <c r="AF212" s="1">
        <v>96305464</v>
      </c>
      <c r="AG212" s="1" t="s">
        <v>2174</v>
      </c>
      <c r="AH212" s="1" t="s">
        <v>2186</v>
      </c>
    </row>
    <row r="213" spans="1:34" x14ac:dyDescent="0.25">
      <c r="A213" s="1">
        <v>288405</v>
      </c>
      <c r="B213" s="1" t="s">
        <v>2175</v>
      </c>
      <c r="C213" s="1" t="s">
        <v>3233</v>
      </c>
      <c r="D213" s="1">
        <v>23020</v>
      </c>
      <c r="E213" s="3" t="s">
        <v>689</v>
      </c>
      <c r="F213" s="1" t="s">
        <v>692</v>
      </c>
      <c r="G213" s="1" t="s">
        <v>2189</v>
      </c>
      <c r="H213" s="1">
        <v>0</v>
      </c>
      <c r="I213" s="1" t="s">
        <v>2335</v>
      </c>
      <c r="J213" s="1">
        <v>117673613</v>
      </c>
      <c r="K213" s="1" t="s">
        <v>2124</v>
      </c>
      <c r="L213" s="1" t="s">
        <v>3234</v>
      </c>
      <c r="M213" s="1" t="s">
        <v>3060</v>
      </c>
      <c r="N213" s="1" t="s">
        <v>1134</v>
      </c>
      <c r="O213" s="1" t="s">
        <v>2165</v>
      </c>
      <c r="P213" s="1" t="s">
        <v>2165</v>
      </c>
      <c r="Q213" s="1" t="s">
        <v>2166</v>
      </c>
      <c r="R213" s="1" t="s">
        <v>2443</v>
      </c>
      <c r="S213" s="1">
        <v>2</v>
      </c>
      <c r="T213" s="1">
        <v>96305518</v>
      </c>
      <c r="U213" s="1">
        <v>96305518</v>
      </c>
      <c r="V213" s="1" t="s">
        <v>2168</v>
      </c>
      <c r="W213" s="1" t="s">
        <v>2168</v>
      </c>
      <c r="X213" s="1" t="s">
        <v>2481</v>
      </c>
      <c r="Y213" s="1" t="s">
        <v>2236</v>
      </c>
      <c r="Z213" s="1">
        <v>1</v>
      </c>
      <c r="AA213" s="1" t="s">
        <v>2124</v>
      </c>
      <c r="AB213" s="1" t="s">
        <v>2171</v>
      </c>
      <c r="AC213" s="1" t="s">
        <v>3235</v>
      </c>
      <c r="AD213" s="1">
        <v>2</v>
      </c>
      <c r="AE213" s="1">
        <v>337572</v>
      </c>
      <c r="AF213" s="1">
        <v>96305518</v>
      </c>
      <c r="AG213" s="1" t="s">
        <v>2210</v>
      </c>
      <c r="AH213" s="1" t="s">
        <v>2185</v>
      </c>
    </row>
    <row r="214" spans="1:34" x14ac:dyDescent="0.25">
      <c r="A214" s="1">
        <v>288406</v>
      </c>
      <c r="B214" s="1" t="s">
        <v>2175</v>
      </c>
      <c r="C214" s="1" t="s">
        <v>3236</v>
      </c>
      <c r="D214" s="1">
        <v>23020</v>
      </c>
      <c r="E214" s="3" t="s">
        <v>689</v>
      </c>
      <c r="F214" s="1" t="s">
        <v>692</v>
      </c>
      <c r="G214" s="1" t="s">
        <v>2249</v>
      </c>
      <c r="H214" s="1">
        <v>0</v>
      </c>
      <c r="I214" s="1" t="s">
        <v>2335</v>
      </c>
      <c r="J214" s="1">
        <v>780044707</v>
      </c>
      <c r="K214" s="1" t="s">
        <v>2124</v>
      </c>
      <c r="L214" s="1" t="s">
        <v>3237</v>
      </c>
      <c r="M214" s="1" t="s">
        <v>3060</v>
      </c>
      <c r="N214" s="1" t="s">
        <v>1134</v>
      </c>
      <c r="O214" s="1" t="s">
        <v>2165</v>
      </c>
      <c r="P214" s="1" t="s">
        <v>2165</v>
      </c>
      <c r="Q214" s="1" t="s">
        <v>2166</v>
      </c>
      <c r="R214" s="1" t="s">
        <v>2443</v>
      </c>
      <c r="S214" s="1">
        <v>2</v>
      </c>
      <c r="T214" s="1">
        <v>96305532</v>
      </c>
      <c r="U214" s="1">
        <v>96305532</v>
      </c>
      <c r="V214" s="1" t="s">
        <v>2168</v>
      </c>
      <c r="W214" s="1" t="s">
        <v>2168</v>
      </c>
      <c r="X214" s="1" t="s">
        <v>2481</v>
      </c>
      <c r="Y214" s="1" t="s">
        <v>2236</v>
      </c>
      <c r="Z214" s="1">
        <v>1</v>
      </c>
      <c r="AA214" s="1" t="s">
        <v>2124</v>
      </c>
      <c r="AB214" s="1" t="s">
        <v>2171</v>
      </c>
      <c r="AC214" s="1" t="s">
        <v>3238</v>
      </c>
      <c r="AD214" s="1">
        <v>2</v>
      </c>
      <c r="AE214" s="1">
        <v>337573</v>
      </c>
      <c r="AF214" s="1">
        <v>96305532</v>
      </c>
      <c r="AG214" s="1" t="s">
        <v>2174</v>
      </c>
      <c r="AH214" s="1" t="s">
        <v>2186</v>
      </c>
    </row>
    <row r="215" spans="1:34" x14ac:dyDescent="0.25">
      <c r="A215" s="1">
        <v>288467</v>
      </c>
      <c r="B215" s="1" t="s">
        <v>2175</v>
      </c>
      <c r="C215" s="1" t="s">
        <v>3239</v>
      </c>
      <c r="D215" s="1">
        <v>1261</v>
      </c>
      <c r="E215" s="3" t="s">
        <v>205</v>
      </c>
      <c r="F215" s="1" t="s">
        <v>208</v>
      </c>
      <c r="G215" s="1" t="s">
        <v>2249</v>
      </c>
      <c r="H215" s="1">
        <v>0</v>
      </c>
      <c r="I215" s="1" t="s">
        <v>2335</v>
      </c>
      <c r="J215" s="1">
        <v>886056488</v>
      </c>
      <c r="K215" s="1" t="s">
        <v>2124</v>
      </c>
      <c r="L215" s="1" t="s">
        <v>3240</v>
      </c>
      <c r="M215" s="1" t="s">
        <v>3241</v>
      </c>
      <c r="N215" s="1" t="s">
        <v>3242</v>
      </c>
      <c r="O215" s="1" t="s">
        <v>2165</v>
      </c>
      <c r="P215" s="1" t="s">
        <v>2165</v>
      </c>
      <c r="Q215" s="1" t="s">
        <v>2166</v>
      </c>
      <c r="R215" s="1" t="s">
        <v>2443</v>
      </c>
      <c r="S215" s="1">
        <v>2</v>
      </c>
      <c r="T215" s="1">
        <v>98346529</v>
      </c>
      <c r="U215" s="1">
        <v>98346529</v>
      </c>
      <c r="V215" s="1" t="s">
        <v>2168</v>
      </c>
      <c r="W215" s="1" t="s">
        <v>2168</v>
      </c>
      <c r="X215" s="1" t="s">
        <v>2481</v>
      </c>
      <c r="Y215" s="1" t="s">
        <v>2236</v>
      </c>
      <c r="Z215" s="1">
        <v>1</v>
      </c>
      <c r="AA215" s="1" t="s">
        <v>2124</v>
      </c>
      <c r="AB215" s="1" t="s">
        <v>2171</v>
      </c>
      <c r="AC215" s="1" t="s">
        <v>3243</v>
      </c>
      <c r="AD215" s="1">
        <v>2</v>
      </c>
      <c r="AE215" s="1">
        <v>337651</v>
      </c>
      <c r="AF215" s="1">
        <v>98346529</v>
      </c>
      <c r="AG215" s="1" t="s">
        <v>2210</v>
      </c>
      <c r="AH215" s="1" t="s">
        <v>2185</v>
      </c>
    </row>
    <row r="216" spans="1:34" x14ac:dyDescent="0.25">
      <c r="A216" s="1">
        <v>288659</v>
      </c>
      <c r="B216" s="1" t="s">
        <v>2175</v>
      </c>
      <c r="C216" s="1" t="s">
        <v>3244</v>
      </c>
      <c r="D216" s="1">
        <v>50939</v>
      </c>
      <c r="E216" s="3" t="s">
        <v>370</v>
      </c>
      <c r="F216" s="1" t="s">
        <v>373</v>
      </c>
      <c r="G216" s="1" t="s">
        <v>2249</v>
      </c>
      <c r="H216" s="1">
        <v>0</v>
      </c>
      <c r="I216" s="1" t="s">
        <v>2335</v>
      </c>
      <c r="J216" s="1">
        <v>537403217</v>
      </c>
      <c r="K216" s="1" t="s">
        <v>2124</v>
      </c>
      <c r="L216" s="1" t="s">
        <v>3245</v>
      </c>
      <c r="M216" s="1" t="s">
        <v>3060</v>
      </c>
      <c r="N216" s="1" t="s">
        <v>1134</v>
      </c>
      <c r="O216" s="1" t="s">
        <v>2165</v>
      </c>
      <c r="P216" s="1" t="s">
        <v>2165</v>
      </c>
      <c r="Q216" s="1" t="s">
        <v>2166</v>
      </c>
      <c r="R216" s="1" t="s">
        <v>2637</v>
      </c>
      <c r="S216" s="1">
        <v>3</v>
      </c>
      <c r="T216" s="1">
        <v>101320503</v>
      </c>
      <c r="U216" s="1">
        <v>101320503</v>
      </c>
      <c r="V216" s="1" t="s">
        <v>2168</v>
      </c>
      <c r="W216" s="1" t="s">
        <v>2168</v>
      </c>
      <c r="X216" s="1" t="s">
        <v>3246</v>
      </c>
      <c r="Y216" s="1" t="s">
        <v>2236</v>
      </c>
      <c r="Z216" s="1">
        <v>1</v>
      </c>
      <c r="AA216" s="1" t="s">
        <v>2124</v>
      </c>
      <c r="AB216" s="1" t="s">
        <v>2171</v>
      </c>
      <c r="AC216" s="1" t="s">
        <v>3247</v>
      </c>
      <c r="AD216" s="1">
        <v>2</v>
      </c>
      <c r="AE216" s="1">
        <v>342362</v>
      </c>
      <c r="AF216" s="1">
        <v>101320503</v>
      </c>
      <c r="AG216" s="1" t="s">
        <v>2174</v>
      </c>
      <c r="AH216" s="1" t="s">
        <v>2186</v>
      </c>
    </row>
    <row r="217" spans="1:34" x14ac:dyDescent="0.25">
      <c r="A217" s="1">
        <v>288768</v>
      </c>
      <c r="B217" s="1" t="s">
        <v>2175</v>
      </c>
      <c r="C217" s="1" t="s">
        <v>3248</v>
      </c>
      <c r="D217" s="1">
        <v>6295</v>
      </c>
      <c r="E217" s="3" t="s">
        <v>670</v>
      </c>
      <c r="F217" s="1" t="s">
        <v>673</v>
      </c>
      <c r="G217" s="1" t="s">
        <v>2220</v>
      </c>
      <c r="H217" s="1">
        <v>0</v>
      </c>
      <c r="I217" s="1" t="s">
        <v>2335</v>
      </c>
      <c r="J217" s="1">
        <v>140569105</v>
      </c>
      <c r="K217" s="1" t="s">
        <v>2124</v>
      </c>
      <c r="L217" s="1" t="s">
        <v>3249</v>
      </c>
      <c r="M217" s="1" t="s">
        <v>3139</v>
      </c>
      <c r="N217" s="1" t="s">
        <v>3140</v>
      </c>
      <c r="O217" s="1" t="s">
        <v>2165</v>
      </c>
      <c r="P217" s="1" t="s">
        <v>2165</v>
      </c>
      <c r="Q217" s="1" t="s">
        <v>2166</v>
      </c>
      <c r="R217" s="1" t="s">
        <v>2443</v>
      </c>
      <c r="S217" s="1">
        <v>2</v>
      </c>
      <c r="T217" s="1">
        <v>233307828</v>
      </c>
      <c r="U217" s="1">
        <v>233307828</v>
      </c>
      <c r="V217" s="1" t="s">
        <v>2168</v>
      </c>
      <c r="W217" s="1" t="s">
        <v>2168</v>
      </c>
      <c r="X217" s="1" t="s">
        <v>3141</v>
      </c>
      <c r="Y217" s="1" t="s">
        <v>2227</v>
      </c>
      <c r="Z217" s="1">
        <v>1</v>
      </c>
      <c r="AA217" s="1" t="s">
        <v>2124</v>
      </c>
      <c r="AB217" s="1" t="s">
        <v>2171</v>
      </c>
      <c r="AC217" s="1" t="s">
        <v>3250</v>
      </c>
      <c r="AD217" s="1">
        <v>2</v>
      </c>
      <c r="AE217" s="1">
        <v>335064</v>
      </c>
      <c r="AF217" s="1">
        <v>233307828</v>
      </c>
      <c r="AG217" s="1" t="s">
        <v>2174</v>
      </c>
      <c r="AH217" s="1" t="s">
        <v>2210</v>
      </c>
    </row>
    <row r="218" spans="1:34" x14ac:dyDescent="0.25">
      <c r="A218" s="1">
        <v>288848</v>
      </c>
      <c r="B218" s="1" t="s">
        <v>2175</v>
      </c>
      <c r="C218" s="1" t="s">
        <v>3251</v>
      </c>
      <c r="D218" s="1">
        <v>130557</v>
      </c>
      <c r="E218" s="3" t="s">
        <v>1413</v>
      </c>
      <c r="F218" s="1" t="s">
        <v>1416</v>
      </c>
      <c r="G218" s="1" t="s">
        <v>2249</v>
      </c>
      <c r="H218" s="1">
        <v>0</v>
      </c>
      <c r="I218" s="1" t="s">
        <v>2335</v>
      </c>
      <c r="J218" s="1">
        <v>563171952</v>
      </c>
      <c r="K218" s="1" t="s">
        <v>2124</v>
      </c>
      <c r="L218" s="1" t="s">
        <v>3252</v>
      </c>
      <c r="M218" s="1" t="s">
        <v>3171</v>
      </c>
      <c r="N218" s="1" t="s">
        <v>3172</v>
      </c>
      <c r="O218" s="1" t="s">
        <v>2165</v>
      </c>
      <c r="P218" s="1" t="s">
        <v>2165</v>
      </c>
      <c r="Q218" s="1" t="s">
        <v>2166</v>
      </c>
      <c r="R218" s="1" t="s">
        <v>2443</v>
      </c>
      <c r="S218" s="1">
        <v>2</v>
      </c>
      <c r="T218" s="1">
        <v>27380574</v>
      </c>
      <c r="U218" s="1">
        <v>27380574</v>
      </c>
      <c r="V218" s="1" t="s">
        <v>2168</v>
      </c>
      <c r="W218" s="1" t="s">
        <v>2168</v>
      </c>
      <c r="X218" s="1" t="s">
        <v>3173</v>
      </c>
      <c r="Y218" s="1" t="s">
        <v>2236</v>
      </c>
      <c r="Z218" s="1">
        <v>1</v>
      </c>
      <c r="AA218" s="1" t="s">
        <v>2124</v>
      </c>
      <c r="AB218" s="1" t="s">
        <v>2171</v>
      </c>
      <c r="AC218" s="1" t="s">
        <v>3253</v>
      </c>
      <c r="AD218" s="1">
        <v>2</v>
      </c>
      <c r="AE218" s="1">
        <v>335562</v>
      </c>
      <c r="AF218" s="1">
        <v>27380574</v>
      </c>
      <c r="AG218" s="1" t="s">
        <v>2174</v>
      </c>
      <c r="AH218" s="1" t="s">
        <v>2210</v>
      </c>
    </row>
    <row r="219" spans="1:34" x14ac:dyDescent="0.25">
      <c r="A219" s="1">
        <v>288849</v>
      </c>
      <c r="B219" s="1" t="s">
        <v>2175</v>
      </c>
      <c r="C219" s="1" t="s">
        <v>3254</v>
      </c>
      <c r="D219" s="1">
        <v>130557</v>
      </c>
      <c r="E219" s="3" t="s">
        <v>1413</v>
      </c>
      <c r="F219" s="1" t="s">
        <v>1416</v>
      </c>
      <c r="G219" s="1" t="s">
        <v>2249</v>
      </c>
      <c r="H219" s="1">
        <v>0</v>
      </c>
      <c r="I219" s="1" t="s">
        <v>2304</v>
      </c>
      <c r="J219" s="1">
        <v>770982327</v>
      </c>
      <c r="K219" s="1" t="s">
        <v>2124</v>
      </c>
      <c r="L219" s="1" t="s">
        <v>3255</v>
      </c>
      <c r="M219" s="1" t="s">
        <v>3171</v>
      </c>
      <c r="N219" s="1" t="s">
        <v>3172</v>
      </c>
      <c r="O219" s="1" t="s">
        <v>2165</v>
      </c>
      <c r="P219" s="1" t="s">
        <v>2165</v>
      </c>
      <c r="Q219" s="1" t="s">
        <v>2166</v>
      </c>
      <c r="R219" s="1" t="s">
        <v>2443</v>
      </c>
      <c r="S219" s="1">
        <v>2</v>
      </c>
      <c r="T219" s="1">
        <v>27380577</v>
      </c>
      <c r="U219" s="1">
        <v>27380577</v>
      </c>
      <c r="V219" s="1" t="s">
        <v>2168</v>
      </c>
      <c r="W219" s="1" t="s">
        <v>2168</v>
      </c>
      <c r="X219" s="1" t="s">
        <v>3173</v>
      </c>
      <c r="Y219" s="1" t="s">
        <v>2236</v>
      </c>
      <c r="Z219" s="1">
        <v>1</v>
      </c>
      <c r="AA219" s="1" t="s">
        <v>2124</v>
      </c>
      <c r="AB219" s="1" t="s">
        <v>2171</v>
      </c>
      <c r="AC219" s="1" t="s">
        <v>3256</v>
      </c>
      <c r="AD219" s="1">
        <v>2</v>
      </c>
      <c r="AE219" s="1">
        <v>335563</v>
      </c>
      <c r="AF219" s="1">
        <v>27380577</v>
      </c>
      <c r="AG219" s="1" t="s">
        <v>2210</v>
      </c>
      <c r="AH219" s="1" t="s">
        <v>2185</v>
      </c>
    </row>
    <row r="220" spans="1:34" x14ac:dyDescent="0.25">
      <c r="A220" s="1">
        <v>289247</v>
      </c>
      <c r="B220" s="1" t="s">
        <v>2175</v>
      </c>
      <c r="C220" s="1" t="s">
        <v>3257</v>
      </c>
      <c r="D220" s="1">
        <v>130557</v>
      </c>
      <c r="E220" s="3" t="s">
        <v>1413</v>
      </c>
      <c r="F220" s="1" t="s">
        <v>1416</v>
      </c>
      <c r="G220" s="1" t="s">
        <v>2249</v>
      </c>
      <c r="H220" s="1">
        <v>0</v>
      </c>
      <c r="I220" s="1" t="s">
        <v>2335</v>
      </c>
      <c r="J220" s="1">
        <v>886055909</v>
      </c>
      <c r="K220" s="1" t="s">
        <v>2124</v>
      </c>
      <c r="L220" s="1" t="s">
        <v>3258</v>
      </c>
      <c r="M220" s="1" t="s">
        <v>3171</v>
      </c>
      <c r="N220" s="1" t="s">
        <v>3172</v>
      </c>
      <c r="O220" s="1" t="s">
        <v>2165</v>
      </c>
      <c r="P220" s="1" t="s">
        <v>2165</v>
      </c>
      <c r="Q220" s="1" t="s">
        <v>2166</v>
      </c>
      <c r="R220" s="1" t="s">
        <v>2443</v>
      </c>
      <c r="S220" s="1">
        <v>2</v>
      </c>
      <c r="T220" s="1">
        <v>27380651</v>
      </c>
      <c r="U220" s="1">
        <v>27380651</v>
      </c>
      <c r="V220" s="1" t="s">
        <v>2168</v>
      </c>
      <c r="W220" s="1" t="s">
        <v>2168</v>
      </c>
      <c r="X220" s="1" t="s">
        <v>3173</v>
      </c>
      <c r="Y220" s="1" t="s">
        <v>2236</v>
      </c>
      <c r="Z220" s="1">
        <v>1</v>
      </c>
      <c r="AA220" s="1" t="s">
        <v>2124</v>
      </c>
      <c r="AB220" s="1" t="s">
        <v>2171</v>
      </c>
      <c r="AC220" s="1" t="s">
        <v>3259</v>
      </c>
      <c r="AD220" s="1">
        <v>2</v>
      </c>
      <c r="AE220" s="1">
        <v>335566</v>
      </c>
      <c r="AF220" s="1">
        <v>27380651</v>
      </c>
      <c r="AG220" s="1" t="s">
        <v>2174</v>
      </c>
      <c r="AH220" s="1" t="s">
        <v>2185</v>
      </c>
    </row>
    <row r="221" spans="1:34" x14ac:dyDescent="0.25">
      <c r="A221" s="1">
        <v>289292</v>
      </c>
      <c r="B221" s="1" t="s">
        <v>2175</v>
      </c>
      <c r="C221" s="1" t="s">
        <v>3260</v>
      </c>
      <c r="D221" s="1">
        <v>1545</v>
      </c>
      <c r="E221" s="3" t="s">
        <v>1169</v>
      </c>
      <c r="F221" s="1" t="s">
        <v>1171</v>
      </c>
      <c r="G221" s="1" t="s">
        <v>2249</v>
      </c>
      <c r="H221" s="1">
        <v>0</v>
      </c>
      <c r="I221" s="1" t="s">
        <v>2786</v>
      </c>
      <c r="J221" s="1">
        <v>780269033</v>
      </c>
      <c r="K221" s="1" t="s">
        <v>2124</v>
      </c>
      <c r="L221" s="1" t="s">
        <v>3261</v>
      </c>
      <c r="M221" s="1" t="s">
        <v>3262</v>
      </c>
      <c r="N221" s="1" t="s">
        <v>3263</v>
      </c>
      <c r="O221" s="1" t="s">
        <v>2165</v>
      </c>
      <c r="P221" s="1" t="s">
        <v>2165</v>
      </c>
      <c r="Q221" s="1" t="s">
        <v>2166</v>
      </c>
      <c r="R221" s="1" t="s">
        <v>2443</v>
      </c>
      <c r="S221" s="1">
        <v>2</v>
      </c>
      <c r="T221" s="1">
        <v>38075399</v>
      </c>
      <c r="U221" s="1">
        <v>38075399</v>
      </c>
      <c r="V221" s="1" t="s">
        <v>2168</v>
      </c>
      <c r="W221" s="1" t="s">
        <v>2168</v>
      </c>
      <c r="X221" s="1" t="s">
        <v>2444</v>
      </c>
      <c r="Y221" s="1" t="s">
        <v>2236</v>
      </c>
      <c r="Z221" s="1">
        <v>1</v>
      </c>
      <c r="AA221" s="1" t="s">
        <v>2124</v>
      </c>
      <c r="AB221" s="1" t="s">
        <v>2171</v>
      </c>
      <c r="AC221" s="1" t="s">
        <v>3264</v>
      </c>
      <c r="AD221" s="1">
        <v>2</v>
      </c>
      <c r="AE221" s="1">
        <v>335956</v>
      </c>
      <c r="AF221" s="1">
        <v>38075399</v>
      </c>
      <c r="AG221" s="1" t="s">
        <v>2210</v>
      </c>
      <c r="AH221" s="1" t="s">
        <v>2185</v>
      </c>
    </row>
    <row r="222" spans="1:34" x14ac:dyDescent="0.25">
      <c r="A222" s="1">
        <v>289293</v>
      </c>
      <c r="B222" s="1" t="s">
        <v>2175</v>
      </c>
      <c r="C222" s="1" t="s">
        <v>3265</v>
      </c>
      <c r="D222" s="1">
        <v>1545</v>
      </c>
      <c r="E222" s="3" t="s">
        <v>1169</v>
      </c>
      <c r="F222" s="1" t="s">
        <v>1171</v>
      </c>
      <c r="G222" s="1" t="s">
        <v>2249</v>
      </c>
      <c r="H222" s="1">
        <v>0</v>
      </c>
      <c r="I222" s="1" t="s">
        <v>2786</v>
      </c>
      <c r="J222" s="1">
        <v>886056002</v>
      </c>
      <c r="K222" s="1" t="s">
        <v>2124</v>
      </c>
      <c r="L222" s="1" t="s">
        <v>3266</v>
      </c>
      <c r="M222" s="1" t="s">
        <v>3156</v>
      </c>
      <c r="N222" s="1" t="s">
        <v>3157</v>
      </c>
      <c r="O222" s="1" t="s">
        <v>2165</v>
      </c>
      <c r="P222" s="1" t="s">
        <v>2165</v>
      </c>
      <c r="Q222" s="1" t="s">
        <v>2166</v>
      </c>
      <c r="R222" s="1" t="s">
        <v>2443</v>
      </c>
      <c r="S222" s="1">
        <v>2</v>
      </c>
      <c r="T222" s="1">
        <v>38076138</v>
      </c>
      <c r="U222" s="1">
        <v>38076138</v>
      </c>
      <c r="V222" s="1" t="s">
        <v>2168</v>
      </c>
      <c r="W222" s="1" t="s">
        <v>2168</v>
      </c>
      <c r="X222" s="1" t="s">
        <v>2444</v>
      </c>
      <c r="Y222" s="1" t="s">
        <v>2236</v>
      </c>
      <c r="Z222" s="1">
        <v>1</v>
      </c>
      <c r="AA222" s="1" t="s">
        <v>2124</v>
      </c>
      <c r="AB222" s="1" t="s">
        <v>2171</v>
      </c>
      <c r="AC222" s="1" t="s">
        <v>3267</v>
      </c>
      <c r="AD222" s="1">
        <v>2</v>
      </c>
      <c r="AE222" s="1">
        <v>335962</v>
      </c>
      <c r="AF222" s="1">
        <v>38076138</v>
      </c>
      <c r="AG222" s="1" t="s">
        <v>2174</v>
      </c>
      <c r="AH222" s="1" t="s">
        <v>2210</v>
      </c>
    </row>
    <row r="223" spans="1:34" x14ac:dyDescent="0.25">
      <c r="A223" s="1">
        <v>289672</v>
      </c>
      <c r="B223" s="1" t="s">
        <v>2175</v>
      </c>
      <c r="C223" s="1" t="s">
        <v>3268</v>
      </c>
      <c r="D223" s="1">
        <v>1545</v>
      </c>
      <c r="E223" s="3" t="s">
        <v>1169</v>
      </c>
      <c r="F223" s="1" t="s">
        <v>1171</v>
      </c>
      <c r="G223" s="1" t="s">
        <v>2249</v>
      </c>
      <c r="H223" s="1">
        <v>0</v>
      </c>
      <c r="I223" s="1" t="s">
        <v>2304</v>
      </c>
      <c r="J223" s="1">
        <v>886055999</v>
      </c>
      <c r="K223" s="1" t="s">
        <v>2124</v>
      </c>
      <c r="L223" s="1" t="s">
        <v>3269</v>
      </c>
      <c r="M223" s="1" t="s">
        <v>3270</v>
      </c>
      <c r="N223" s="1" t="s">
        <v>3271</v>
      </c>
      <c r="O223" s="1" t="s">
        <v>2165</v>
      </c>
      <c r="P223" s="1" t="s">
        <v>2165</v>
      </c>
      <c r="Q223" s="1" t="s">
        <v>2166</v>
      </c>
      <c r="R223" s="1" t="s">
        <v>2443</v>
      </c>
      <c r="S223" s="1">
        <v>2</v>
      </c>
      <c r="T223" s="1">
        <v>38075862</v>
      </c>
      <c r="U223" s="1">
        <v>38075862</v>
      </c>
      <c r="V223" s="1" t="s">
        <v>2168</v>
      </c>
      <c r="W223" s="1" t="s">
        <v>2168</v>
      </c>
      <c r="X223" s="1" t="s">
        <v>2444</v>
      </c>
      <c r="Y223" s="1" t="s">
        <v>2236</v>
      </c>
      <c r="Z223" s="1">
        <v>1</v>
      </c>
      <c r="AA223" s="1" t="s">
        <v>2124</v>
      </c>
      <c r="AB223" s="1" t="s">
        <v>2171</v>
      </c>
      <c r="AC223" s="1" t="s">
        <v>3272</v>
      </c>
      <c r="AD223" s="1">
        <v>2</v>
      </c>
      <c r="AE223" s="1">
        <v>335959</v>
      </c>
      <c r="AF223" s="1">
        <v>38075862</v>
      </c>
      <c r="AG223" s="1" t="s">
        <v>2185</v>
      </c>
      <c r="AH223" s="1" t="s">
        <v>2210</v>
      </c>
    </row>
    <row r="224" spans="1:34" x14ac:dyDescent="0.25">
      <c r="A224" s="1">
        <v>289727</v>
      </c>
      <c r="B224" s="1" t="s">
        <v>2175</v>
      </c>
      <c r="C224" s="1" t="s">
        <v>3273</v>
      </c>
      <c r="D224" s="1">
        <v>4976</v>
      </c>
      <c r="E224" s="3" t="s">
        <v>1284</v>
      </c>
      <c r="F224" s="1" t="s">
        <v>1286</v>
      </c>
      <c r="G224" s="1" t="s">
        <v>2249</v>
      </c>
      <c r="H224" s="1">
        <v>0</v>
      </c>
      <c r="I224" s="1" t="s">
        <v>2335</v>
      </c>
      <c r="J224" s="1">
        <v>886058255</v>
      </c>
      <c r="K224" s="1" t="s">
        <v>2124</v>
      </c>
      <c r="L224" s="1" t="s">
        <v>3274</v>
      </c>
      <c r="M224" s="1" t="s">
        <v>3275</v>
      </c>
      <c r="N224" s="1" t="s">
        <v>3276</v>
      </c>
      <c r="O224" s="1" t="s">
        <v>2165</v>
      </c>
      <c r="P224" s="1" t="s">
        <v>2165</v>
      </c>
      <c r="Q224" s="1" t="s">
        <v>2166</v>
      </c>
      <c r="R224" s="1" t="s">
        <v>2637</v>
      </c>
      <c r="S224" s="1">
        <v>3</v>
      </c>
      <c r="T224" s="1">
        <v>193593276</v>
      </c>
      <c r="U224" s="1">
        <v>193593276</v>
      </c>
      <c r="V224" s="1" t="s">
        <v>2168</v>
      </c>
      <c r="W224" s="1" t="s">
        <v>2168</v>
      </c>
      <c r="X224" s="1" t="s">
        <v>3277</v>
      </c>
      <c r="Y224" s="1" t="s">
        <v>2236</v>
      </c>
      <c r="Z224" s="1">
        <v>1</v>
      </c>
      <c r="AA224" s="1" t="s">
        <v>2124</v>
      </c>
      <c r="AB224" s="1" t="s">
        <v>2171</v>
      </c>
      <c r="AC224" s="1" t="s">
        <v>3278</v>
      </c>
      <c r="AD224" s="1">
        <v>2</v>
      </c>
      <c r="AE224" s="1">
        <v>344477</v>
      </c>
      <c r="AF224" s="1">
        <v>193593276</v>
      </c>
      <c r="AG224" s="1" t="s">
        <v>2210</v>
      </c>
      <c r="AH224" s="1" t="s">
        <v>2185</v>
      </c>
    </row>
    <row r="225" spans="1:34" x14ac:dyDescent="0.25">
      <c r="A225" s="1">
        <v>289728</v>
      </c>
      <c r="B225" s="1" t="s">
        <v>2175</v>
      </c>
      <c r="C225" s="1" t="s">
        <v>3279</v>
      </c>
      <c r="D225" s="1">
        <v>4976</v>
      </c>
      <c r="E225" s="3" t="s">
        <v>1284</v>
      </c>
      <c r="F225" s="1" t="s">
        <v>1286</v>
      </c>
      <c r="G225" s="1" t="s">
        <v>2249</v>
      </c>
      <c r="H225" s="1">
        <v>0</v>
      </c>
      <c r="I225" s="1" t="s">
        <v>2304</v>
      </c>
      <c r="J225" s="1">
        <v>371988066</v>
      </c>
      <c r="K225" s="1" t="s">
        <v>2124</v>
      </c>
      <c r="L225" s="1" t="s">
        <v>3280</v>
      </c>
      <c r="M225" s="1" t="s">
        <v>3275</v>
      </c>
      <c r="N225" s="1" t="s">
        <v>3276</v>
      </c>
      <c r="O225" s="1" t="s">
        <v>2165</v>
      </c>
      <c r="P225" s="1" t="s">
        <v>2165</v>
      </c>
      <c r="Q225" s="1" t="s">
        <v>2166</v>
      </c>
      <c r="R225" s="1" t="s">
        <v>2637</v>
      </c>
      <c r="S225" s="1">
        <v>3</v>
      </c>
      <c r="T225" s="1">
        <v>193593370</v>
      </c>
      <c r="U225" s="1">
        <v>193593370</v>
      </c>
      <c r="V225" s="1" t="s">
        <v>2168</v>
      </c>
      <c r="W225" s="1" t="s">
        <v>2168</v>
      </c>
      <c r="X225" s="1" t="s">
        <v>3277</v>
      </c>
      <c r="Y225" s="1" t="s">
        <v>2236</v>
      </c>
      <c r="Z225" s="1">
        <v>1</v>
      </c>
      <c r="AA225" s="1" t="s">
        <v>2124</v>
      </c>
      <c r="AB225" s="1" t="s">
        <v>2171</v>
      </c>
      <c r="AC225" s="1" t="s">
        <v>3281</v>
      </c>
      <c r="AD225" s="1">
        <v>2</v>
      </c>
      <c r="AE225" s="1">
        <v>344478</v>
      </c>
      <c r="AF225" s="1">
        <v>193593370</v>
      </c>
      <c r="AG225" s="1" t="s">
        <v>2174</v>
      </c>
      <c r="AH225" s="1" t="s">
        <v>2186</v>
      </c>
    </row>
    <row r="226" spans="1:34" x14ac:dyDescent="0.25">
      <c r="A226" s="1">
        <v>289979</v>
      </c>
      <c r="B226" s="1" t="s">
        <v>2175</v>
      </c>
      <c r="C226" s="1" t="s">
        <v>3282</v>
      </c>
      <c r="D226" s="1">
        <v>2202</v>
      </c>
      <c r="E226" s="3" t="s">
        <v>261</v>
      </c>
      <c r="F226" s="1" t="s">
        <v>264</v>
      </c>
      <c r="G226" s="1" t="s">
        <v>2189</v>
      </c>
      <c r="H226" s="1">
        <v>0</v>
      </c>
      <c r="I226" s="1" t="s">
        <v>2304</v>
      </c>
      <c r="J226" s="1">
        <v>3762516</v>
      </c>
      <c r="K226" s="1" t="s">
        <v>2124</v>
      </c>
      <c r="L226" s="1" t="s">
        <v>3283</v>
      </c>
      <c r="M226" s="1" t="s">
        <v>3191</v>
      </c>
      <c r="N226" s="1" t="s">
        <v>3192</v>
      </c>
      <c r="O226" s="1" t="s">
        <v>2165</v>
      </c>
      <c r="P226" s="1" t="s">
        <v>2165</v>
      </c>
      <c r="Q226" s="1" t="s">
        <v>2166</v>
      </c>
      <c r="R226" s="1" t="s">
        <v>2443</v>
      </c>
      <c r="S226" s="1">
        <v>2</v>
      </c>
      <c r="T226" s="1">
        <v>55923726</v>
      </c>
      <c r="U226" s="1">
        <v>55923726</v>
      </c>
      <c r="V226" s="1" t="s">
        <v>2168</v>
      </c>
      <c r="W226" s="1" t="s">
        <v>2168</v>
      </c>
      <c r="X226" s="1" t="s">
        <v>3193</v>
      </c>
      <c r="Y226" s="1" t="s">
        <v>2236</v>
      </c>
      <c r="Z226" s="1">
        <v>1</v>
      </c>
      <c r="AA226" s="1" t="s">
        <v>2124</v>
      </c>
      <c r="AB226" s="1" t="s">
        <v>2171</v>
      </c>
      <c r="AC226" s="1" t="s">
        <v>3284</v>
      </c>
      <c r="AD226" s="1">
        <v>2</v>
      </c>
      <c r="AE226" s="1">
        <v>336636</v>
      </c>
      <c r="AF226" s="1">
        <v>55923726</v>
      </c>
      <c r="AG226" s="1" t="s">
        <v>2210</v>
      </c>
      <c r="AH226" s="1" t="s">
        <v>2185</v>
      </c>
    </row>
    <row r="227" spans="1:34" x14ac:dyDescent="0.25">
      <c r="A227" s="1">
        <v>289980</v>
      </c>
      <c r="B227" s="1" t="s">
        <v>2175</v>
      </c>
      <c r="C227" s="1" t="s">
        <v>3285</v>
      </c>
      <c r="D227" s="1">
        <v>2202</v>
      </c>
      <c r="E227" s="3" t="s">
        <v>261</v>
      </c>
      <c r="F227" s="1" t="s">
        <v>264</v>
      </c>
      <c r="G227" s="1" t="s">
        <v>2189</v>
      </c>
      <c r="H227" s="1">
        <v>0</v>
      </c>
      <c r="I227" s="1" t="s">
        <v>2335</v>
      </c>
      <c r="J227" s="1">
        <v>3762515</v>
      </c>
      <c r="K227" s="1" t="s">
        <v>2124</v>
      </c>
      <c r="L227" s="1" t="s">
        <v>3286</v>
      </c>
      <c r="M227" s="1" t="s">
        <v>3191</v>
      </c>
      <c r="N227" s="1" t="s">
        <v>3192</v>
      </c>
      <c r="O227" s="1" t="s">
        <v>2165</v>
      </c>
      <c r="P227" s="1" t="s">
        <v>2165</v>
      </c>
      <c r="Q227" s="1" t="s">
        <v>2166</v>
      </c>
      <c r="R227" s="1" t="s">
        <v>2443</v>
      </c>
      <c r="S227" s="1">
        <v>2</v>
      </c>
      <c r="T227" s="1">
        <v>55923729</v>
      </c>
      <c r="U227" s="1">
        <v>55923729</v>
      </c>
      <c r="V227" s="1" t="s">
        <v>2168</v>
      </c>
      <c r="W227" s="1" t="s">
        <v>2168</v>
      </c>
      <c r="X227" s="1" t="s">
        <v>3193</v>
      </c>
      <c r="Y227" s="1" t="s">
        <v>2236</v>
      </c>
      <c r="Z227" s="1">
        <v>1</v>
      </c>
      <c r="AA227" s="1" t="s">
        <v>2124</v>
      </c>
      <c r="AB227" s="1" t="s">
        <v>2171</v>
      </c>
      <c r="AC227" s="1" t="s">
        <v>3287</v>
      </c>
      <c r="AD227" s="1">
        <v>2</v>
      </c>
      <c r="AE227" s="1">
        <v>336637</v>
      </c>
      <c r="AF227" s="1">
        <v>55923729</v>
      </c>
      <c r="AG227" s="1" t="s">
        <v>2174</v>
      </c>
      <c r="AH227" s="1" t="s">
        <v>2186</v>
      </c>
    </row>
    <row r="228" spans="1:34" x14ac:dyDescent="0.25">
      <c r="A228" s="1">
        <v>289983</v>
      </c>
      <c r="B228" s="1" t="s">
        <v>2175</v>
      </c>
      <c r="C228" s="1" t="s">
        <v>3288</v>
      </c>
      <c r="D228" s="1">
        <v>2202</v>
      </c>
      <c r="E228" s="3" t="s">
        <v>261</v>
      </c>
      <c r="F228" s="1" t="s">
        <v>264</v>
      </c>
      <c r="G228" s="1" t="s">
        <v>2189</v>
      </c>
      <c r="H228" s="1">
        <v>0</v>
      </c>
      <c r="I228" s="1" t="s">
        <v>2335</v>
      </c>
      <c r="J228" s="1">
        <v>558071999</v>
      </c>
      <c r="K228" s="1" t="s">
        <v>2124</v>
      </c>
      <c r="L228" s="1" t="s">
        <v>3289</v>
      </c>
      <c r="M228" s="1" t="s">
        <v>3191</v>
      </c>
      <c r="N228" s="1" t="s">
        <v>3192</v>
      </c>
      <c r="O228" s="1" t="s">
        <v>2165</v>
      </c>
      <c r="P228" s="1" t="s">
        <v>2165</v>
      </c>
      <c r="Q228" s="1" t="s">
        <v>2166</v>
      </c>
      <c r="R228" s="1" t="s">
        <v>2443</v>
      </c>
      <c r="S228" s="1">
        <v>2</v>
      </c>
      <c r="T228" s="1">
        <v>55923767</v>
      </c>
      <c r="U228" s="1">
        <v>55923767</v>
      </c>
      <c r="V228" s="1" t="s">
        <v>2168</v>
      </c>
      <c r="W228" s="1" t="s">
        <v>2168</v>
      </c>
      <c r="X228" s="1" t="s">
        <v>3193</v>
      </c>
      <c r="Y228" s="1" t="s">
        <v>2236</v>
      </c>
      <c r="Z228" s="1">
        <v>1</v>
      </c>
      <c r="AA228" s="1" t="s">
        <v>2124</v>
      </c>
      <c r="AB228" s="1" t="s">
        <v>2171</v>
      </c>
      <c r="AC228" s="1" t="s">
        <v>3290</v>
      </c>
      <c r="AD228" s="1">
        <v>2</v>
      </c>
      <c r="AE228" s="1">
        <v>336639</v>
      </c>
      <c r="AF228" s="1">
        <v>55923767</v>
      </c>
      <c r="AG228" s="1" t="s">
        <v>2210</v>
      </c>
      <c r="AH228" s="1" t="s">
        <v>2185</v>
      </c>
    </row>
    <row r="229" spans="1:34" x14ac:dyDescent="0.25">
      <c r="A229" s="1">
        <v>290134</v>
      </c>
      <c r="B229" s="1" t="s">
        <v>2175</v>
      </c>
      <c r="C229" s="1" t="s">
        <v>3291</v>
      </c>
      <c r="D229" s="1">
        <v>51057</v>
      </c>
      <c r="E229" s="3" t="s">
        <v>764</v>
      </c>
      <c r="F229" s="1" t="s">
        <v>767</v>
      </c>
      <c r="G229" s="1" t="s">
        <v>2249</v>
      </c>
      <c r="H229" s="1">
        <v>0</v>
      </c>
      <c r="I229" s="1" t="s">
        <v>2335</v>
      </c>
      <c r="J229" s="1">
        <v>886056226</v>
      </c>
      <c r="K229" s="1" t="s">
        <v>2124</v>
      </c>
      <c r="L229" s="1" t="s">
        <v>3292</v>
      </c>
      <c r="M229" s="1" t="s">
        <v>3211</v>
      </c>
      <c r="N229" s="1" t="s">
        <v>3212</v>
      </c>
      <c r="O229" s="1" t="s">
        <v>2165</v>
      </c>
      <c r="P229" s="1" t="s">
        <v>2165</v>
      </c>
      <c r="Q229" s="1" t="s">
        <v>2166</v>
      </c>
      <c r="R229" s="1" t="s">
        <v>2443</v>
      </c>
      <c r="S229" s="1">
        <v>2</v>
      </c>
      <c r="T229" s="1">
        <v>63588380</v>
      </c>
      <c r="U229" s="1">
        <v>63588380</v>
      </c>
      <c r="V229" s="1" t="s">
        <v>2168</v>
      </c>
      <c r="W229" s="1" t="s">
        <v>2168</v>
      </c>
      <c r="X229" s="1" t="s">
        <v>3213</v>
      </c>
      <c r="Y229" s="1" t="s">
        <v>2236</v>
      </c>
      <c r="Z229" s="1">
        <v>1</v>
      </c>
      <c r="AA229" s="1" t="s">
        <v>2124</v>
      </c>
      <c r="AB229" s="1" t="s">
        <v>2171</v>
      </c>
      <c r="AC229" s="1" t="s">
        <v>3293</v>
      </c>
      <c r="AD229" s="1">
        <v>2</v>
      </c>
      <c r="AE229" s="1">
        <v>336773</v>
      </c>
      <c r="AF229" s="1">
        <v>63588380</v>
      </c>
      <c r="AG229" s="1" t="s">
        <v>2174</v>
      </c>
      <c r="AH229" s="1" t="s">
        <v>2210</v>
      </c>
    </row>
    <row r="230" spans="1:34" x14ac:dyDescent="0.25">
      <c r="A230" s="1">
        <v>290401</v>
      </c>
      <c r="B230" s="1" t="s">
        <v>2175</v>
      </c>
      <c r="C230" s="1" t="s">
        <v>3294</v>
      </c>
      <c r="D230" s="1">
        <v>2202</v>
      </c>
      <c r="E230" s="3" t="s">
        <v>261</v>
      </c>
      <c r="F230" s="1" t="s">
        <v>264</v>
      </c>
      <c r="G230" s="1" t="s">
        <v>2189</v>
      </c>
      <c r="H230" s="1">
        <v>0</v>
      </c>
      <c r="I230" s="1" t="s">
        <v>2304</v>
      </c>
      <c r="J230" s="1">
        <v>10167115</v>
      </c>
      <c r="K230" s="1" t="s">
        <v>2124</v>
      </c>
      <c r="L230" s="1" t="s">
        <v>3295</v>
      </c>
      <c r="M230" s="1" t="s">
        <v>3191</v>
      </c>
      <c r="N230" s="1" t="s">
        <v>3192</v>
      </c>
      <c r="O230" s="1" t="s">
        <v>2165</v>
      </c>
      <c r="P230" s="1" t="s">
        <v>2165</v>
      </c>
      <c r="Q230" s="1" t="s">
        <v>2166</v>
      </c>
      <c r="R230" s="1" t="s">
        <v>2443</v>
      </c>
      <c r="S230" s="1">
        <v>2</v>
      </c>
      <c r="T230" s="1">
        <v>55923714</v>
      </c>
      <c r="U230" s="1">
        <v>55923714</v>
      </c>
      <c r="V230" s="1" t="s">
        <v>2168</v>
      </c>
      <c r="W230" s="1" t="s">
        <v>2168</v>
      </c>
      <c r="X230" s="1" t="s">
        <v>3193</v>
      </c>
      <c r="Y230" s="1" t="s">
        <v>2236</v>
      </c>
      <c r="Z230" s="1">
        <v>1</v>
      </c>
      <c r="AA230" s="1" t="s">
        <v>2124</v>
      </c>
      <c r="AB230" s="1" t="s">
        <v>2171</v>
      </c>
      <c r="AC230" s="1" t="s">
        <v>3296</v>
      </c>
      <c r="AD230" s="1">
        <v>2</v>
      </c>
      <c r="AE230" s="1">
        <v>336634</v>
      </c>
      <c r="AF230" s="1">
        <v>55923714</v>
      </c>
      <c r="AG230" s="1" t="s">
        <v>2186</v>
      </c>
      <c r="AH230" s="1" t="s">
        <v>2174</v>
      </c>
    </row>
    <row r="231" spans="1:34" x14ac:dyDescent="0.25">
      <c r="A231" s="1">
        <v>290493</v>
      </c>
      <c r="B231" s="1" t="s">
        <v>2175</v>
      </c>
      <c r="C231" s="1" t="s">
        <v>3297</v>
      </c>
      <c r="D231" s="1">
        <v>84140</v>
      </c>
      <c r="E231" s="3" t="s">
        <v>281</v>
      </c>
      <c r="F231" s="1" t="s">
        <v>284</v>
      </c>
      <c r="G231" s="1" t="s">
        <v>2254</v>
      </c>
      <c r="H231" s="1">
        <v>0</v>
      </c>
      <c r="I231" s="1" t="s">
        <v>2335</v>
      </c>
      <c r="J231" s="1">
        <v>184556352</v>
      </c>
      <c r="K231" s="1" t="s">
        <v>2124</v>
      </c>
      <c r="L231" s="1" t="s">
        <v>3298</v>
      </c>
      <c r="M231" s="1" t="s">
        <v>3060</v>
      </c>
      <c r="N231" s="1" t="s">
        <v>1134</v>
      </c>
      <c r="O231" s="1" t="s">
        <v>2165</v>
      </c>
      <c r="P231" s="1" t="s">
        <v>2165</v>
      </c>
      <c r="Q231" s="1" t="s">
        <v>2166</v>
      </c>
      <c r="R231" s="1" t="s">
        <v>2443</v>
      </c>
      <c r="S231" s="1">
        <v>2</v>
      </c>
      <c r="T231" s="1">
        <v>61854057</v>
      </c>
      <c r="U231" s="1">
        <v>61854057</v>
      </c>
      <c r="V231" s="1" t="s">
        <v>2168</v>
      </c>
      <c r="W231" s="1" t="s">
        <v>2168</v>
      </c>
      <c r="X231" s="1" t="s">
        <v>3213</v>
      </c>
      <c r="Y231" s="1" t="s">
        <v>2236</v>
      </c>
      <c r="Z231" s="1">
        <v>1</v>
      </c>
      <c r="AA231" s="1" t="s">
        <v>2124</v>
      </c>
      <c r="AB231" s="1" t="s">
        <v>2171</v>
      </c>
      <c r="AC231" s="1" t="s">
        <v>3299</v>
      </c>
      <c r="AD231" s="1">
        <v>2</v>
      </c>
      <c r="AE231" s="1">
        <v>336746</v>
      </c>
      <c r="AF231" s="1">
        <v>61854057</v>
      </c>
      <c r="AG231" s="1" t="s">
        <v>2210</v>
      </c>
      <c r="AH231" s="1" t="s">
        <v>2174</v>
      </c>
    </row>
    <row r="232" spans="1:34" x14ac:dyDescent="0.25">
      <c r="A232" s="1">
        <v>290522</v>
      </c>
      <c r="B232" s="1" t="s">
        <v>2263</v>
      </c>
      <c r="C232" s="1" t="s">
        <v>3300</v>
      </c>
      <c r="D232" s="1">
        <v>51057</v>
      </c>
      <c r="E232" s="3" t="s">
        <v>764</v>
      </c>
      <c r="F232" s="1" t="s">
        <v>767</v>
      </c>
      <c r="G232" s="1" t="s">
        <v>2249</v>
      </c>
      <c r="H232" s="1">
        <v>0</v>
      </c>
      <c r="I232" s="1" t="s">
        <v>2786</v>
      </c>
      <c r="J232" s="1">
        <v>563531309</v>
      </c>
      <c r="K232" s="1" t="s">
        <v>2124</v>
      </c>
      <c r="L232" s="1" t="s">
        <v>3301</v>
      </c>
      <c r="M232" s="1" t="s">
        <v>2192</v>
      </c>
      <c r="N232" s="1" t="s">
        <v>2193</v>
      </c>
      <c r="O232" s="1" t="s">
        <v>2165</v>
      </c>
      <c r="P232" s="1" t="s">
        <v>2165</v>
      </c>
      <c r="Q232" s="1" t="s">
        <v>2166</v>
      </c>
      <c r="R232" s="1" t="s">
        <v>2443</v>
      </c>
      <c r="S232" s="1">
        <v>2</v>
      </c>
      <c r="T232" s="1">
        <v>63588364</v>
      </c>
      <c r="U232" s="1">
        <v>63588365</v>
      </c>
      <c r="V232" s="1" t="s">
        <v>2168</v>
      </c>
      <c r="W232" s="1" t="s">
        <v>2168</v>
      </c>
      <c r="X232" s="1" t="s">
        <v>3213</v>
      </c>
      <c r="Y232" s="1" t="s">
        <v>2236</v>
      </c>
      <c r="Z232" s="1">
        <v>1</v>
      </c>
      <c r="AA232" s="1" t="s">
        <v>2124</v>
      </c>
      <c r="AB232" s="1" t="s">
        <v>2171</v>
      </c>
      <c r="AC232" s="1" t="s">
        <v>3302</v>
      </c>
      <c r="AD232" s="1">
        <v>2</v>
      </c>
      <c r="AE232" s="1">
        <v>336772</v>
      </c>
      <c r="AF232" s="1">
        <v>63588364</v>
      </c>
      <c r="AG232" s="1" t="s">
        <v>2185</v>
      </c>
      <c r="AH232" s="1" t="s">
        <v>3303</v>
      </c>
    </row>
    <row r="233" spans="1:34" x14ac:dyDescent="0.25">
      <c r="A233" s="1">
        <v>291246</v>
      </c>
      <c r="B233" s="1" t="s">
        <v>2175</v>
      </c>
      <c r="C233" s="1" t="s">
        <v>3304</v>
      </c>
      <c r="D233" s="1">
        <v>23020</v>
      </c>
      <c r="E233" s="3" t="s">
        <v>689</v>
      </c>
      <c r="F233" s="1" t="s">
        <v>692</v>
      </c>
      <c r="G233" s="1" t="s">
        <v>2189</v>
      </c>
      <c r="H233" s="1">
        <v>0</v>
      </c>
      <c r="I233" s="1" t="s">
        <v>2304</v>
      </c>
      <c r="J233" s="1">
        <v>6721923</v>
      </c>
      <c r="K233" s="1" t="s">
        <v>2124</v>
      </c>
      <c r="L233" s="1" t="s">
        <v>3305</v>
      </c>
      <c r="M233" s="1" t="s">
        <v>3060</v>
      </c>
      <c r="N233" s="1" t="s">
        <v>1134</v>
      </c>
      <c r="O233" s="1" t="s">
        <v>2165</v>
      </c>
      <c r="P233" s="1" t="s">
        <v>2165</v>
      </c>
      <c r="Q233" s="1" t="s">
        <v>2166</v>
      </c>
      <c r="R233" s="1" t="s">
        <v>2443</v>
      </c>
      <c r="S233" s="1">
        <v>2</v>
      </c>
      <c r="T233" s="1">
        <v>96305495</v>
      </c>
      <c r="U233" s="1">
        <v>96305495</v>
      </c>
      <c r="V233" s="1" t="s">
        <v>2168</v>
      </c>
      <c r="W233" s="1" t="s">
        <v>2168</v>
      </c>
      <c r="X233" s="1" t="s">
        <v>2481</v>
      </c>
      <c r="Y233" s="1" t="s">
        <v>2236</v>
      </c>
      <c r="Z233" s="1">
        <v>1</v>
      </c>
      <c r="AA233" s="1" t="s">
        <v>2124</v>
      </c>
      <c r="AB233" s="1" t="s">
        <v>2171</v>
      </c>
      <c r="AC233" s="1" t="s">
        <v>3306</v>
      </c>
      <c r="AD233" s="1">
        <v>2</v>
      </c>
      <c r="AE233" s="1">
        <v>337571</v>
      </c>
      <c r="AF233" s="1">
        <v>96305495</v>
      </c>
      <c r="AG233" s="1" t="s">
        <v>2210</v>
      </c>
      <c r="AH233" s="1" t="s">
        <v>2174</v>
      </c>
    </row>
    <row r="234" spans="1:34" x14ac:dyDescent="0.25">
      <c r="A234" s="1">
        <v>291248</v>
      </c>
      <c r="B234" s="1" t="s">
        <v>2175</v>
      </c>
      <c r="C234" s="1" t="s">
        <v>3307</v>
      </c>
      <c r="D234" s="1">
        <v>26504</v>
      </c>
      <c r="E234" s="3" t="s">
        <v>217</v>
      </c>
      <c r="F234" s="1" t="s">
        <v>220</v>
      </c>
      <c r="G234" s="1" t="s">
        <v>2249</v>
      </c>
      <c r="H234" s="1">
        <v>0</v>
      </c>
      <c r="I234" s="1" t="s">
        <v>2335</v>
      </c>
      <c r="J234" s="1">
        <v>886056470</v>
      </c>
      <c r="K234" s="1" t="s">
        <v>2124</v>
      </c>
      <c r="L234" s="1" t="s">
        <v>3308</v>
      </c>
      <c r="M234" s="1" t="s">
        <v>3309</v>
      </c>
      <c r="N234" s="1" t="s">
        <v>3310</v>
      </c>
      <c r="O234" s="1" t="s">
        <v>2165</v>
      </c>
      <c r="P234" s="1" t="s">
        <v>2165</v>
      </c>
      <c r="Q234" s="1" t="s">
        <v>2166</v>
      </c>
      <c r="R234" s="1" t="s">
        <v>2443</v>
      </c>
      <c r="S234" s="1">
        <v>2</v>
      </c>
      <c r="T234" s="1">
        <v>96760910</v>
      </c>
      <c r="U234" s="1">
        <v>96760910</v>
      </c>
      <c r="V234" s="1" t="s">
        <v>2168</v>
      </c>
      <c r="W234" s="1" t="s">
        <v>2168</v>
      </c>
      <c r="X234" s="1" t="s">
        <v>2481</v>
      </c>
      <c r="Y234" s="1" t="s">
        <v>2236</v>
      </c>
      <c r="Z234" s="1">
        <v>1</v>
      </c>
      <c r="AA234" s="1" t="s">
        <v>2124</v>
      </c>
      <c r="AB234" s="1" t="s">
        <v>2171</v>
      </c>
      <c r="AC234" s="1" t="s">
        <v>3311</v>
      </c>
      <c r="AD234" s="1">
        <v>2</v>
      </c>
      <c r="AE234" s="1">
        <v>337575</v>
      </c>
      <c r="AF234" s="1">
        <v>96760910</v>
      </c>
      <c r="AG234" s="1" t="s">
        <v>2174</v>
      </c>
      <c r="AH234" s="1" t="s">
        <v>2186</v>
      </c>
    </row>
    <row r="235" spans="1:34" x14ac:dyDescent="0.25">
      <c r="A235" s="1">
        <v>291686</v>
      </c>
      <c r="B235" s="1" t="s">
        <v>2175</v>
      </c>
      <c r="C235" s="1" t="s">
        <v>3312</v>
      </c>
      <c r="D235" s="1">
        <v>50939</v>
      </c>
      <c r="E235" s="3" t="s">
        <v>370</v>
      </c>
      <c r="F235" s="1" t="s">
        <v>373</v>
      </c>
      <c r="G235" s="1" t="s">
        <v>2249</v>
      </c>
      <c r="H235" s="1">
        <v>0</v>
      </c>
      <c r="I235" s="1" t="s">
        <v>2335</v>
      </c>
      <c r="J235" s="1">
        <v>781694232</v>
      </c>
      <c r="K235" s="1" t="s">
        <v>2124</v>
      </c>
      <c r="L235" s="1" t="s">
        <v>3313</v>
      </c>
      <c r="M235" s="1" t="s">
        <v>3060</v>
      </c>
      <c r="N235" s="1" t="s">
        <v>1134</v>
      </c>
      <c r="O235" s="1" t="s">
        <v>2165</v>
      </c>
      <c r="P235" s="1" t="s">
        <v>2165</v>
      </c>
      <c r="Q235" s="1" t="s">
        <v>2166</v>
      </c>
      <c r="R235" s="1" t="s">
        <v>2637</v>
      </c>
      <c r="S235" s="1">
        <v>3</v>
      </c>
      <c r="T235" s="1">
        <v>101320416</v>
      </c>
      <c r="U235" s="1">
        <v>101320416</v>
      </c>
      <c r="V235" s="1" t="s">
        <v>2168</v>
      </c>
      <c r="W235" s="1" t="s">
        <v>2168</v>
      </c>
      <c r="X235" s="1" t="s">
        <v>3246</v>
      </c>
      <c r="Y235" s="1" t="s">
        <v>2236</v>
      </c>
      <c r="Z235" s="1">
        <v>1</v>
      </c>
      <c r="AA235" s="1" t="s">
        <v>2124</v>
      </c>
      <c r="AB235" s="1" t="s">
        <v>2171</v>
      </c>
      <c r="AC235" s="1" t="s">
        <v>3314</v>
      </c>
      <c r="AD235" s="1">
        <v>2</v>
      </c>
      <c r="AE235" s="1">
        <v>342361</v>
      </c>
      <c r="AF235" s="1">
        <v>101320416</v>
      </c>
      <c r="AG235" s="1" t="s">
        <v>2186</v>
      </c>
      <c r="AH235" s="1" t="s">
        <v>2174</v>
      </c>
    </row>
    <row r="236" spans="1:34" x14ac:dyDescent="0.25">
      <c r="A236" s="1">
        <v>291748</v>
      </c>
      <c r="B236" s="1" t="s">
        <v>2175</v>
      </c>
      <c r="C236" s="1" t="s">
        <v>3315</v>
      </c>
      <c r="D236" s="1">
        <v>5627</v>
      </c>
      <c r="E236" s="3" t="s">
        <v>1426</v>
      </c>
      <c r="F236" s="1" t="s">
        <v>1428</v>
      </c>
      <c r="G236" s="1" t="s">
        <v>2249</v>
      </c>
      <c r="H236" s="1">
        <v>0</v>
      </c>
      <c r="I236" s="1" t="s">
        <v>2335</v>
      </c>
      <c r="J236" s="1">
        <v>886058929</v>
      </c>
      <c r="K236" s="1" t="s">
        <v>2124</v>
      </c>
      <c r="L236" s="1" t="s">
        <v>3316</v>
      </c>
      <c r="M236" s="1" t="s">
        <v>3317</v>
      </c>
      <c r="N236" s="1" t="s">
        <v>3318</v>
      </c>
      <c r="O236" s="1" t="s">
        <v>2165</v>
      </c>
      <c r="P236" s="1" t="s">
        <v>2165</v>
      </c>
      <c r="Q236" s="1" t="s">
        <v>2166</v>
      </c>
      <c r="R236" s="1" t="s">
        <v>2637</v>
      </c>
      <c r="S236" s="1">
        <v>3</v>
      </c>
      <c r="T236" s="1">
        <v>93973865</v>
      </c>
      <c r="U236" s="1">
        <v>93973865</v>
      </c>
      <c r="V236" s="1" t="s">
        <v>2168</v>
      </c>
      <c r="W236" s="1" t="s">
        <v>2168</v>
      </c>
      <c r="X236" s="1" t="s">
        <v>3319</v>
      </c>
      <c r="Y236" s="1" t="s">
        <v>2236</v>
      </c>
      <c r="Z236" s="1">
        <v>1</v>
      </c>
      <c r="AA236" s="1" t="s">
        <v>2124</v>
      </c>
      <c r="AB236" s="1" t="s">
        <v>2171</v>
      </c>
      <c r="AC236" s="1" t="s">
        <v>3320</v>
      </c>
      <c r="AD236" s="1">
        <v>2</v>
      </c>
      <c r="AE236" s="1">
        <v>346898</v>
      </c>
      <c r="AF236" s="1">
        <v>93973865</v>
      </c>
      <c r="AG236" s="1" t="s">
        <v>2210</v>
      </c>
      <c r="AH236" s="1" t="s">
        <v>2185</v>
      </c>
    </row>
    <row r="237" spans="1:34" x14ac:dyDescent="0.25">
      <c r="A237" s="1">
        <v>291749</v>
      </c>
      <c r="B237" s="1" t="s">
        <v>2175</v>
      </c>
      <c r="C237" s="1" t="s">
        <v>3321</v>
      </c>
      <c r="D237" s="1">
        <v>5627</v>
      </c>
      <c r="E237" s="3" t="s">
        <v>1426</v>
      </c>
      <c r="F237" s="1" t="s">
        <v>1428</v>
      </c>
      <c r="G237" s="1" t="s">
        <v>2249</v>
      </c>
      <c r="H237" s="1">
        <v>0</v>
      </c>
      <c r="I237" s="1" t="s">
        <v>3322</v>
      </c>
      <c r="J237" s="1">
        <v>750502941</v>
      </c>
      <c r="K237" s="1" t="s">
        <v>2124</v>
      </c>
      <c r="L237" s="1" t="s">
        <v>3323</v>
      </c>
      <c r="M237" s="1" t="s">
        <v>3324</v>
      </c>
      <c r="N237" s="1" t="s">
        <v>3325</v>
      </c>
      <c r="O237" s="1" t="s">
        <v>2324</v>
      </c>
      <c r="P237" s="1" t="s">
        <v>2165</v>
      </c>
      <c r="Q237" s="1" t="s">
        <v>2166</v>
      </c>
      <c r="R237" s="1" t="s">
        <v>2637</v>
      </c>
      <c r="S237" s="1">
        <v>3</v>
      </c>
      <c r="T237" s="1">
        <v>93973884</v>
      </c>
      <c r="U237" s="1">
        <v>93973884</v>
      </c>
      <c r="V237" s="1" t="s">
        <v>2168</v>
      </c>
      <c r="W237" s="1" t="s">
        <v>2168</v>
      </c>
      <c r="X237" s="1" t="s">
        <v>3319</v>
      </c>
      <c r="Y237" s="1" t="s">
        <v>2245</v>
      </c>
      <c r="Z237" s="1">
        <v>2</v>
      </c>
      <c r="AA237" s="1" t="s">
        <v>2124</v>
      </c>
      <c r="AB237" s="1" t="s">
        <v>2171</v>
      </c>
      <c r="AC237" s="1" t="s">
        <v>3326</v>
      </c>
      <c r="AD237" s="1">
        <v>2</v>
      </c>
      <c r="AE237" s="1">
        <v>346899</v>
      </c>
      <c r="AF237" s="1">
        <v>93973884</v>
      </c>
      <c r="AG237" s="1" t="s">
        <v>2210</v>
      </c>
      <c r="AH237" s="1" t="s">
        <v>2185</v>
      </c>
    </row>
    <row r="238" spans="1:34" x14ac:dyDescent="0.25">
      <c r="A238" s="1">
        <v>291756</v>
      </c>
      <c r="B238" s="1" t="s">
        <v>2175</v>
      </c>
      <c r="C238" s="1" t="s">
        <v>3327</v>
      </c>
      <c r="D238" s="1">
        <v>200894</v>
      </c>
      <c r="E238" s="3" t="s">
        <v>808</v>
      </c>
      <c r="F238" s="1" t="s">
        <v>811</v>
      </c>
      <c r="G238" s="1" t="s">
        <v>2254</v>
      </c>
      <c r="H238" s="1">
        <v>0</v>
      </c>
      <c r="I238" s="1" t="s">
        <v>3328</v>
      </c>
      <c r="J238" s="1">
        <v>143828740</v>
      </c>
      <c r="K238" s="1" t="s">
        <v>2124</v>
      </c>
      <c r="L238" s="1" t="s">
        <v>3329</v>
      </c>
      <c r="M238" s="1" t="s">
        <v>2232</v>
      </c>
      <c r="N238" s="1" t="s">
        <v>2194</v>
      </c>
      <c r="O238" s="1" t="s">
        <v>2165</v>
      </c>
      <c r="P238" s="1" t="s">
        <v>2165</v>
      </c>
      <c r="Q238" s="1" t="s">
        <v>2166</v>
      </c>
      <c r="R238" s="1" t="s">
        <v>2637</v>
      </c>
      <c r="S238" s="1">
        <v>3</v>
      </c>
      <c r="T238" s="1">
        <v>93980161</v>
      </c>
      <c r="U238" s="1">
        <v>93980161</v>
      </c>
      <c r="V238" s="1" t="s">
        <v>2168</v>
      </c>
      <c r="W238" s="1" t="s">
        <v>2168</v>
      </c>
      <c r="X238" s="1" t="s">
        <v>3319</v>
      </c>
      <c r="Y238" s="1" t="s">
        <v>2236</v>
      </c>
      <c r="Z238" s="1">
        <v>1</v>
      </c>
      <c r="AA238" s="1" t="s">
        <v>2124</v>
      </c>
      <c r="AB238" s="1" t="s">
        <v>2171</v>
      </c>
      <c r="AC238" s="1" t="s">
        <v>3330</v>
      </c>
      <c r="AD238" s="1">
        <v>2</v>
      </c>
      <c r="AE238" s="1">
        <v>346901</v>
      </c>
      <c r="AF238" s="1">
        <v>93980161</v>
      </c>
      <c r="AG238" s="1" t="s">
        <v>2174</v>
      </c>
      <c r="AH238" s="1" t="s">
        <v>2186</v>
      </c>
    </row>
    <row r="239" spans="1:34" x14ac:dyDescent="0.25">
      <c r="A239" s="1">
        <v>291757</v>
      </c>
      <c r="B239" s="1" t="s">
        <v>2175</v>
      </c>
      <c r="C239" s="1" t="s">
        <v>3331</v>
      </c>
      <c r="D239" s="1">
        <v>200894</v>
      </c>
      <c r="E239" s="3" t="s">
        <v>808</v>
      </c>
      <c r="F239" s="1" t="s">
        <v>811</v>
      </c>
      <c r="G239" s="1" t="s">
        <v>2254</v>
      </c>
      <c r="H239" s="1">
        <v>0</v>
      </c>
      <c r="I239" s="1" t="s">
        <v>3332</v>
      </c>
      <c r="J239" s="1">
        <v>199505618</v>
      </c>
      <c r="K239" s="1" t="s">
        <v>2124</v>
      </c>
      <c r="L239" s="1" t="s">
        <v>3333</v>
      </c>
      <c r="M239" s="1" t="s">
        <v>2331</v>
      </c>
      <c r="N239" s="1" t="s">
        <v>2332</v>
      </c>
      <c r="O239" s="1" t="s">
        <v>2165</v>
      </c>
      <c r="P239" s="1" t="s">
        <v>2165</v>
      </c>
      <c r="Q239" s="1" t="s">
        <v>2166</v>
      </c>
      <c r="R239" s="1" t="s">
        <v>2637</v>
      </c>
      <c r="S239" s="1">
        <v>3</v>
      </c>
      <c r="T239" s="1">
        <v>93980374</v>
      </c>
      <c r="U239" s="1">
        <v>93980374</v>
      </c>
      <c r="V239" s="1" t="s">
        <v>2168</v>
      </c>
      <c r="W239" s="1" t="s">
        <v>2168</v>
      </c>
      <c r="X239" s="1" t="s">
        <v>3319</v>
      </c>
      <c r="Y239" s="1" t="s">
        <v>2236</v>
      </c>
      <c r="Z239" s="1">
        <v>1</v>
      </c>
      <c r="AA239" s="1" t="s">
        <v>2124</v>
      </c>
      <c r="AB239" s="1" t="s">
        <v>2171</v>
      </c>
      <c r="AC239" s="1" t="s">
        <v>3334</v>
      </c>
      <c r="AD239" s="1">
        <v>2</v>
      </c>
      <c r="AE239" s="1">
        <v>346906</v>
      </c>
      <c r="AF239" s="1">
        <v>93980374</v>
      </c>
      <c r="AG239" s="1" t="s">
        <v>2174</v>
      </c>
      <c r="AH239" s="1" t="s">
        <v>2185</v>
      </c>
    </row>
    <row r="240" spans="1:34" x14ac:dyDescent="0.25">
      <c r="A240" s="1">
        <v>291791</v>
      </c>
      <c r="B240" s="1" t="s">
        <v>2175</v>
      </c>
      <c r="C240" s="1" t="s">
        <v>3335</v>
      </c>
      <c r="D240" s="1">
        <v>84100</v>
      </c>
      <c r="E240" s="3" t="s">
        <v>58</v>
      </c>
      <c r="F240" s="1" t="s">
        <v>61</v>
      </c>
      <c r="G240" s="1" t="s">
        <v>2249</v>
      </c>
      <c r="H240" s="1">
        <v>0</v>
      </c>
      <c r="I240" s="1" t="s">
        <v>2335</v>
      </c>
      <c r="J240" s="1">
        <v>192372191</v>
      </c>
      <c r="K240" s="1" t="s">
        <v>2124</v>
      </c>
      <c r="L240" s="1" t="s">
        <v>3336</v>
      </c>
      <c r="M240" s="1" t="s">
        <v>3337</v>
      </c>
      <c r="N240" s="1" t="s">
        <v>3338</v>
      </c>
      <c r="O240" s="1" t="s">
        <v>2165</v>
      </c>
      <c r="P240" s="1" t="s">
        <v>2165</v>
      </c>
      <c r="Q240" s="1" t="s">
        <v>2166</v>
      </c>
      <c r="R240" s="1" t="s">
        <v>2637</v>
      </c>
      <c r="S240" s="1">
        <v>3</v>
      </c>
      <c r="T240" s="1">
        <v>97764868</v>
      </c>
      <c r="U240" s="1">
        <v>97764868</v>
      </c>
      <c r="V240" s="1" t="s">
        <v>2168</v>
      </c>
      <c r="W240" s="1" t="s">
        <v>2168</v>
      </c>
      <c r="X240" s="1" t="s">
        <v>3339</v>
      </c>
      <c r="Y240" s="1" t="s">
        <v>2236</v>
      </c>
      <c r="Z240" s="1">
        <v>1</v>
      </c>
      <c r="AA240" s="1" t="s">
        <v>2124</v>
      </c>
      <c r="AB240" s="1" t="s">
        <v>2171</v>
      </c>
      <c r="AC240" s="1" t="s">
        <v>3340</v>
      </c>
      <c r="AD240" s="1">
        <v>2</v>
      </c>
      <c r="AE240" s="1">
        <v>346939</v>
      </c>
      <c r="AF240" s="1">
        <v>97764868</v>
      </c>
      <c r="AG240" s="1" t="s">
        <v>2185</v>
      </c>
      <c r="AH240" s="1" t="s">
        <v>2174</v>
      </c>
    </row>
    <row r="241" spans="1:34" x14ac:dyDescent="0.25">
      <c r="A241" s="1">
        <v>291792</v>
      </c>
      <c r="B241" s="1" t="s">
        <v>2175</v>
      </c>
      <c r="C241" s="1" t="s">
        <v>3341</v>
      </c>
      <c r="D241" s="1">
        <v>84100</v>
      </c>
      <c r="E241" s="3" t="s">
        <v>58</v>
      </c>
      <c r="F241" s="1" t="s">
        <v>61</v>
      </c>
      <c r="G241" s="1" t="s">
        <v>2249</v>
      </c>
      <c r="H241" s="1">
        <v>0</v>
      </c>
      <c r="I241" s="1" t="s">
        <v>2335</v>
      </c>
      <c r="J241" s="1">
        <v>777066573</v>
      </c>
      <c r="K241" s="1" t="s">
        <v>2124</v>
      </c>
      <c r="L241" s="1" t="s">
        <v>3342</v>
      </c>
      <c r="M241" s="1" t="s">
        <v>3343</v>
      </c>
      <c r="N241" s="1" t="s">
        <v>3344</v>
      </c>
      <c r="O241" s="1" t="s">
        <v>2165</v>
      </c>
      <c r="P241" s="1" t="s">
        <v>2165</v>
      </c>
      <c r="Q241" s="1" t="s">
        <v>2166</v>
      </c>
      <c r="R241" s="1" t="s">
        <v>2637</v>
      </c>
      <c r="S241" s="1">
        <v>3</v>
      </c>
      <c r="T241" s="1">
        <v>97764934</v>
      </c>
      <c r="U241" s="1">
        <v>97764934</v>
      </c>
      <c r="V241" s="1" t="s">
        <v>2168</v>
      </c>
      <c r="W241" s="1" t="s">
        <v>2168</v>
      </c>
      <c r="X241" s="1" t="s">
        <v>3339</v>
      </c>
      <c r="Y241" s="1" t="s">
        <v>2236</v>
      </c>
      <c r="Z241" s="1">
        <v>1</v>
      </c>
      <c r="AA241" s="1" t="s">
        <v>2124</v>
      </c>
      <c r="AB241" s="1" t="s">
        <v>2171</v>
      </c>
      <c r="AC241" s="1" t="s">
        <v>3345</v>
      </c>
      <c r="AD241" s="1">
        <v>2</v>
      </c>
      <c r="AE241" s="1">
        <v>346940</v>
      </c>
      <c r="AF241" s="1">
        <v>97764934</v>
      </c>
      <c r="AG241" s="1" t="s">
        <v>2174</v>
      </c>
      <c r="AH241" s="1" t="s">
        <v>2210</v>
      </c>
    </row>
    <row r="242" spans="1:34" x14ac:dyDescent="0.25">
      <c r="A242" s="1">
        <v>291998</v>
      </c>
      <c r="B242" s="1" t="s">
        <v>2157</v>
      </c>
      <c r="C242" s="1" t="s">
        <v>3346</v>
      </c>
      <c r="D242" s="1">
        <v>9657</v>
      </c>
      <c r="E242" s="3" t="s">
        <v>377</v>
      </c>
      <c r="F242" s="1" t="s">
        <v>380</v>
      </c>
      <c r="G242" s="1" t="s">
        <v>2249</v>
      </c>
      <c r="H242" s="1">
        <v>0</v>
      </c>
      <c r="I242" s="1" t="s">
        <v>2786</v>
      </c>
      <c r="J242" s="1">
        <v>886057829</v>
      </c>
      <c r="K242" s="1" t="s">
        <v>2124</v>
      </c>
      <c r="L242" s="1" t="s">
        <v>3347</v>
      </c>
      <c r="M242" s="1" t="s">
        <v>3348</v>
      </c>
      <c r="N242" s="1" t="s">
        <v>3349</v>
      </c>
      <c r="O242" s="1" t="s">
        <v>2165</v>
      </c>
      <c r="P242" s="1" t="s">
        <v>2165</v>
      </c>
      <c r="Q242" s="1" t="s">
        <v>2166</v>
      </c>
      <c r="R242" s="1" t="s">
        <v>2637</v>
      </c>
      <c r="S242" s="1">
        <v>3</v>
      </c>
      <c r="T242" s="1">
        <v>121835011</v>
      </c>
      <c r="U242" s="1">
        <v>121835011</v>
      </c>
      <c r="V242" s="1" t="s">
        <v>2168</v>
      </c>
      <c r="W242" s="1" t="s">
        <v>2168</v>
      </c>
      <c r="X242" s="1" t="s">
        <v>3228</v>
      </c>
      <c r="Y242" s="1" t="s">
        <v>2236</v>
      </c>
      <c r="Z242" s="1">
        <v>1</v>
      </c>
      <c r="AA242" s="1" t="s">
        <v>2124</v>
      </c>
      <c r="AB242" s="1" t="s">
        <v>2171</v>
      </c>
      <c r="AC242" s="1" t="s">
        <v>3350</v>
      </c>
      <c r="AD242" s="1">
        <v>2</v>
      </c>
      <c r="AE242" s="1">
        <v>342785</v>
      </c>
      <c r="AF242" s="1">
        <v>121835010</v>
      </c>
      <c r="AG242" s="1" t="s">
        <v>3351</v>
      </c>
      <c r="AH242" s="1" t="s">
        <v>2174</v>
      </c>
    </row>
    <row r="243" spans="1:34" x14ac:dyDescent="0.25">
      <c r="A243" s="1">
        <v>291999</v>
      </c>
      <c r="B243" s="1" t="s">
        <v>2175</v>
      </c>
      <c r="C243" s="1" t="s">
        <v>3352</v>
      </c>
      <c r="D243" s="1">
        <v>9657</v>
      </c>
      <c r="E243" s="3" t="s">
        <v>377</v>
      </c>
      <c r="F243" s="1" t="s">
        <v>380</v>
      </c>
      <c r="G243" s="1" t="s">
        <v>2249</v>
      </c>
      <c r="H243" s="1">
        <v>0</v>
      </c>
      <c r="I243" s="1" t="s">
        <v>2335</v>
      </c>
      <c r="J243" s="1">
        <v>886057830</v>
      </c>
      <c r="K243" s="1" t="s">
        <v>2124</v>
      </c>
      <c r="L243" s="1" t="s">
        <v>3353</v>
      </c>
      <c r="M243" s="1" t="s">
        <v>3226</v>
      </c>
      <c r="N243" s="1" t="s">
        <v>3227</v>
      </c>
      <c r="O243" s="1" t="s">
        <v>2165</v>
      </c>
      <c r="P243" s="1" t="s">
        <v>2165</v>
      </c>
      <c r="Q243" s="1" t="s">
        <v>2166</v>
      </c>
      <c r="R243" s="1" t="s">
        <v>2637</v>
      </c>
      <c r="S243" s="1">
        <v>3</v>
      </c>
      <c r="T243" s="1">
        <v>121835018</v>
      </c>
      <c r="U243" s="1">
        <v>121835018</v>
      </c>
      <c r="V243" s="1" t="s">
        <v>2168</v>
      </c>
      <c r="W243" s="1" t="s">
        <v>2168</v>
      </c>
      <c r="X243" s="1" t="s">
        <v>3228</v>
      </c>
      <c r="Y243" s="1" t="s">
        <v>2236</v>
      </c>
      <c r="Z243" s="1">
        <v>1</v>
      </c>
      <c r="AA243" s="1" t="s">
        <v>2124</v>
      </c>
      <c r="AB243" s="1" t="s">
        <v>2171</v>
      </c>
      <c r="AC243" s="1" t="s">
        <v>3354</v>
      </c>
      <c r="AD243" s="1">
        <v>2</v>
      </c>
      <c r="AE243" s="1">
        <v>342786</v>
      </c>
      <c r="AF243" s="1">
        <v>121835018</v>
      </c>
      <c r="AG243" s="1" t="s">
        <v>2185</v>
      </c>
      <c r="AH243" s="1" t="s">
        <v>2174</v>
      </c>
    </row>
    <row r="244" spans="1:34" x14ac:dyDescent="0.25">
      <c r="A244" s="1">
        <v>292001</v>
      </c>
      <c r="B244" s="1" t="s">
        <v>2175</v>
      </c>
      <c r="C244" s="1" t="s">
        <v>3355</v>
      </c>
      <c r="D244" s="1">
        <v>9657</v>
      </c>
      <c r="E244" s="3" t="s">
        <v>377</v>
      </c>
      <c r="F244" s="1" t="s">
        <v>380</v>
      </c>
      <c r="G244" s="1" t="s">
        <v>2254</v>
      </c>
      <c r="H244" s="1">
        <v>0</v>
      </c>
      <c r="I244" s="1" t="s">
        <v>2304</v>
      </c>
      <c r="J244" s="1">
        <v>191557781</v>
      </c>
      <c r="K244" s="1" t="s">
        <v>2124</v>
      </c>
      <c r="L244" s="1" t="s">
        <v>3356</v>
      </c>
      <c r="M244" s="1" t="s">
        <v>3226</v>
      </c>
      <c r="N244" s="1" t="s">
        <v>3227</v>
      </c>
      <c r="O244" s="1" t="s">
        <v>2165</v>
      </c>
      <c r="P244" s="1" t="s">
        <v>2165</v>
      </c>
      <c r="Q244" s="1" t="s">
        <v>2166</v>
      </c>
      <c r="R244" s="1" t="s">
        <v>2637</v>
      </c>
      <c r="S244" s="1">
        <v>3</v>
      </c>
      <c r="T244" s="1">
        <v>121835042</v>
      </c>
      <c r="U244" s="1">
        <v>121835042</v>
      </c>
      <c r="V244" s="1" t="s">
        <v>2168</v>
      </c>
      <c r="W244" s="1" t="s">
        <v>2168</v>
      </c>
      <c r="X244" s="1" t="s">
        <v>3228</v>
      </c>
      <c r="Y244" s="1" t="s">
        <v>2236</v>
      </c>
      <c r="Z244" s="1">
        <v>1</v>
      </c>
      <c r="AA244" s="1" t="s">
        <v>2124</v>
      </c>
      <c r="AB244" s="1" t="s">
        <v>2171</v>
      </c>
      <c r="AC244" s="1" t="s">
        <v>3357</v>
      </c>
      <c r="AD244" s="1">
        <v>2</v>
      </c>
      <c r="AE244" s="1">
        <v>342787</v>
      </c>
      <c r="AF244" s="1">
        <v>121835042</v>
      </c>
      <c r="AG244" s="1" t="s">
        <v>2210</v>
      </c>
      <c r="AH244" s="1" t="s">
        <v>2185</v>
      </c>
    </row>
    <row r="245" spans="1:34" x14ac:dyDescent="0.25">
      <c r="A245" s="1">
        <v>292003</v>
      </c>
      <c r="B245" s="1" t="s">
        <v>2175</v>
      </c>
      <c r="C245" s="1" t="s">
        <v>3358</v>
      </c>
      <c r="D245" s="1">
        <v>9657</v>
      </c>
      <c r="E245" s="3" t="s">
        <v>377</v>
      </c>
      <c r="F245" s="1" t="s">
        <v>380</v>
      </c>
      <c r="G245" s="1" t="s">
        <v>2249</v>
      </c>
      <c r="H245" s="1">
        <v>0</v>
      </c>
      <c r="I245" s="1" t="s">
        <v>2304</v>
      </c>
      <c r="J245" s="1">
        <v>145282757</v>
      </c>
      <c r="K245" s="1" t="s">
        <v>2124</v>
      </c>
      <c r="L245" s="1" t="s">
        <v>3359</v>
      </c>
      <c r="M245" s="1" t="s">
        <v>3226</v>
      </c>
      <c r="N245" s="1" t="s">
        <v>3227</v>
      </c>
      <c r="O245" s="1" t="s">
        <v>2165</v>
      </c>
      <c r="P245" s="1" t="s">
        <v>2165</v>
      </c>
      <c r="Q245" s="1" t="s">
        <v>2166</v>
      </c>
      <c r="R245" s="1" t="s">
        <v>2637</v>
      </c>
      <c r="S245" s="1">
        <v>3</v>
      </c>
      <c r="T245" s="1">
        <v>121835054</v>
      </c>
      <c r="U245" s="1">
        <v>121835054</v>
      </c>
      <c r="V245" s="1" t="s">
        <v>2168</v>
      </c>
      <c r="W245" s="1" t="s">
        <v>2168</v>
      </c>
      <c r="X245" s="1" t="s">
        <v>3228</v>
      </c>
      <c r="Y245" s="1" t="s">
        <v>2236</v>
      </c>
      <c r="Z245" s="1">
        <v>1</v>
      </c>
      <c r="AA245" s="1" t="s">
        <v>2124</v>
      </c>
      <c r="AB245" s="1" t="s">
        <v>2171</v>
      </c>
      <c r="AC245" s="1" t="s">
        <v>3360</v>
      </c>
      <c r="AD245" s="1">
        <v>2</v>
      </c>
      <c r="AE245" s="1">
        <v>342789</v>
      </c>
      <c r="AF245" s="1">
        <v>121835054</v>
      </c>
      <c r="AG245" s="1" t="s">
        <v>2210</v>
      </c>
      <c r="AH245" s="1" t="s">
        <v>2185</v>
      </c>
    </row>
    <row r="246" spans="1:34" x14ac:dyDescent="0.25">
      <c r="A246" s="1">
        <v>292112</v>
      </c>
      <c r="B246" s="1" t="s">
        <v>2157</v>
      </c>
      <c r="C246" s="1" t="s">
        <v>3361</v>
      </c>
      <c r="D246" s="1">
        <v>9657</v>
      </c>
      <c r="E246" s="3" t="s">
        <v>377</v>
      </c>
      <c r="F246" s="1" t="s">
        <v>380</v>
      </c>
      <c r="G246" s="1" t="s">
        <v>2189</v>
      </c>
      <c r="H246" s="1">
        <v>0</v>
      </c>
      <c r="I246" s="1" t="s">
        <v>2786</v>
      </c>
      <c r="J246" s="1">
        <v>72421117</v>
      </c>
      <c r="K246" s="1" t="s">
        <v>2124</v>
      </c>
      <c r="L246" s="1" t="s">
        <v>3362</v>
      </c>
      <c r="M246" s="1" t="s">
        <v>3348</v>
      </c>
      <c r="N246" s="1" t="s">
        <v>3349</v>
      </c>
      <c r="O246" s="1" t="s">
        <v>2165</v>
      </c>
      <c r="P246" s="1" t="s">
        <v>2165</v>
      </c>
      <c r="Q246" s="1" t="s">
        <v>2166</v>
      </c>
      <c r="R246" s="1" t="s">
        <v>2637</v>
      </c>
      <c r="S246" s="1">
        <v>3</v>
      </c>
      <c r="T246" s="1">
        <v>121835006</v>
      </c>
      <c r="U246" s="1">
        <v>121835011</v>
      </c>
      <c r="V246" s="1" t="s">
        <v>2168</v>
      </c>
      <c r="W246" s="1" t="s">
        <v>2168</v>
      </c>
      <c r="X246" s="1" t="s">
        <v>3228</v>
      </c>
      <c r="Y246" s="1" t="s">
        <v>2236</v>
      </c>
      <c r="Z246" s="1">
        <v>1</v>
      </c>
      <c r="AA246" s="1" t="s">
        <v>2124</v>
      </c>
      <c r="AB246" s="1" t="s">
        <v>2171</v>
      </c>
      <c r="AC246" s="1" t="s">
        <v>3363</v>
      </c>
      <c r="AD246" s="1">
        <v>2</v>
      </c>
      <c r="AE246" s="1">
        <v>342784</v>
      </c>
      <c r="AF246" s="1">
        <v>121835005</v>
      </c>
      <c r="AG246" s="1" t="s">
        <v>3364</v>
      </c>
      <c r="AH246" s="1" t="s">
        <v>2210</v>
      </c>
    </row>
    <row r="247" spans="1:34" x14ac:dyDescent="0.25">
      <c r="A247" s="1">
        <v>292115</v>
      </c>
      <c r="B247" s="1" t="s">
        <v>2175</v>
      </c>
      <c r="C247" s="1" t="s">
        <v>3365</v>
      </c>
      <c r="D247" s="1">
        <v>9657</v>
      </c>
      <c r="E247" s="3" t="s">
        <v>377</v>
      </c>
      <c r="F247" s="1" t="s">
        <v>380</v>
      </c>
      <c r="G247" s="1" t="s">
        <v>2249</v>
      </c>
      <c r="H247" s="1">
        <v>0</v>
      </c>
      <c r="I247" s="1" t="s">
        <v>2335</v>
      </c>
      <c r="J247" s="1">
        <v>553719849</v>
      </c>
      <c r="K247" s="1" t="s">
        <v>2124</v>
      </c>
      <c r="L247" s="1" t="s">
        <v>3366</v>
      </c>
      <c r="M247" s="1" t="s">
        <v>3226</v>
      </c>
      <c r="N247" s="1" t="s">
        <v>3227</v>
      </c>
      <c r="O247" s="1" t="s">
        <v>2165</v>
      </c>
      <c r="P247" s="1" t="s">
        <v>2165</v>
      </c>
      <c r="Q247" s="1" t="s">
        <v>2166</v>
      </c>
      <c r="R247" s="1" t="s">
        <v>2637</v>
      </c>
      <c r="S247" s="1">
        <v>3</v>
      </c>
      <c r="T247" s="1">
        <v>121835049</v>
      </c>
      <c r="U247" s="1">
        <v>121835049</v>
      </c>
      <c r="V247" s="1" t="s">
        <v>2168</v>
      </c>
      <c r="W247" s="1" t="s">
        <v>2168</v>
      </c>
      <c r="X247" s="1" t="s">
        <v>3228</v>
      </c>
      <c r="Y247" s="1" t="s">
        <v>2236</v>
      </c>
      <c r="Z247" s="1">
        <v>1</v>
      </c>
      <c r="AA247" s="1" t="s">
        <v>2124</v>
      </c>
      <c r="AB247" s="1" t="s">
        <v>2171</v>
      </c>
      <c r="AC247" s="1" t="s">
        <v>3367</v>
      </c>
      <c r="AD247" s="1">
        <v>2</v>
      </c>
      <c r="AE247" s="1">
        <v>342788</v>
      </c>
      <c r="AF247" s="1">
        <v>121835049</v>
      </c>
      <c r="AG247" s="1" t="s">
        <v>2210</v>
      </c>
      <c r="AH247" s="1" t="s">
        <v>2174</v>
      </c>
    </row>
    <row r="248" spans="1:34" x14ac:dyDescent="0.25">
      <c r="A248" s="1">
        <v>292189</v>
      </c>
      <c r="B248" s="1" t="s">
        <v>2175</v>
      </c>
      <c r="C248" s="1" t="s">
        <v>3368</v>
      </c>
      <c r="D248" s="1">
        <v>55212</v>
      </c>
      <c r="E248" s="3" t="s">
        <v>94</v>
      </c>
      <c r="F248" s="1" t="s">
        <v>97</v>
      </c>
      <c r="G248" s="1" t="s">
        <v>2249</v>
      </c>
      <c r="H248" s="1">
        <v>0</v>
      </c>
      <c r="I248" s="1" t="s">
        <v>2335</v>
      </c>
      <c r="J248" s="1">
        <v>757523715</v>
      </c>
      <c r="K248" s="1" t="s">
        <v>2124</v>
      </c>
      <c r="L248" s="1" t="s">
        <v>3369</v>
      </c>
      <c r="M248" s="1" t="s">
        <v>3370</v>
      </c>
      <c r="N248" s="1" t="s">
        <v>3371</v>
      </c>
      <c r="O248" s="1" t="s">
        <v>2402</v>
      </c>
      <c r="P248" s="1" t="s">
        <v>2165</v>
      </c>
      <c r="Q248" s="1" t="s">
        <v>2166</v>
      </c>
      <c r="R248" s="1" t="s">
        <v>2359</v>
      </c>
      <c r="S248" s="1">
        <v>4</v>
      </c>
      <c r="T248" s="1">
        <v>121870332</v>
      </c>
      <c r="U248" s="1">
        <v>121870332</v>
      </c>
      <c r="V248" s="1" t="s">
        <v>2168</v>
      </c>
      <c r="W248" s="1" t="s">
        <v>2168</v>
      </c>
      <c r="X248" s="1" t="s">
        <v>3372</v>
      </c>
      <c r="Y248" s="1" t="s">
        <v>2236</v>
      </c>
      <c r="Z248" s="1">
        <v>2</v>
      </c>
      <c r="AA248" s="1" t="s">
        <v>2124</v>
      </c>
      <c r="AB248" s="1" t="s">
        <v>2171</v>
      </c>
      <c r="AC248" s="1" t="s">
        <v>3373</v>
      </c>
      <c r="AD248" s="1">
        <v>2</v>
      </c>
      <c r="AE248" s="1">
        <v>347490</v>
      </c>
      <c r="AF248" s="1">
        <v>121870332</v>
      </c>
      <c r="AG248" s="1" t="s">
        <v>2174</v>
      </c>
      <c r="AH248" s="1" t="s">
        <v>2210</v>
      </c>
    </row>
    <row r="249" spans="1:34" x14ac:dyDescent="0.25">
      <c r="A249" s="1">
        <v>292191</v>
      </c>
      <c r="B249" s="1" t="s">
        <v>2175</v>
      </c>
      <c r="C249" s="1" t="s">
        <v>3374</v>
      </c>
      <c r="D249" s="1">
        <v>55212</v>
      </c>
      <c r="E249" s="3" t="s">
        <v>94</v>
      </c>
      <c r="F249" s="1" t="s">
        <v>97</v>
      </c>
      <c r="G249" s="1" t="s">
        <v>2189</v>
      </c>
      <c r="H249" s="1">
        <v>0</v>
      </c>
      <c r="I249" s="1" t="s">
        <v>3375</v>
      </c>
      <c r="J249" s="1">
        <v>2271176</v>
      </c>
      <c r="K249" s="1" t="s">
        <v>2124</v>
      </c>
      <c r="L249" s="1" t="s">
        <v>3376</v>
      </c>
      <c r="M249" s="1" t="s">
        <v>3370</v>
      </c>
      <c r="N249" s="1" t="s">
        <v>3371</v>
      </c>
      <c r="O249" s="1" t="s">
        <v>2165</v>
      </c>
      <c r="P249" s="1" t="s">
        <v>2165</v>
      </c>
      <c r="Q249" s="1" t="s">
        <v>2166</v>
      </c>
      <c r="R249" s="1" t="s">
        <v>2359</v>
      </c>
      <c r="S249" s="1">
        <v>4</v>
      </c>
      <c r="T249" s="1">
        <v>121870446</v>
      </c>
      <c r="U249" s="1">
        <v>121870446</v>
      </c>
      <c r="V249" s="1" t="s">
        <v>2168</v>
      </c>
      <c r="W249" s="1" t="s">
        <v>2168</v>
      </c>
      <c r="X249" s="1" t="s">
        <v>3372</v>
      </c>
      <c r="Y249" s="1" t="s">
        <v>2245</v>
      </c>
      <c r="Z249" s="1">
        <v>2</v>
      </c>
      <c r="AA249" s="1" t="s">
        <v>2124</v>
      </c>
      <c r="AB249" s="1" t="s">
        <v>2171</v>
      </c>
      <c r="AC249" s="1" t="s">
        <v>3377</v>
      </c>
      <c r="AD249" s="1">
        <v>2</v>
      </c>
      <c r="AE249" s="1">
        <v>347491</v>
      </c>
      <c r="AF249" s="1">
        <v>121870446</v>
      </c>
      <c r="AG249" s="1" t="s">
        <v>2210</v>
      </c>
      <c r="AH249" s="1" t="s">
        <v>2174</v>
      </c>
    </row>
    <row r="250" spans="1:34" x14ac:dyDescent="0.25">
      <c r="A250" s="1">
        <v>292197</v>
      </c>
      <c r="B250" s="1" t="s">
        <v>2175</v>
      </c>
      <c r="C250" s="1" t="s">
        <v>3378</v>
      </c>
      <c r="D250" s="1">
        <v>166379</v>
      </c>
      <c r="E250" s="3" t="s">
        <v>78</v>
      </c>
      <c r="F250" s="1" t="s">
        <v>81</v>
      </c>
      <c r="G250" s="1" t="s">
        <v>2189</v>
      </c>
      <c r="H250" s="1">
        <v>0</v>
      </c>
      <c r="I250" s="1" t="s">
        <v>2335</v>
      </c>
      <c r="J250" s="1">
        <v>309358</v>
      </c>
      <c r="K250" s="1" t="s">
        <v>2124</v>
      </c>
      <c r="L250" s="1" t="s">
        <v>3379</v>
      </c>
      <c r="M250" s="1" t="s">
        <v>3380</v>
      </c>
      <c r="N250" s="1" t="s">
        <v>3381</v>
      </c>
      <c r="O250" s="1" t="s">
        <v>2165</v>
      </c>
      <c r="P250" s="1" t="s">
        <v>2165</v>
      </c>
      <c r="Q250" s="1" t="s">
        <v>2166</v>
      </c>
      <c r="R250" s="1" t="s">
        <v>2359</v>
      </c>
      <c r="S250" s="1">
        <v>4</v>
      </c>
      <c r="T250" s="1">
        <v>122732771</v>
      </c>
      <c r="U250" s="1">
        <v>122732771</v>
      </c>
      <c r="V250" s="1" t="s">
        <v>2168</v>
      </c>
      <c r="W250" s="1" t="s">
        <v>2168</v>
      </c>
      <c r="X250" s="1" t="s">
        <v>3372</v>
      </c>
      <c r="Y250" s="1" t="s">
        <v>2236</v>
      </c>
      <c r="Z250" s="1">
        <v>1</v>
      </c>
      <c r="AA250" s="1" t="s">
        <v>2124</v>
      </c>
      <c r="AB250" s="1" t="s">
        <v>2171</v>
      </c>
      <c r="AC250" s="1" t="s">
        <v>3382</v>
      </c>
      <c r="AD250" s="1">
        <v>2</v>
      </c>
      <c r="AE250" s="1">
        <v>347494</v>
      </c>
      <c r="AF250" s="1">
        <v>122732771</v>
      </c>
      <c r="AG250" s="1" t="s">
        <v>2210</v>
      </c>
      <c r="AH250" s="1" t="s">
        <v>2185</v>
      </c>
    </row>
    <row r="251" spans="1:34" x14ac:dyDescent="0.25">
      <c r="A251" s="1">
        <v>292512</v>
      </c>
      <c r="B251" s="1" t="s">
        <v>2175</v>
      </c>
      <c r="C251" s="1" t="s">
        <v>3383</v>
      </c>
      <c r="D251" s="1">
        <v>6010</v>
      </c>
      <c r="E251" s="3" t="s">
        <v>626</v>
      </c>
      <c r="F251" s="1" t="s">
        <v>629</v>
      </c>
      <c r="G251" s="1" t="s">
        <v>2189</v>
      </c>
      <c r="H251" s="1">
        <v>0</v>
      </c>
      <c r="I251" s="1" t="s">
        <v>2335</v>
      </c>
      <c r="J251" s="1">
        <v>2269736</v>
      </c>
      <c r="K251" s="1" t="s">
        <v>2124</v>
      </c>
      <c r="L251" s="1" t="s">
        <v>3384</v>
      </c>
      <c r="M251" s="1" t="s">
        <v>3385</v>
      </c>
      <c r="N251" s="1" t="s">
        <v>3386</v>
      </c>
      <c r="O251" s="1" t="s">
        <v>2165</v>
      </c>
      <c r="P251" s="1" t="s">
        <v>2165</v>
      </c>
      <c r="Q251" s="1" t="s">
        <v>2166</v>
      </c>
      <c r="R251" s="1" t="s">
        <v>2637</v>
      </c>
      <c r="S251" s="1">
        <v>3</v>
      </c>
      <c r="T251" s="1">
        <v>129528683</v>
      </c>
      <c r="U251" s="1">
        <v>129528683</v>
      </c>
      <c r="V251" s="1" t="s">
        <v>2168</v>
      </c>
      <c r="W251" s="1" t="s">
        <v>2168</v>
      </c>
      <c r="X251" s="1" t="s">
        <v>2638</v>
      </c>
      <c r="Y251" s="1" t="s">
        <v>2245</v>
      </c>
      <c r="Z251" s="1">
        <v>2</v>
      </c>
      <c r="AA251" s="1" t="s">
        <v>2124</v>
      </c>
      <c r="AB251" s="1" t="s">
        <v>2171</v>
      </c>
      <c r="AC251" s="1" t="s">
        <v>3387</v>
      </c>
      <c r="AD251" s="1">
        <v>2</v>
      </c>
      <c r="AE251" s="1">
        <v>343272</v>
      </c>
      <c r="AF251" s="1">
        <v>129528683</v>
      </c>
      <c r="AG251" s="1" t="s">
        <v>2210</v>
      </c>
      <c r="AH251" s="1" t="s">
        <v>2185</v>
      </c>
    </row>
    <row r="252" spans="1:34" x14ac:dyDescent="0.25">
      <c r="A252" s="1">
        <v>292529</v>
      </c>
      <c r="B252" s="1" t="s">
        <v>2175</v>
      </c>
      <c r="C252" s="1" t="s">
        <v>3388</v>
      </c>
      <c r="D252" s="1">
        <v>57545</v>
      </c>
      <c r="E252" s="3" t="s">
        <v>139</v>
      </c>
      <c r="F252" s="1" t="s">
        <v>142</v>
      </c>
      <c r="G252" s="1" t="s">
        <v>2249</v>
      </c>
      <c r="H252" s="1">
        <v>0</v>
      </c>
      <c r="I252" s="1" t="s">
        <v>2335</v>
      </c>
      <c r="J252" s="1">
        <v>886059135</v>
      </c>
      <c r="K252" s="1" t="s">
        <v>2124</v>
      </c>
      <c r="L252" s="1" t="s">
        <v>3389</v>
      </c>
      <c r="M252" s="1" t="s">
        <v>3390</v>
      </c>
      <c r="N252" s="1" t="s">
        <v>3391</v>
      </c>
      <c r="O252" s="1" t="s">
        <v>2165</v>
      </c>
      <c r="P252" s="1" t="s">
        <v>2165</v>
      </c>
      <c r="Q252" s="1" t="s">
        <v>2166</v>
      </c>
      <c r="R252" s="1" t="s">
        <v>2359</v>
      </c>
      <c r="S252" s="1">
        <v>4</v>
      </c>
      <c r="T252" s="1">
        <v>15469898</v>
      </c>
      <c r="U252" s="1">
        <v>15469898</v>
      </c>
      <c r="V252" s="1" t="s">
        <v>2168</v>
      </c>
      <c r="W252" s="1" t="s">
        <v>2168</v>
      </c>
      <c r="X252" s="1" t="s">
        <v>3392</v>
      </c>
      <c r="Y252" s="1" t="s">
        <v>2236</v>
      </c>
      <c r="Z252" s="1">
        <v>1</v>
      </c>
      <c r="AA252" s="1" t="s">
        <v>2124</v>
      </c>
      <c r="AB252" s="1" t="s">
        <v>2171</v>
      </c>
      <c r="AC252" s="1" t="s">
        <v>3393</v>
      </c>
      <c r="AD252" s="1">
        <v>2</v>
      </c>
      <c r="AE252" s="1">
        <v>347750</v>
      </c>
      <c r="AF252" s="1">
        <v>15469898</v>
      </c>
      <c r="AG252" s="1" t="s">
        <v>2186</v>
      </c>
      <c r="AH252" s="1" t="s">
        <v>2174</v>
      </c>
    </row>
    <row r="253" spans="1:34" x14ac:dyDescent="0.25">
      <c r="A253" s="1">
        <v>292712</v>
      </c>
      <c r="B253" s="1" t="s">
        <v>2175</v>
      </c>
      <c r="C253" s="1" t="s">
        <v>3394</v>
      </c>
      <c r="D253" s="1">
        <v>8842</v>
      </c>
      <c r="E253" s="3" t="s">
        <v>555</v>
      </c>
      <c r="F253" s="1" t="s">
        <v>558</v>
      </c>
      <c r="G253" s="1" t="s">
        <v>2249</v>
      </c>
      <c r="H253" s="1">
        <v>0</v>
      </c>
      <c r="I253" s="1" t="s">
        <v>2786</v>
      </c>
      <c r="J253" s="1">
        <v>776360269</v>
      </c>
      <c r="K253" s="1" t="s">
        <v>2124</v>
      </c>
      <c r="L253" s="1" t="s">
        <v>3395</v>
      </c>
      <c r="M253" s="1" t="s">
        <v>3396</v>
      </c>
      <c r="N253" s="1" t="s">
        <v>3397</v>
      </c>
      <c r="O253" s="1" t="s">
        <v>2165</v>
      </c>
      <c r="P253" s="1" t="s">
        <v>2165</v>
      </c>
      <c r="Q253" s="1" t="s">
        <v>2166</v>
      </c>
      <c r="R253" s="1" t="s">
        <v>2359</v>
      </c>
      <c r="S253" s="1">
        <v>4</v>
      </c>
      <c r="T253" s="1">
        <v>16075943</v>
      </c>
      <c r="U253" s="1">
        <v>16075943</v>
      </c>
      <c r="V253" s="1" t="s">
        <v>2168</v>
      </c>
      <c r="W253" s="1" t="s">
        <v>2168</v>
      </c>
      <c r="X253" s="1" t="s">
        <v>3392</v>
      </c>
      <c r="Y253" s="1" t="s">
        <v>2236</v>
      </c>
      <c r="Z253" s="1">
        <v>1</v>
      </c>
      <c r="AA253" s="1" t="s">
        <v>2124</v>
      </c>
      <c r="AB253" s="1" t="s">
        <v>2171</v>
      </c>
      <c r="AC253" s="1" t="s">
        <v>3398</v>
      </c>
      <c r="AD253" s="1">
        <v>2</v>
      </c>
      <c r="AE253" s="1">
        <v>348013</v>
      </c>
      <c r="AF253" s="1">
        <v>16075943</v>
      </c>
      <c r="AG253" s="1" t="s">
        <v>2210</v>
      </c>
      <c r="AH253" s="1" t="s">
        <v>2185</v>
      </c>
    </row>
    <row r="254" spans="1:34" x14ac:dyDescent="0.25">
      <c r="A254" s="1">
        <v>292967</v>
      </c>
      <c r="B254" s="1" t="s">
        <v>2175</v>
      </c>
      <c r="C254" s="1" t="s">
        <v>3399</v>
      </c>
      <c r="D254" s="1">
        <v>285440</v>
      </c>
      <c r="E254" s="3" t="s">
        <v>253</v>
      </c>
      <c r="F254" s="1" t="s">
        <v>256</v>
      </c>
      <c r="G254" s="1" t="s">
        <v>2239</v>
      </c>
      <c r="H254" s="1">
        <v>0</v>
      </c>
      <c r="I254" s="1" t="s">
        <v>2335</v>
      </c>
      <c r="J254" s="1">
        <v>531909464</v>
      </c>
      <c r="K254" s="1" t="s">
        <v>2124</v>
      </c>
      <c r="L254" s="1" t="s">
        <v>3400</v>
      </c>
      <c r="M254" s="1" t="s">
        <v>3401</v>
      </c>
      <c r="N254" s="1" t="s">
        <v>3402</v>
      </c>
      <c r="O254" s="1" t="s">
        <v>2165</v>
      </c>
      <c r="P254" s="1" t="s">
        <v>2165</v>
      </c>
      <c r="Q254" s="1" t="s">
        <v>2166</v>
      </c>
      <c r="R254" s="1" t="s">
        <v>2359</v>
      </c>
      <c r="S254" s="1">
        <v>4</v>
      </c>
      <c r="T254" s="1">
        <v>186191696</v>
      </c>
      <c r="U254" s="1">
        <v>186191696</v>
      </c>
      <c r="V254" s="1" t="s">
        <v>2168</v>
      </c>
      <c r="W254" s="1" t="s">
        <v>2168</v>
      </c>
      <c r="X254" s="1" t="s">
        <v>3403</v>
      </c>
      <c r="Y254" s="1" t="s">
        <v>2236</v>
      </c>
      <c r="Z254" s="1">
        <v>1</v>
      </c>
      <c r="AA254" s="1" t="s">
        <v>2124</v>
      </c>
      <c r="AB254" s="1" t="s">
        <v>2171</v>
      </c>
      <c r="AC254" s="1" t="s">
        <v>3404</v>
      </c>
      <c r="AD254" s="1">
        <v>2</v>
      </c>
      <c r="AE254" s="1">
        <v>348294</v>
      </c>
      <c r="AF254" s="1">
        <v>186191696</v>
      </c>
      <c r="AG254" s="1" t="s">
        <v>2185</v>
      </c>
      <c r="AH254" s="1" t="s">
        <v>2210</v>
      </c>
    </row>
    <row r="255" spans="1:34" x14ac:dyDescent="0.25">
      <c r="A255" s="1">
        <v>293109</v>
      </c>
      <c r="B255" s="1" t="s">
        <v>2175</v>
      </c>
      <c r="C255" s="1" t="s">
        <v>3405</v>
      </c>
      <c r="D255" s="1">
        <v>5627</v>
      </c>
      <c r="E255" s="3" t="s">
        <v>1426</v>
      </c>
      <c r="F255" s="1" t="s">
        <v>1428</v>
      </c>
      <c r="G255" s="1" t="s">
        <v>2249</v>
      </c>
      <c r="H255" s="1">
        <v>0</v>
      </c>
      <c r="I255" s="1" t="s">
        <v>2304</v>
      </c>
      <c r="J255" s="1">
        <v>370938580</v>
      </c>
      <c r="K255" s="1" t="s">
        <v>2124</v>
      </c>
      <c r="L255" s="1" t="s">
        <v>3406</v>
      </c>
      <c r="M255" s="1" t="s">
        <v>3317</v>
      </c>
      <c r="N255" s="1" t="s">
        <v>3318</v>
      </c>
      <c r="O255" s="1" t="s">
        <v>2165</v>
      </c>
      <c r="P255" s="1" t="s">
        <v>2165</v>
      </c>
      <c r="Q255" s="1" t="s">
        <v>2166</v>
      </c>
      <c r="R255" s="1" t="s">
        <v>2637</v>
      </c>
      <c r="S255" s="1">
        <v>3</v>
      </c>
      <c r="T255" s="1">
        <v>93973792</v>
      </c>
      <c r="U255" s="1">
        <v>93973792</v>
      </c>
      <c r="V255" s="1" t="s">
        <v>2168</v>
      </c>
      <c r="W255" s="1" t="s">
        <v>2168</v>
      </c>
      <c r="X255" s="1" t="s">
        <v>3319</v>
      </c>
      <c r="Y255" s="1" t="s">
        <v>2236</v>
      </c>
      <c r="Z255" s="1">
        <v>1</v>
      </c>
      <c r="AA255" s="1" t="s">
        <v>2124</v>
      </c>
      <c r="AB255" s="1" t="s">
        <v>2171</v>
      </c>
      <c r="AC255" s="1" t="s">
        <v>3407</v>
      </c>
      <c r="AD255" s="1">
        <v>2</v>
      </c>
      <c r="AE255" s="1">
        <v>346895</v>
      </c>
      <c r="AF255" s="1">
        <v>93973792</v>
      </c>
      <c r="AG255" s="1" t="s">
        <v>2174</v>
      </c>
      <c r="AH255" s="1" t="s">
        <v>2186</v>
      </c>
    </row>
    <row r="256" spans="1:34" x14ac:dyDescent="0.25">
      <c r="A256" s="1">
        <v>293133</v>
      </c>
      <c r="B256" s="1" t="s">
        <v>2175</v>
      </c>
      <c r="C256" s="1" t="s">
        <v>3408</v>
      </c>
      <c r="D256" s="1">
        <v>84100</v>
      </c>
      <c r="E256" s="3" t="s">
        <v>58</v>
      </c>
      <c r="F256" s="1" t="s">
        <v>61</v>
      </c>
      <c r="G256" s="1" t="s">
        <v>2249</v>
      </c>
      <c r="H256" s="1">
        <v>0</v>
      </c>
      <c r="I256" s="1" t="s">
        <v>2304</v>
      </c>
      <c r="J256" s="1">
        <v>189005414</v>
      </c>
      <c r="K256" s="1" t="s">
        <v>2124</v>
      </c>
      <c r="L256" s="1" t="s">
        <v>3409</v>
      </c>
      <c r="M256" s="1" t="s">
        <v>3343</v>
      </c>
      <c r="N256" s="1" t="s">
        <v>3344</v>
      </c>
      <c r="O256" s="1" t="s">
        <v>2165</v>
      </c>
      <c r="P256" s="1" t="s">
        <v>2165</v>
      </c>
      <c r="Q256" s="1" t="s">
        <v>2166</v>
      </c>
      <c r="R256" s="1" t="s">
        <v>2637</v>
      </c>
      <c r="S256" s="1">
        <v>3</v>
      </c>
      <c r="T256" s="1">
        <v>97764798</v>
      </c>
      <c r="U256" s="1">
        <v>97764798</v>
      </c>
      <c r="V256" s="1" t="s">
        <v>2168</v>
      </c>
      <c r="W256" s="1" t="s">
        <v>2168</v>
      </c>
      <c r="X256" s="1" t="s">
        <v>3339</v>
      </c>
      <c r="Y256" s="1" t="s">
        <v>2236</v>
      </c>
      <c r="Z256" s="1">
        <v>1</v>
      </c>
      <c r="AA256" s="1" t="s">
        <v>2124</v>
      </c>
      <c r="AB256" s="1" t="s">
        <v>2171</v>
      </c>
      <c r="AC256" s="1" t="s">
        <v>3410</v>
      </c>
      <c r="AD256" s="1">
        <v>2</v>
      </c>
      <c r="AE256" s="1">
        <v>346937</v>
      </c>
      <c r="AF256" s="1">
        <v>97764798</v>
      </c>
      <c r="AG256" s="1" t="s">
        <v>2210</v>
      </c>
      <c r="AH256" s="1" t="s">
        <v>2185</v>
      </c>
    </row>
    <row r="257" spans="1:34" x14ac:dyDescent="0.25">
      <c r="A257" s="1">
        <v>293328</v>
      </c>
      <c r="B257" s="1" t="s">
        <v>2175</v>
      </c>
      <c r="C257" s="1" t="s">
        <v>3411</v>
      </c>
      <c r="D257" s="1">
        <v>345193</v>
      </c>
      <c r="E257" s="3" t="s">
        <v>412</v>
      </c>
      <c r="F257" s="1" t="s">
        <v>415</v>
      </c>
      <c r="G257" s="1" t="s">
        <v>2254</v>
      </c>
      <c r="H257" s="1">
        <v>0</v>
      </c>
      <c r="I257" s="1" t="s">
        <v>2786</v>
      </c>
      <c r="J257" s="1">
        <v>77613966</v>
      </c>
      <c r="K257" s="1" t="s">
        <v>2124</v>
      </c>
      <c r="L257" s="1" t="s">
        <v>3412</v>
      </c>
      <c r="M257" s="1" t="s">
        <v>3413</v>
      </c>
      <c r="N257" s="1" t="s">
        <v>3414</v>
      </c>
      <c r="O257" s="1" t="s">
        <v>2165</v>
      </c>
      <c r="P257" s="1" t="s">
        <v>2165</v>
      </c>
      <c r="Q257" s="1" t="s">
        <v>2166</v>
      </c>
      <c r="R257" s="1" t="s">
        <v>2359</v>
      </c>
      <c r="S257" s="1">
        <v>4</v>
      </c>
      <c r="T257" s="1">
        <v>109848188</v>
      </c>
      <c r="U257" s="1">
        <v>109848188</v>
      </c>
      <c r="V257" s="1" t="s">
        <v>2168</v>
      </c>
      <c r="W257" s="1" t="s">
        <v>2168</v>
      </c>
      <c r="X257" s="1" t="s">
        <v>3415</v>
      </c>
      <c r="Y257" s="1" t="s">
        <v>2236</v>
      </c>
      <c r="Z257" s="1">
        <v>1</v>
      </c>
      <c r="AA257" s="1" t="s">
        <v>2124</v>
      </c>
      <c r="AB257" s="1" t="s">
        <v>2171</v>
      </c>
      <c r="AC257" s="1" t="s">
        <v>3416</v>
      </c>
      <c r="AD257" s="1">
        <v>2</v>
      </c>
      <c r="AE257" s="1">
        <v>347179</v>
      </c>
      <c r="AF257" s="1">
        <v>109848188</v>
      </c>
      <c r="AG257" s="1" t="s">
        <v>2174</v>
      </c>
      <c r="AH257" s="1" t="s">
        <v>2210</v>
      </c>
    </row>
    <row r="258" spans="1:34" x14ac:dyDescent="0.25">
      <c r="A258" s="1">
        <v>293613</v>
      </c>
      <c r="B258" s="1" t="s">
        <v>2175</v>
      </c>
      <c r="C258" s="1" t="s">
        <v>3417</v>
      </c>
      <c r="D258" s="1">
        <v>79644</v>
      </c>
      <c r="E258" s="3" t="s">
        <v>697</v>
      </c>
      <c r="F258" s="1" t="s">
        <v>700</v>
      </c>
      <c r="G258" s="1" t="s">
        <v>2249</v>
      </c>
      <c r="H258" s="1">
        <v>0</v>
      </c>
      <c r="I258" s="1" t="s">
        <v>2335</v>
      </c>
      <c r="J258" s="1">
        <v>532409901</v>
      </c>
      <c r="K258" s="1" t="s">
        <v>2124</v>
      </c>
      <c r="L258" s="1" t="s">
        <v>3418</v>
      </c>
      <c r="M258" s="1" t="s">
        <v>3419</v>
      </c>
      <c r="N258" s="1" t="s">
        <v>3420</v>
      </c>
      <c r="O258" s="1" t="s">
        <v>2165</v>
      </c>
      <c r="P258" s="1" t="s">
        <v>2165</v>
      </c>
      <c r="Q258" s="1" t="s">
        <v>2166</v>
      </c>
      <c r="R258" s="1" t="s">
        <v>2359</v>
      </c>
      <c r="S258" s="1">
        <v>4</v>
      </c>
      <c r="T258" s="1">
        <v>55346253</v>
      </c>
      <c r="U258" s="1">
        <v>55346253</v>
      </c>
      <c r="V258" s="1" t="s">
        <v>2168</v>
      </c>
      <c r="W258" s="1" t="s">
        <v>2168</v>
      </c>
      <c r="X258" s="1" t="s">
        <v>3421</v>
      </c>
      <c r="Y258" s="1" t="s">
        <v>2236</v>
      </c>
      <c r="Z258" s="1">
        <v>1</v>
      </c>
      <c r="AA258" s="1" t="s">
        <v>2124</v>
      </c>
      <c r="AB258" s="1" t="s">
        <v>2171</v>
      </c>
      <c r="AC258" s="1" t="s">
        <v>3422</v>
      </c>
      <c r="AD258" s="1">
        <v>2</v>
      </c>
      <c r="AE258" s="1">
        <v>349003</v>
      </c>
      <c r="AF258" s="1">
        <v>55346253</v>
      </c>
      <c r="AG258" s="1" t="s">
        <v>2210</v>
      </c>
      <c r="AH258" s="1" t="s">
        <v>2174</v>
      </c>
    </row>
    <row r="259" spans="1:34" x14ac:dyDescent="0.25">
      <c r="A259" s="1">
        <v>293618</v>
      </c>
      <c r="B259" s="1" t="s">
        <v>2175</v>
      </c>
      <c r="C259" s="1" t="s">
        <v>3423</v>
      </c>
      <c r="D259" s="1">
        <v>79644</v>
      </c>
      <c r="E259" s="3" t="s">
        <v>697</v>
      </c>
      <c r="F259" s="1" t="s">
        <v>700</v>
      </c>
      <c r="G259" s="1" t="s">
        <v>2189</v>
      </c>
      <c r="H259" s="1">
        <v>0</v>
      </c>
      <c r="I259" s="1" t="s">
        <v>3424</v>
      </c>
      <c r="J259" s="1">
        <v>111568566</v>
      </c>
      <c r="K259" s="1" t="s">
        <v>2124</v>
      </c>
      <c r="L259" s="1" t="s">
        <v>3425</v>
      </c>
      <c r="M259" s="1" t="s">
        <v>3426</v>
      </c>
      <c r="N259" s="1" t="s">
        <v>3427</v>
      </c>
      <c r="O259" s="1" t="s">
        <v>2165</v>
      </c>
      <c r="P259" s="1" t="s">
        <v>2165</v>
      </c>
      <c r="Q259" s="1" t="s">
        <v>2166</v>
      </c>
      <c r="R259" s="1" t="s">
        <v>2359</v>
      </c>
      <c r="S259" s="1">
        <v>4</v>
      </c>
      <c r="T259" s="1">
        <v>55346297</v>
      </c>
      <c r="U259" s="1">
        <v>55346297</v>
      </c>
      <c r="V259" s="1" t="s">
        <v>2168</v>
      </c>
      <c r="W259" s="1" t="s">
        <v>2168</v>
      </c>
      <c r="X259" s="1" t="s">
        <v>3421</v>
      </c>
      <c r="Y259" s="1" t="s">
        <v>2245</v>
      </c>
      <c r="Z259" s="1">
        <v>2</v>
      </c>
      <c r="AA259" s="1" t="s">
        <v>2124</v>
      </c>
      <c r="AB259" s="1" t="s">
        <v>2171</v>
      </c>
      <c r="AC259" s="1" t="s">
        <v>3428</v>
      </c>
      <c r="AD259" s="1">
        <v>2</v>
      </c>
      <c r="AE259" s="1">
        <v>349004</v>
      </c>
      <c r="AF259" s="1">
        <v>55346297</v>
      </c>
      <c r="AG259" s="1" t="s">
        <v>2210</v>
      </c>
      <c r="AH259" s="1" t="s">
        <v>2185</v>
      </c>
    </row>
    <row r="260" spans="1:34" x14ac:dyDescent="0.25">
      <c r="A260" s="1">
        <v>293631</v>
      </c>
      <c r="B260" s="1" t="s">
        <v>2175</v>
      </c>
      <c r="C260" s="1" t="s">
        <v>3429</v>
      </c>
      <c r="D260" s="1">
        <v>166379</v>
      </c>
      <c r="E260" s="3" t="s">
        <v>78</v>
      </c>
      <c r="F260" s="1" t="s">
        <v>81</v>
      </c>
      <c r="G260" s="1" t="s">
        <v>2249</v>
      </c>
      <c r="H260" s="1">
        <v>0</v>
      </c>
      <c r="I260" s="1" t="s">
        <v>2335</v>
      </c>
      <c r="J260" s="1">
        <v>886059057</v>
      </c>
      <c r="K260" s="1" t="s">
        <v>2124</v>
      </c>
      <c r="L260" s="1" t="s">
        <v>3430</v>
      </c>
      <c r="M260" s="1" t="s">
        <v>3380</v>
      </c>
      <c r="N260" s="1" t="s">
        <v>3381</v>
      </c>
      <c r="O260" s="1" t="s">
        <v>2165</v>
      </c>
      <c r="P260" s="1" t="s">
        <v>2165</v>
      </c>
      <c r="Q260" s="1" t="s">
        <v>2166</v>
      </c>
      <c r="R260" s="1" t="s">
        <v>2359</v>
      </c>
      <c r="S260" s="1">
        <v>4</v>
      </c>
      <c r="T260" s="1">
        <v>122732786</v>
      </c>
      <c r="U260" s="1">
        <v>122732786</v>
      </c>
      <c r="V260" s="1" t="s">
        <v>2168</v>
      </c>
      <c r="W260" s="1" t="s">
        <v>2168</v>
      </c>
      <c r="X260" s="1" t="s">
        <v>3372</v>
      </c>
      <c r="Y260" s="1" t="s">
        <v>2236</v>
      </c>
      <c r="Z260" s="1">
        <v>1</v>
      </c>
      <c r="AA260" s="1" t="s">
        <v>2124</v>
      </c>
      <c r="AB260" s="1" t="s">
        <v>2171</v>
      </c>
      <c r="AC260" s="1" t="s">
        <v>3431</v>
      </c>
      <c r="AD260" s="1">
        <v>2</v>
      </c>
      <c r="AE260" s="1">
        <v>347495</v>
      </c>
      <c r="AF260" s="1">
        <v>122732786</v>
      </c>
      <c r="AG260" s="1" t="s">
        <v>2210</v>
      </c>
      <c r="AH260" s="1" t="s">
        <v>2186</v>
      </c>
    </row>
    <row r="261" spans="1:34" x14ac:dyDescent="0.25">
      <c r="A261" s="1">
        <v>293632</v>
      </c>
      <c r="B261" s="1" t="s">
        <v>2175</v>
      </c>
      <c r="C261" s="1" t="s">
        <v>3432</v>
      </c>
      <c r="D261" s="1">
        <v>166379</v>
      </c>
      <c r="E261" s="3" t="s">
        <v>78</v>
      </c>
      <c r="F261" s="1" t="s">
        <v>81</v>
      </c>
      <c r="G261" s="1" t="s">
        <v>2254</v>
      </c>
      <c r="H261" s="1">
        <v>0</v>
      </c>
      <c r="I261" s="1" t="s">
        <v>2335</v>
      </c>
      <c r="J261" s="1">
        <v>59440868</v>
      </c>
      <c r="K261" s="1" t="s">
        <v>2124</v>
      </c>
      <c r="L261" s="1" t="s">
        <v>3433</v>
      </c>
      <c r="M261" s="1" t="s">
        <v>3380</v>
      </c>
      <c r="N261" s="1" t="s">
        <v>3381</v>
      </c>
      <c r="O261" s="1" t="s">
        <v>2165</v>
      </c>
      <c r="P261" s="1" t="s">
        <v>2165</v>
      </c>
      <c r="Q261" s="1" t="s">
        <v>2166</v>
      </c>
      <c r="R261" s="1" t="s">
        <v>2359</v>
      </c>
      <c r="S261" s="1">
        <v>4</v>
      </c>
      <c r="T261" s="1">
        <v>122732834</v>
      </c>
      <c r="U261" s="1">
        <v>122732834</v>
      </c>
      <c r="V261" s="1" t="s">
        <v>2168</v>
      </c>
      <c r="W261" s="1" t="s">
        <v>2168</v>
      </c>
      <c r="X261" s="1" t="s">
        <v>3372</v>
      </c>
      <c r="Y261" s="1" t="s">
        <v>2236</v>
      </c>
      <c r="Z261" s="1">
        <v>1</v>
      </c>
      <c r="AA261" s="1" t="s">
        <v>2124</v>
      </c>
      <c r="AB261" s="1" t="s">
        <v>2171</v>
      </c>
      <c r="AC261" s="1" t="s">
        <v>3434</v>
      </c>
      <c r="AD261" s="1">
        <v>2</v>
      </c>
      <c r="AE261" s="1">
        <v>347496</v>
      </c>
      <c r="AF261" s="1">
        <v>122732834</v>
      </c>
      <c r="AG261" s="1" t="s">
        <v>2210</v>
      </c>
      <c r="AH261" s="1" t="s">
        <v>2174</v>
      </c>
    </row>
    <row r="262" spans="1:34" x14ac:dyDescent="0.25">
      <c r="A262" s="1">
        <v>293922</v>
      </c>
      <c r="B262" s="1" t="s">
        <v>2175</v>
      </c>
      <c r="C262" s="1" t="s">
        <v>3435</v>
      </c>
      <c r="D262" s="1">
        <v>7466</v>
      </c>
      <c r="E262" s="3" t="s">
        <v>1407</v>
      </c>
      <c r="F262" s="1" t="s">
        <v>1409</v>
      </c>
      <c r="G262" s="1" t="s">
        <v>2220</v>
      </c>
      <c r="H262" s="1">
        <v>0</v>
      </c>
      <c r="I262" s="1" t="s">
        <v>2335</v>
      </c>
      <c r="J262" s="1">
        <v>886059522</v>
      </c>
      <c r="K262" s="1" t="s">
        <v>2124</v>
      </c>
      <c r="L262" s="1" t="s">
        <v>3436</v>
      </c>
      <c r="M262" s="1" t="s">
        <v>3437</v>
      </c>
      <c r="N262" s="1" t="s">
        <v>3438</v>
      </c>
      <c r="O262" s="1" t="s">
        <v>2324</v>
      </c>
      <c r="P262" s="1" t="s">
        <v>2165</v>
      </c>
      <c r="Q262" s="1" t="s">
        <v>2166</v>
      </c>
      <c r="R262" s="1" t="s">
        <v>2359</v>
      </c>
      <c r="S262" s="1">
        <v>4</v>
      </c>
      <c r="T262" s="1">
        <v>6269891</v>
      </c>
      <c r="U262" s="1">
        <v>6269891</v>
      </c>
      <c r="V262" s="1" t="s">
        <v>2168</v>
      </c>
      <c r="W262" s="1" t="s">
        <v>2168</v>
      </c>
      <c r="X262" s="1" t="s">
        <v>2360</v>
      </c>
      <c r="Y262" s="1" t="s">
        <v>2227</v>
      </c>
      <c r="Z262" s="1">
        <v>2</v>
      </c>
      <c r="AA262" s="1" t="s">
        <v>2124</v>
      </c>
      <c r="AB262" s="1" t="s">
        <v>2171</v>
      </c>
      <c r="AC262" s="1" t="s">
        <v>3439</v>
      </c>
      <c r="AD262" s="1">
        <v>2</v>
      </c>
      <c r="AE262" s="1">
        <v>349297</v>
      </c>
      <c r="AF262" s="1">
        <v>6269891</v>
      </c>
      <c r="AG262" s="1" t="s">
        <v>2185</v>
      </c>
      <c r="AH262" s="1" t="s">
        <v>2210</v>
      </c>
    </row>
    <row r="263" spans="1:34" x14ac:dyDescent="0.25">
      <c r="A263" s="1">
        <v>293925</v>
      </c>
      <c r="B263" s="1" t="s">
        <v>2175</v>
      </c>
      <c r="C263" s="1" t="s">
        <v>3440</v>
      </c>
      <c r="D263" s="1">
        <v>7466</v>
      </c>
      <c r="E263" s="3" t="s">
        <v>1407</v>
      </c>
      <c r="F263" s="1" t="s">
        <v>1409</v>
      </c>
      <c r="G263" s="1" t="s">
        <v>2249</v>
      </c>
      <c r="H263" s="1">
        <v>0</v>
      </c>
      <c r="I263" s="1" t="s">
        <v>2304</v>
      </c>
      <c r="J263" s="1">
        <v>886059524</v>
      </c>
      <c r="K263" s="1" t="s">
        <v>2124</v>
      </c>
      <c r="L263" s="1" t="s">
        <v>3441</v>
      </c>
      <c r="M263" s="1" t="s">
        <v>3442</v>
      </c>
      <c r="N263" s="1" t="s">
        <v>3443</v>
      </c>
      <c r="O263" s="1" t="s">
        <v>2165</v>
      </c>
      <c r="P263" s="1" t="s">
        <v>2165</v>
      </c>
      <c r="Q263" s="1" t="s">
        <v>2166</v>
      </c>
      <c r="R263" s="1" t="s">
        <v>2359</v>
      </c>
      <c r="S263" s="1">
        <v>4</v>
      </c>
      <c r="T263" s="1">
        <v>6269920</v>
      </c>
      <c r="U263" s="1">
        <v>6269920</v>
      </c>
      <c r="V263" s="1" t="s">
        <v>2168</v>
      </c>
      <c r="W263" s="1" t="s">
        <v>2168</v>
      </c>
      <c r="X263" s="1" t="s">
        <v>2360</v>
      </c>
      <c r="Y263" s="1" t="s">
        <v>2236</v>
      </c>
      <c r="Z263" s="1">
        <v>1</v>
      </c>
      <c r="AA263" s="1" t="s">
        <v>2124</v>
      </c>
      <c r="AB263" s="1" t="s">
        <v>2171</v>
      </c>
      <c r="AC263" s="1" t="s">
        <v>3444</v>
      </c>
      <c r="AD263" s="1">
        <v>2</v>
      </c>
      <c r="AE263" s="1">
        <v>349300</v>
      </c>
      <c r="AF263" s="1">
        <v>6269920</v>
      </c>
      <c r="AG263" s="1" t="s">
        <v>2174</v>
      </c>
      <c r="AH263" s="1" t="s">
        <v>2210</v>
      </c>
    </row>
    <row r="264" spans="1:34" x14ac:dyDescent="0.25">
      <c r="A264" s="1">
        <v>293944</v>
      </c>
      <c r="B264" s="1" t="s">
        <v>2175</v>
      </c>
      <c r="C264" s="1" t="s">
        <v>3445</v>
      </c>
      <c r="D264" s="1">
        <v>9227</v>
      </c>
      <c r="E264" s="3" t="s">
        <v>408</v>
      </c>
      <c r="F264" s="1" t="s">
        <v>411</v>
      </c>
      <c r="G264" s="1" t="s">
        <v>2249</v>
      </c>
      <c r="H264" s="1">
        <v>0</v>
      </c>
      <c r="I264" s="1" t="s">
        <v>2335</v>
      </c>
      <c r="J264" s="1">
        <v>886059159</v>
      </c>
      <c r="K264" s="1" t="s">
        <v>2124</v>
      </c>
      <c r="L264" s="1" t="s">
        <v>3446</v>
      </c>
      <c r="M264" s="1" t="s">
        <v>3447</v>
      </c>
      <c r="N264" s="1" t="s">
        <v>3448</v>
      </c>
      <c r="O264" s="1" t="s">
        <v>2165</v>
      </c>
      <c r="P264" s="1" t="s">
        <v>2165</v>
      </c>
      <c r="Q264" s="1" t="s">
        <v>2166</v>
      </c>
      <c r="R264" s="1" t="s">
        <v>2359</v>
      </c>
      <c r="S264" s="1">
        <v>4</v>
      </c>
      <c r="T264" s="1">
        <v>154744109</v>
      </c>
      <c r="U264" s="1">
        <v>154744109</v>
      </c>
      <c r="V264" s="1" t="s">
        <v>2168</v>
      </c>
      <c r="W264" s="1" t="s">
        <v>2168</v>
      </c>
      <c r="X264" s="1" t="s">
        <v>3449</v>
      </c>
      <c r="Y264" s="1" t="s">
        <v>2236</v>
      </c>
      <c r="Z264" s="1">
        <v>1</v>
      </c>
      <c r="AA264" s="1" t="s">
        <v>2124</v>
      </c>
      <c r="AB264" s="1" t="s">
        <v>2171</v>
      </c>
      <c r="AC264" s="1" t="s">
        <v>3450</v>
      </c>
      <c r="AD264" s="1">
        <v>2</v>
      </c>
      <c r="AE264" s="1">
        <v>347845</v>
      </c>
      <c r="AF264" s="1">
        <v>154744109</v>
      </c>
      <c r="AG264" s="1" t="s">
        <v>2174</v>
      </c>
      <c r="AH264" s="1" t="s">
        <v>2210</v>
      </c>
    </row>
    <row r="265" spans="1:34" x14ac:dyDescent="0.25">
      <c r="A265" s="1">
        <v>294081</v>
      </c>
      <c r="B265" s="1" t="s">
        <v>2175</v>
      </c>
      <c r="C265" s="1" t="s">
        <v>3451</v>
      </c>
      <c r="D265" s="1">
        <v>8842</v>
      </c>
      <c r="E265" s="3" t="s">
        <v>555</v>
      </c>
      <c r="F265" s="1" t="s">
        <v>558</v>
      </c>
      <c r="G265" s="1" t="s">
        <v>2249</v>
      </c>
      <c r="H265" s="1">
        <v>0</v>
      </c>
      <c r="I265" s="1" t="s">
        <v>2335</v>
      </c>
      <c r="J265" s="1">
        <v>75531222</v>
      </c>
      <c r="K265" s="1" t="s">
        <v>2124</v>
      </c>
      <c r="L265" s="1" t="s">
        <v>3452</v>
      </c>
      <c r="M265" s="1" t="s">
        <v>3453</v>
      </c>
      <c r="N265" s="1" t="s">
        <v>3454</v>
      </c>
      <c r="O265" s="1" t="s">
        <v>2165</v>
      </c>
      <c r="P265" s="1" t="s">
        <v>2165</v>
      </c>
      <c r="Q265" s="1" t="s">
        <v>2166</v>
      </c>
      <c r="R265" s="1" t="s">
        <v>2359</v>
      </c>
      <c r="S265" s="1">
        <v>4</v>
      </c>
      <c r="T265" s="1">
        <v>16076054</v>
      </c>
      <c r="U265" s="1">
        <v>16076054</v>
      </c>
      <c r="V265" s="1" t="s">
        <v>2168</v>
      </c>
      <c r="W265" s="1" t="s">
        <v>2168</v>
      </c>
      <c r="X265" s="1" t="s">
        <v>3392</v>
      </c>
      <c r="Y265" s="1" t="s">
        <v>2236</v>
      </c>
      <c r="Z265" s="1">
        <v>1</v>
      </c>
      <c r="AA265" s="1" t="s">
        <v>2124</v>
      </c>
      <c r="AB265" s="1" t="s">
        <v>2171</v>
      </c>
      <c r="AC265" s="1" t="s">
        <v>3455</v>
      </c>
      <c r="AD265" s="1">
        <v>2</v>
      </c>
      <c r="AE265" s="1">
        <v>348015</v>
      </c>
      <c r="AF265" s="1">
        <v>16076054</v>
      </c>
      <c r="AG265" s="1" t="s">
        <v>2174</v>
      </c>
      <c r="AH265" s="1" t="s">
        <v>2186</v>
      </c>
    </row>
    <row r="266" spans="1:34" x14ac:dyDescent="0.25">
      <c r="A266" s="1">
        <v>294082</v>
      </c>
      <c r="B266" s="1" t="s">
        <v>2175</v>
      </c>
      <c r="C266" s="1" t="s">
        <v>3456</v>
      </c>
      <c r="D266" s="1">
        <v>8842</v>
      </c>
      <c r="E266" s="3" t="s">
        <v>555</v>
      </c>
      <c r="F266" s="1" t="s">
        <v>558</v>
      </c>
      <c r="G266" s="1" t="s">
        <v>2249</v>
      </c>
      <c r="H266" s="1">
        <v>0</v>
      </c>
      <c r="I266" s="1" t="s">
        <v>2304</v>
      </c>
      <c r="J266" s="1">
        <v>180926533</v>
      </c>
      <c r="K266" s="1" t="s">
        <v>2124</v>
      </c>
      <c r="L266" s="1" t="s">
        <v>3457</v>
      </c>
      <c r="M266" s="1" t="s">
        <v>3458</v>
      </c>
      <c r="N266" s="1" t="s">
        <v>3459</v>
      </c>
      <c r="O266" s="1" t="s">
        <v>2165</v>
      </c>
      <c r="P266" s="1" t="s">
        <v>2165</v>
      </c>
      <c r="Q266" s="1" t="s">
        <v>2166</v>
      </c>
      <c r="R266" s="1" t="s">
        <v>2359</v>
      </c>
      <c r="S266" s="1">
        <v>4</v>
      </c>
      <c r="T266" s="1">
        <v>16076074</v>
      </c>
      <c r="U266" s="1">
        <v>16076074</v>
      </c>
      <c r="V266" s="1" t="s">
        <v>2168</v>
      </c>
      <c r="W266" s="1" t="s">
        <v>2168</v>
      </c>
      <c r="X266" s="1" t="s">
        <v>3392</v>
      </c>
      <c r="Y266" s="1" t="s">
        <v>2236</v>
      </c>
      <c r="Z266" s="1">
        <v>1</v>
      </c>
      <c r="AA266" s="1" t="s">
        <v>2124</v>
      </c>
      <c r="AB266" s="1" t="s">
        <v>2171</v>
      </c>
      <c r="AC266" s="1" t="s">
        <v>3460</v>
      </c>
      <c r="AD266" s="1">
        <v>2</v>
      </c>
      <c r="AE266" s="1">
        <v>348016</v>
      </c>
      <c r="AF266" s="1">
        <v>16076074</v>
      </c>
      <c r="AG266" s="1" t="s">
        <v>2174</v>
      </c>
      <c r="AH266" s="1" t="s">
        <v>2186</v>
      </c>
    </row>
    <row r="267" spans="1:34" x14ac:dyDescent="0.25">
      <c r="A267" s="1">
        <v>294175</v>
      </c>
      <c r="B267" s="1" t="s">
        <v>2175</v>
      </c>
      <c r="C267" s="1" t="s">
        <v>3461</v>
      </c>
      <c r="D267" s="1">
        <v>80144</v>
      </c>
      <c r="E267" s="3" t="s">
        <v>1200</v>
      </c>
      <c r="F267" s="1" t="s">
        <v>1202</v>
      </c>
      <c r="G267" s="1" t="s">
        <v>2249</v>
      </c>
      <c r="H267" s="1">
        <v>0</v>
      </c>
      <c r="I267" s="1" t="s">
        <v>2304</v>
      </c>
      <c r="J267" s="1">
        <v>886059622</v>
      </c>
      <c r="K267" s="1" t="s">
        <v>2124</v>
      </c>
      <c r="L267" s="1" t="s">
        <v>3462</v>
      </c>
      <c r="M267" s="1" t="s">
        <v>3463</v>
      </c>
      <c r="N267" s="1" t="s">
        <v>3464</v>
      </c>
      <c r="O267" s="1" t="s">
        <v>2165</v>
      </c>
      <c r="P267" s="1" t="s">
        <v>2165</v>
      </c>
      <c r="Q267" s="1" t="s">
        <v>2166</v>
      </c>
      <c r="R267" s="1" t="s">
        <v>2359</v>
      </c>
      <c r="S267" s="1">
        <v>4</v>
      </c>
      <c r="T267" s="1">
        <v>78057588</v>
      </c>
      <c r="U267" s="1">
        <v>78057588</v>
      </c>
      <c r="V267" s="1" t="s">
        <v>2168</v>
      </c>
      <c r="W267" s="1" t="s">
        <v>2168</v>
      </c>
      <c r="X267" s="1" t="s">
        <v>3465</v>
      </c>
      <c r="Y267" s="1" t="s">
        <v>2236</v>
      </c>
      <c r="Z267" s="1">
        <v>1</v>
      </c>
      <c r="AA267" s="1" t="s">
        <v>2124</v>
      </c>
      <c r="AB267" s="1" t="s">
        <v>2171</v>
      </c>
      <c r="AC267" s="1" t="s">
        <v>3466</v>
      </c>
      <c r="AD267" s="1">
        <v>2</v>
      </c>
      <c r="AE267" s="1">
        <v>349643</v>
      </c>
      <c r="AF267" s="1">
        <v>78057588</v>
      </c>
      <c r="AG267" s="1" t="s">
        <v>2174</v>
      </c>
      <c r="AH267" s="1" t="s">
        <v>2210</v>
      </c>
    </row>
    <row r="268" spans="1:34" x14ac:dyDescent="0.25">
      <c r="A268" s="1">
        <v>294188</v>
      </c>
      <c r="B268" s="1" t="s">
        <v>2175</v>
      </c>
      <c r="C268" s="1" t="s">
        <v>3467</v>
      </c>
      <c r="D268" s="1">
        <v>80144</v>
      </c>
      <c r="E268" s="3" t="s">
        <v>1200</v>
      </c>
      <c r="F268" s="1" t="s">
        <v>1202</v>
      </c>
      <c r="G268" s="1" t="s">
        <v>2249</v>
      </c>
      <c r="H268" s="1">
        <v>0</v>
      </c>
      <c r="I268" s="1" t="s">
        <v>2335</v>
      </c>
      <c r="J268" s="1">
        <v>886059623</v>
      </c>
      <c r="K268" s="1" t="s">
        <v>2124</v>
      </c>
      <c r="L268" s="1" t="s">
        <v>3468</v>
      </c>
      <c r="M268" s="1" t="s">
        <v>3463</v>
      </c>
      <c r="N268" s="1" t="s">
        <v>3464</v>
      </c>
      <c r="O268" s="1" t="s">
        <v>2165</v>
      </c>
      <c r="P268" s="1" t="s">
        <v>2165</v>
      </c>
      <c r="Q268" s="1" t="s">
        <v>2166</v>
      </c>
      <c r="R268" s="1" t="s">
        <v>2359</v>
      </c>
      <c r="S268" s="1">
        <v>4</v>
      </c>
      <c r="T268" s="1">
        <v>78057765</v>
      </c>
      <c r="U268" s="1">
        <v>78057765</v>
      </c>
      <c r="V268" s="1" t="s">
        <v>2168</v>
      </c>
      <c r="W268" s="1" t="s">
        <v>2168</v>
      </c>
      <c r="X268" s="1" t="s">
        <v>3465</v>
      </c>
      <c r="Y268" s="1" t="s">
        <v>2236</v>
      </c>
      <c r="Z268" s="1">
        <v>1</v>
      </c>
      <c r="AA268" s="1" t="s">
        <v>2124</v>
      </c>
      <c r="AB268" s="1" t="s">
        <v>2171</v>
      </c>
      <c r="AC268" s="1" t="s">
        <v>3469</v>
      </c>
      <c r="AD268" s="1">
        <v>2</v>
      </c>
      <c r="AE268" s="1">
        <v>349645</v>
      </c>
      <c r="AF268" s="1">
        <v>78057765</v>
      </c>
      <c r="AG268" s="1" t="s">
        <v>2174</v>
      </c>
      <c r="AH268" s="1" t="s">
        <v>2210</v>
      </c>
    </row>
    <row r="269" spans="1:34" x14ac:dyDescent="0.25">
      <c r="A269" s="1">
        <v>294189</v>
      </c>
      <c r="B269" s="1" t="s">
        <v>2175</v>
      </c>
      <c r="C269" s="1" t="s">
        <v>3470</v>
      </c>
      <c r="D269" s="1">
        <v>80144</v>
      </c>
      <c r="E269" s="3" t="s">
        <v>1200</v>
      </c>
      <c r="F269" s="1" t="s">
        <v>1202</v>
      </c>
      <c r="G269" s="1" t="s">
        <v>2249</v>
      </c>
      <c r="H269" s="1">
        <v>0</v>
      </c>
      <c r="I269" s="1" t="s">
        <v>2335</v>
      </c>
      <c r="J269" s="1">
        <v>886059624</v>
      </c>
      <c r="K269" s="1" t="s">
        <v>2124</v>
      </c>
      <c r="L269" s="1" t="s">
        <v>3471</v>
      </c>
      <c r="M269" s="1" t="s">
        <v>3463</v>
      </c>
      <c r="N269" s="1" t="s">
        <v>3464</v>
      </c>
      <c r="O269" s="1" t="s">
        <v>2165</v>
      </c>
      <c r="P269" s="1" t="s">
        <v>2165</v>
      </c>
      <c r="Q269" s="1" t="s">
        <v>2166</v>
      </c>
      <c r="R269" s="1" t="s">
        <v>2359</v>
      </c>
      <c r="S269" s="1">
        <v>4</v>
      </c>
      <c r="T269" s="1">
        <v>78057822</v>
      </c>
      <c r="U269" s="1">
        <v>78057822</v>
      </c>
      <c r="V269" s="1" t="s">
        <v>2168</v>
      </c>
      <c r="W269" s="1" t="s">
        <v>2168</v>
      </c>
      <c r="X269" s="1" t="s">
        <v>3465</v>
      </c>
      <c r="Y269" s="1" t="s">
        <v>2236</v>
      </c>
      <c r="Z269" s="1">
        <v>1</v>
      </c>
      <c r="AA269" s="1" t="s">
        <v>2124</v>
      </c>
      <c r="AB269" s="1" t="s">
        <v>2171</v>
      </c>
      <c r="AC269" s="1" t="s">
        <v>3472</v>
      </c>
      <c r="AD269" s="1">
        <v>2</v>
      </c>
      <c r="AE269" s="1">
        <v>349646</v>
      </c>
      <c r="AF269" s="1">
        <v>78057822</v>
      </c>
      <c r="AG269" s="1" t="s">
        <v>2174</v>
      </c>
      <c r="AH269" s="1" t="s">
        <v>2186</v>
      </c>
    </row>
    <row r="270" spans="1:34" x14ac:dyDescent="0.25">
      <c r="A270" s="1">
        <v>294393</v>
      </c>
      <c r="B270" s="1" t="s">
        <v>2157</v>
      </c>
      <c r="C270" s="1" t="s">
        <v>3473</v>
      </c>
      <c r="D270" s="1">
        <v>285440</v>
      </c>
      <c r="E270" s="3" t="s">
        <v>253</v>
      </c>
      <c r="F270" s="1" t="s">
        <v>256</v>
      </c>
      <c r="G270" s="1" t="s">
        <v>2254</v>
      </c>
      <c r="H270" s="1">
        <v>0</v>
      </c>
      <c r="I270" s="1" t="s">
        <v>2786</v>
      </c>
      <c r="J270" s="1">
        <v>200054565</v>
      </c>
      <c r="K270" s="1" t="s">
        <v>2124</v>
      </c>
      <c r="L270" s="1" t="s">
        <v>3474</v>
      </c>
      <c r="M270" s="1" t="s">
        <v>3475</v>
      </c>
      <c r="N270" s="1" t="s">
        <v>3476</v>
      </c>
      <c r="O270" s="1" t="s">
        <v>2165</v>
      </c>
      <c r="P270" s="1" t="s">
        <v>2165</v>
      </c>
      <c r="Q270" s="1" t="s">
        <v>2166</v>
      </c>
      <c r="R270" s="1" t="s">
        <v>2359</v>
      </c>
      <c r="S270" s="1">
        <v>4</v>
      </c>
      <c r="T270" s="1">
        <v>186191694</v>
      </c>
      <c r="U270" s="1">
        <v>186191694</v>
      </c>
      <c r="V270" s="1" t="s">
        <v>2168</v>
      </c>
      <c r="W270" s="1" t="s">
        <v>2168</v>
      </c>
      <c r="X270" s="1" t="s">
        <v>3403</v>
      </c>
      <c r="Y270" s="1" t="s">
        <v>2236</v>
      </c>
      <c r="Z270" s="1">
        <v>1</v>
      </c>
      <c r="AA270" s="1" t="s">
        <v>2124</v>
      </c>
      <c r="AB270" s="1" t="s">
        <v>2171</v>
      </c>
      <c r="AC270" s="1" t="s">
        <v>3477</v>
      </c>
      <c r="AD270" s="1">
        <v>2</v>
      </c>
      <c r="AE270" s="1">
        <v>348293</v>
      </c>
      <c r="AF270" s="1">
        <v>186191693</v>
      </c>
      <c r="AG270" s="1" t="s">
        <v>2773</v>
      </c>
      <c r="AH270" s="1" t="s">
        <v>2210</v>
      </c>
    </row>
    <row r="271" spans="1:34" x14ac:dyDescent="0.25">
      <c r="A271" s="1">
        <v>294398</v>
      </c>
      <c r="B271" s="1" t="s">
        <v>2175</v>
      </c>
      <c r="C271" s="1" t="s">
        <v>3478</v>
      </c>
      <c r="D271" s="1">
        <v>285440</v>
      </c>
      <c r="E271" s="3" t="s">
        <v>253</v>
      </c>
      <c r="F271" s="1" t="s">
        <v>256</v>
      </c>
      <c r="G271" s="1" t="s">
        <v>2249</v>
      </c>
      <c r="H271" s="1">
        <v>0</v>
      </c>
      <c r="I271" s="1" t="s">
        <v>2335</v>
      </c>
      <c r="J271" s="1">
        <v>886059280</v>
      </c>
      <c r="K271" s="1" t="s">
        <v>2124</v>
      </c>
      <c r="L271" s="1" t="s">
        <v>3479</v>
      </c>
      <c r="M271" s="1" t="s">
        <v>3480</v>
      </c>
      <c r="N271" s="1" t="s">
        <v>3481</v>
      </c>
      <c r="O271" s="1" t="s">
        <v>2165</v>
      </c>
      <c r="P271" s="1" t="s">
        <v>2165</v>
      </c>
      <c r="Q271" s="1" t="s">
        <v>2166</v>
      </c>
      <c r="R271" s="1" t="s">
        <v>2359</v>
      </c>
      <c r="S271" s="1">
        <v>4</v>
      </c>
      <c r="T271" s="1">
        <v>186191768</v>
      </c>
      <c r="U271" s="1">
        <v>186191768</v>
      </c>
      <c r="V271" s="1" t="s">
        <v>2168</v>
      </c>
      <c r="W271" s="1" t="s">
        <v>2168</v>
      </c>
      <c r="X271" s="1" t="s">
        <v>3403</v>
      </c>
      <c r="Y271" s="1" t="s">
        <v>2236</v>
      </c>
      <c r="Z271" s="1">
        <v>1</v>
      </c>
      <c r="AA271" s="1" t="s">
        <v>2124</v>
      </c>
      <c r="AB271" s="1" t="s">
        <v>2171</v>
      </c>
      <c r="AC271" s="1" t="s">
        <v>3482</v>
      </c>
      <c r="AD271" s="1">
        <v>2</v>
      </c>
      <c r="AE271" s="1">
        <v>348295</v>
      </c>
      <c r="AF271" s="1">
        <v>186191768</v>
      </c>
      <c r="AG271" s="1" t="s">
        <v>2174</v>
      </c>
      <c r="AH271" s="1" t="s">
        <v>2210</v>
      </c>
    </row>
    <row r="272" spans="1:34" x14ac:dyDescent="0.25">
      <c r="A272" s="1">
        <v>294757</v>
      </c>
      <c r="B272" s="1" t="s">
        <v>2175</v>
      </c>
      <c r="C272" s="1" t="s">
        <v>3483</v>
      </c>
      <c r="D272" s="1">
        <v>4547</v>
      </c>
      <c r="E272" s="3" t="s">
        <v>944</v>
      </c>
      <c r="F272" s="1" t="s">
        <v>947</v>
      </c>
      <c r="G272" s="1" t="s">
        <v>2249</v>
      </c>
      <c r="H272" s="1">
        <v>0</v>
      </c>
      <c r="I272" s="1" t="s">
        <v>2335</v>
      </c>
      <c r="J272" s="1">
        <v>761717058</v>
      </c>
      <c r="K272" s="1" t="s">
        <v>2124</v>
      </c>
      <c r="L272" s="1" t="s">
        <v>3484</v>
      </c>
      <c r="M272" s="1" t="s">
        <v>3485</v>
      </c>
      <c r="N272" s="1" t="s">
        <v>3486</v>
      </c>
      <c r="O272" s="1" t="s">
        <v>2165</v>
      </c>
      <c r="P272" s="1" t="s">
        <v>2165</v>
      </c>
      <c r="Q272" s="1" t="s">
        <v>2166</v>
      </c>
      <c r="R272" s="1" t="s">
        <v>2359</v>
      </c>
      <c r="S272" s="1">
        <v>4</v>
      </c>
      <c r="T272" s="1">
        <v>99574826</v>
      </c>
      <c r="U272" s="1">
        <v>99574826</v>
      </c>
      <c r="V272" s="1" t="s">
        <v>2168</v>
      </c>
      <c r="W272" s="1" t="s">
        <v>2168</v>
      </c>
      <c r="X272" s="1" t="s">
        <v>3487</v>
      </c>
      <c r="Y272" s="1" t="s">
        <v>2236</v>
      </c>
      <c r="Z272" s="1">
        <v>1</v>
      </c>
      <c r="AA272" s="1" t="s">
        <v>2124</v>
      </c>
      <c r="AB272" s="1" t="s">
        <v>2171</v>
      </c>
      <c r="AC272" s="1" t="s">
        <v>3488</v>
      </c>
      <c r="AD272" s="1">
        <v>2</v>
      </c>
      <c r="AE272" s="1">
        <v>347014</v>
      </c>
      <c r="AF272" s="1">
        <v>99574826</v>
      </c>
      <c r="AG272" s="1" t="s">
        <v>2186</v>
      </c>
      <c r="AH272" s="1" t="s">
        <v>2174</v>
      </c>
    </row>
    <row r="273" spans="1:34" x14ac:dyDescent="0.25">
      <c r="A273" s="1">
        <v>294760</v>
      </c>
      <c r="B273" s="1" t="s">
        <v>2175</v>
      </c>
      <c r="C273" s="1" t="s">
        <v>3489</v>
      </c>
      <c r="D273" s="1">
        <v>57728</v>
      </c>
      <c r="E273" s="3" t="s">
        <v>768</v>
      </c>
      <c r="F273" s="1" t="s">
        <v>770</v>
      </c>
      <c r="G273" s="1" t="s">
        <v>2254</v>
      </c>
      <c r="H273" s="1">
        <v>0</v>
      </c>
      <c r="I273" s="1" t="s">
        <v>2335</v>
      </c>
      <c r="J273" s="1">
        <v>150860929</v>
      </c>
      <c r="K273" s="1" t="s">
        <v>2124</v>
      </c>
      <c r="L273" s="1" t="s">
        <v>3490</v>
      </c>
      <c r="M273" s="1" t="s">
        <v>3491</v>
      </c>
      <c r="N273" s="1" t="s">
        <v>3492</v>
      </c>
      <c r="O273" s="1" t="s">
        <v>2165</v>
      </c>
      <c r="P273" s="1" t="s">
        <v>2165</v>
      </c>
      <c r="Q273" s="1" t="s">
        <v>2166</v>
      </c>
      <c r="R273" s="1" t="s">
        <v>2359</v>
      </c>
      <c r="S273" s="1">
        <v>4</v>
      </c>
      <c r="T273" s="1">
        <v>39182543</v>
      </c>
      <c r="U273" s="1">
        <v>39182543</v>
      </c>
      <c r="V273" s="1" t="s">
        <v>2168</v>
      </c>
      <c r="W273" s="1" t="s">
        <v>2168</v>
      </c>
      <c r="X273" s="1" t="s">
        <v>2645</v>
      </c>
      <c r="Y273" s="1" t="s">
        <v>2236</v>
      </c>
      <c r="Z273" s="1">
        <v>3</v>
      </c>
      <c r="AA273" s="1" t="s">
        <v>2124</v>
      </c>
      <c r="AB273" s="1" t="s">
        <v>2171</v>
      </c>
      <c r="AC273" s="1" t="s">
        <v>3493</v>
      </c>
      <c r="AD273" s="1">
        <v>2</v>
      </c>
      <c r="AE273" s="1">
        <v>348722</v>
      </c>
      <c r="AF273" s="1">
        <v>39182543</v>
      </c>
      <c r="AG273" s="1" t="s">
        <v>2210</v>
      </c>
      <c r="AH273" s="1" t="s">
        <v>2186</v>
      </c>
    </row>
    <row r="274" spans="1:34" x14ac:dyDescent="0.25">
      <c r="A274" s="1">
        <v>294764</v>
      </c>
      <c r="B274" s="1" t="s">
        <v>2175</v>
      </c>
      <c r="C274" s="1" t="s">
        <v>3494</v>
      </c>
      <c r="D274" s="1">
        <v>4547</v>
      </c>
      <c r="E274" s="3" t="s">
        <v>944</v>
      </c>
      <c r="F274" s="1" t="s">
        <v>947</v>
      </c>
      <c r="G274" s="1" t="s">
        <v>2249</v>
      </c>
      <c r="H274" s="1">
        <v>0</v>
      </c>
      <c r="I274" s="1" t="s">
        <v>2335</v>
      </c>
      <c r="J274" s="1">
        <v>767201629</v>
      </c>
      <c r="K274" s="1" t="s">
        <v>2124</v>
      </c>
      <c r="L274" s="1" t="s">
        <v>3495</v>
      </c>
      <c r="M274" s="1" t="s">
        <v>3485</v>
      </c>
      <c r="N274" s="1" t="s">
        <v>3486</v>
      </c>
      <c r="O274" s="1" t="s">
        <v>2165</v>
      </c>
      <c r="P274" s="1" t="s">
        <v>2165</v>
      </c>
      <c r="Q274" s="1" t="s">
        <v>2166</v>
      </c>
      <c r="R274" s="1" t="s">
        <v>2359</v>
      </c>
      <c r="S274" s="1">
        <v>4</v>
      </c>
      <c r="T274" s="1">
        <v>99574828</v>
      </c>
      <c r="U274" s="1">
        <v>99574828</v>
      </c>
      <c r="V274" s="1" t="s">
        <v>2168</v>
      </c>
      <c r="W274" s="1" t="s">
        <v>2168</v>
      </c>
      <c r="X274" s="1" t="s">
        <v>3487</v>
      </c>
      <c r="Y274" s="1" t="s">
        <v>2236</v>
      </c>
      <c r="Z274" s="1">
        <v>1</v>
      </c>
      <c r="AA274" s="1" t="s">
        <v>2124</v>
      </c>
      <c r="AB274" s="1" t="s">
        <v>2171</v>
      </c>
      <c r="AC274" s="1" t="s">
        <v>3496</v>
      </c>
      <c r="AD274" s="1">
        <v>2</v>
      </c>
      <c r="AE274" s="1">
        <v>347015</v>
      </c>
      <c r="AF274" s="1">
        <v>99574828</v>
      </c>
      <c r="AG274" s="1" t="s">
        <v>2174</v>
      </c>
      <c r="AH274" s="1" t="s">
        <v>2186</v>
      </c>
    </row>
    <row r="275" spans="1:34" x14ac:dyDescent="0.25">
      <c r="A275" s="1">
        <v>294865</v>
      </c>
      <c r="B275" s="1" t="s">
        <v>2175</v>
      </c>
      <c r="C275" s="1" t="s">
        <v>3497</v>
      </c>
      <c r="D275" s="1">
        <v>1259</v>
      </c>
      <c r="E275" s="3" t="s">
        <v>201</v>
      </c>
      <c r="F275" s="1" t="s">
        <v>204</v>
      </c>
      <c r="G275" s="1" t="s">
        <v>2249</v>
      </c>
      <c r="H275" s="1">
        <v>0</v>
      </c>
      <c r="I275" s="1" t="s">
        <v>2304</v>
      </c>
      <c r="J275" s="1">
        <v>886059424</v>
      </c>
      <c r="K275" s="1" t="s">
        <v>2124</v>
      </c>
      <c r="L275" s="1" t="s">
        <v>3498</v>
      </c>
      <c r="M275" s="1" t="s">
        <v>3060</v>
      </c>
      <c r="N275" s="1" t="s">
        <v>1134</v>
      </c>
      <c r="O275" s="1" t="s">
        <v>2165</v>
      </c>
      <c r="P275" s="1" t="s">
        <v>2165</v>
      </c>
      <c r="Q275" s="1" t="s">
        <v>2166</v>
      </c>
      <c r="R275" s="1" t="s">
        <v>2359</v>
      </c>
      <c r="S275" s="1">
        <v>4</v>
      </c>
      <c r="T275" s="1">
        <v>47981510</v>
      </c>
      <c r="U275" s="1">
        <v>47981510</v>
      </c>
      <c r="V275" s="1" t="s">
        <v>2168</v>
      </c>
      <c r="W275" s="1" t="s">
        <v>2168</v>
      </c>
      <c r="X275" s="1" t="s">
        <v>3499</v>
      </c>
      <c r="Y275" s="1" t="s">
        <v>2236</v>
      </c>
      <c r="Z275" s="1">
        <v>1</v>
      </c>
      <c r="AA275" s="1" t="s">
        <v>2124</v>
      </c>
      <c r="AB275" s="1" t="s">
        <v>2171</v>
      </c>
      <c r="AC275" s="1" t="s">
        <v>3500</v>
      </c>
      <c r="AD275" s="1">
        <v>2</v>
      </c>
      <c r="AE275" s="1">
        <v>348846</v>
      </c>
      <c r="AF275" s="1">
        <v>47981510</v>
      </c>
      <c r="AG275" s="1" t="s">
        <v>2186</v>
      </c>
      <c r="AH275" s="1" t="s">
        <v>2185</v>
      </c>
    </row>
    <row r="276" spans="1:34" x14ac:dyDescent="0.25">
      <c r="A276" s="1">
        <v>295451</v>
      </c>
      <c r="B276" s="1" t="s">
        <v>2175</v>
      </c>
      <c r="C276" s="1" t="s">
        <v>3501</v>
      </c>
      <c r="D276" s="1">
        <v>2779</v>
      </c>
      <c r="E276" s="3" t="s">
        <v>292</v>
      </c>
      <c r="F276" s="1" t="s">
        <v>295</v>
      </c>
      <c r="G276" s="1" t="s">
        <v>2189</v>
      </c>
      <c r="H276" s="1">
        <v>0</v>
      </c>
      <c r="I276" s="1" t="s">
        <v>2304</v>
      </c>
      <c r="J276" s="1">
        <v>151191490</v>
      </c>
      <c r="K276" s="1" t="s">
        <v>2124</v>
      </c>
      <c r="L276" s="1" t="s">
        <v>3502</v>
      </c>
      <c r="M276" s="1" t="s">
        <v>3503</v>
      </c>
      <c r="N276" s="1" t="s">
        <v>3504</v>
      </c>
      <c r="O276" s="1" t="s">
        <v>2165</v>
      </c>
      <c r="P276" s="1" t="s">
        <v>2165</v>
      </c>
      <c r="Q276" s="1" t="s">
        <v>2166</v>
      </c>
      <c r="R276" s="1" t="s">
        <v>2637</v>
      </c>
      <c r="S276" s="1">
        <v>3</v>
      </c>
      <c r="T276" s="1">
        <v>50191724</v>
      </c>
      <c r="U276" s="1">
        <v>50191724</v>
      </c>
      <c r="V276" s="1" t="s">
        <v>2168</v>
      </c>
      <c r="W276" s="1" t="s">
        <v>2168</v>
      </c>
      <c r="X276" s="1" t="s">
        <v>3505</v>
      </c>
      <c r="Y276" s="1" t="s">
        <v>2236</v>
      </c>
      <c r="Z276" s="1">
        <v>1</v>
      </c>
      <c r="AA276" s="1" t="s">
        <v>2124</v>
      </c>
      <c r="AB276" s="1" t="s">
        <v>2171</v>
      </c>
      <c r="AC276" s="1" t="s">
        <v>3506</v>
      </c>
      <c r="AD276" s="1">
        <v>2</v>
      </c>
      <c r="AE276" s="1">
        <v>346043</v>
      </c>
      <c r="AF276" s="1">
        <v>50191724</v>
      </c>
      <c r="AG276" s="1" t="s">
        <v>2174</v>
      </c>
      <c r="AH276" s="1" t="s">
        <v>2210</v>
      </c>
    </row>
    <row r="277" spans="1:34" x14ac:dyDescent="0.25">
      <c r="A277" s="1">
        <v>295706</v>
      </c>
      <c r="B277" s="1" t="s">
        <v>2175</v>
      </c>
      <c r="C277" s="1" t="s">
        <v>3507</v>
      </c>
      <c r="D277" s="1">
        <v>80144</v>
      </c>
      <c r="E277" s="3" t="s">
        <v>1200</v>
      </c>
      <c r="F277" s="1" t="s">
        <v>1202</v>
      </c>
      <c r="G277" s="1" t="s">
        <v>2189</v>
      </c>
      <c r="H277" s="1">
        <v>0</v>
      </c>
      <c r="I277" s="1" t="s">
        <v>2304</v>
      </c>
      <c r="J277" s="1">
        <v>78363185</v>
      </c>
      <c r="K277" s="1" t="s">
        <v>2124</v>
      </c>
      <c r="L277" s="1" t="s">
        <v>3508</v>
      </c>
      <c r="M277" s="1" t="s">
        <v>3463</v>
      </c>
      <c r="N277" s="1" t="s">
        <v>3464</v>
      </c>
      <c r="O277" s="1" t="s">
        <v>2165</v>
      </c>
      <c r="P277" s="1" t="s">
        <v>2165</v>
      </c>
      <c r="Q277" s="1" t="s">
        <v>2166</v>
      </c>
      <c r="R277" s="1" t="s">
        <v>2359</v>
      </c>
      <c r="S277" s="1">
        <v>4</v>
      </c>
      <c r="T277" s="1">
        <v>78057753</v>
      </c>
      <c r="U277" s="1">
        <v>78057753</v>
      </c>
      <c r="V277" s="1" t="s">
        <v>2168</v>
      </c>
      <c r="W277" s="1" t="s">
        <v>2168</v>
      </c>
      <c r="X277" s="1" t="s">
        <v>3465</v>
      </c>
      <c r="Y277" s="1" t="s">
        <v>2236</v>
      </c>
      <c r="Z277" s="1">
        <v>1</v>
      </c>
      <c r="AA277" s="1" t="s">
        <v>2124</v>
      </c>
      <c r="AB277" s="1" t="s">
        <v>2171</v>
      </c>
      <c r="AC277" s="1" t="s">
        <v>3509</v>
      </c>
      <c r="AD277" s="1">
        <v>2</v>
      </c>
      <c r="AE277" s="1">
        <v>349644</v>
      </c>
      <c r="AF277" s="1">
        <v>78057753</v>
      </c>
      <c r="AG277" s="1" t="s">
        <v>2210</v>
      </c>
      <c r="AH277" s="1" t="s">
        <v>2186</v>
      </c>
    </row>
    <row r="278" spans="1:34" x14ac:dyDescent="0.25">
      <c r="A278" s="1">
        <v>295710</v>
      </c>
      <c r="B278" s="1" t="s">
        <v>2175</v>
      </c>
      <c r="C278" s="1" t="s">
        <v>3510</v>
      </c>
      <c r="D278" s="1">
        <v>80144</v>
      </c>
      <c r="E278" s="3" t="s">
        <v>1200</v>
      </c>
      <c r="F278" s="1" t="s">
        <v>1202</v>
      </c>
      <c r="G278" s="1" t="s">
        <v>2189</v>
      </c>
      <c r="H278" s="1">
        <v>0</v>
      </c>
      <c r="I278" s="1" t="s">
        <v>2304</v>
      </c>
      <c r="J278" s="1">
        <v>6832285</v>
      </c>
      <c r="K278" s="1" t="s">
        <v>2124</v>
      </c>
      <c r="L278" s="1" t="s">
        <v>3511</v>
      </c>
      <c r="M278" s="1" t="s">
        <v>3463</v>
      </c>
      <c r="N278" s="1" t="s">
        <v>3464</v>
      </c>
      <c r="O278" s="1" t="s">
        <v>2165</v>
      </c>
      <c r="P278" s="1" t="s">
        <v>2165</v>
      </c>
      <c r="Q278" s="1" t="s">
        <v>2166</v>
      </c>
      <c r="R278" s="1" t="s">
        <v>2359</v>
      </c>
      <c r="S278" s="1">
        <v>4</v>
      </c>
      <c r="T278" s="1">
        <v>78057945</v>
      </c>
      <c r="U278" s="1">
        <v>78057945</v>
      </c>
      <c r="V278" s="1" t="s">
        <v>2168</v>
      </c>
      <c r="W278" s="1" t="s">
        <v>2168</v>
      </c>
      <c r="X278" s="1" t="s">
        <v>3465</v>
      </c>
      <c r="Y278" s="1" t="s">
        <v>2236</v>
      </c>
      <c r="Z278" s="1">
        <v>1</v>
      </c>
      <c r="AA278" s="1" t="s">
        <v>2124</v>
      </c>
      <c r="AB278" s="1" t="s">
        <v>2171</v>
      </c>
      <c r="AC278" s="1" t="s">
        <v>3512</v>
      </c>
      <c r="AD278" s="1">
        <v>2</v>
      </c>
      <c r="AE278" s="1">
        <v>349648</v>
      </c>
      <c r="AF278" s="1">
        <v>78057945</v>
      </c>
      <c r="AG278" s="1" t="s">
        <v>2186</v>
      </c>
      <c r="AH278" s="1" t="s">
        <v>2174</v>
      </c>
    </row>
    <row r="279" spans="1:34" x14ac:dyDescent="0.25">
      <c r="A279" s="1">
        <v>295711</v>
      </c>
      <c r="B279" s="1" t="s">
        <v>2175</v>
      </c>
      <c r="C279" s="1" t="s">
        <v>3513</v>
      </c>
      <c r="D279" s="1">
        <v>80144</v>
      </c>
      <c r="E279" s="3" t="s">
        <v>1200</v>
      </c>
      <c r="F279" s="1" t="s">
        <v>1202</v>
      </c>
      <c r="G279" s="1" t="s">
        <v>2249</v>
      </c>
      <c r="H279" s="1">
        <v>0</v>
      </c>
      <c r="I279" s="1" t="s">
        <v>3514</v>
      </c>
      <c r="J279" s="1">
        <v>750662462</v>
      </c>
      <c r="K279" s="1" t="s">
        <v>2124</v>
      </c>
      <c r="L279" s="1" t="s">
        <v>3515</v>
      </c>
      <c r="M279" s="1" t="s">
        <v>3463</v>
      </c>
      <c r="N279" s="1" t="s">
        <v>3464</v>
      </c>
      <c r="O279" s="1" t="s">
        <v>2324</v>
      </c>
      <c r="P279" s="1" t="s">
        <v>2165</v>
      </c>
      <c r="Q279" s="1" t="s">
        <v>2166</v>
      </c>
      <c r="R279" s="1" t="s">
        <v>2359</v>
      </c>
      <c r="S279" s="1">
        <v>4</v>
      </c>
      <c r="T279" s="1">
        <v>78057992</v>
      </c>
      <c r="U279" s="1">
        <v>78057992</v>
      </c>
      <c r="V279" s="1" t="s">
        <v>2168</v>
      </c>
      <c r="W279" s="1" t="s">
        <v>2168</v>
      </c>
      <c r="X279" s="1" t="s">
        <v>3465</v>
      </c>
      <c r="Y279" s="1" t="s">
        <v>2245</v>
      </c>
      <c r="Z279" s="1">
        <v>2</v>
      </c>
      <c r="AA279" s="1" t="s">
        <v>2124</v>
      </c>
      <c r="AB279" s="1" t="s">
        <v>2171</v>
      </c>
      <c r="AC279" s="1" t="s">
        <v>3516</v>
      </c>
      <c r="AD279" s="1">
        <v>2</v>
      </c>
      <c r="AE279" s="1">
        <v>349650</v>
      </c>
      <c r="AF279" s="1">
        <v>78057992</v>
      </c>
      <c r="AG279" s="1" t="s">
        <v>2210</v>
      </c>
      <c r="AH279" s="1" t="s">
        <v>2186</v>
      </c>
    </row>
    <row r="280" spans="1:34" x14ac:dyDescent="0.25">
      <c r="A280" s="1">
        <v>296353</v>
      </c>
      <c r="B280" s="1" t="s">
        <v>2175</v>
      </c>
      <c r="C280" s="1" t="s">
        <v>3517</v>
      </c>
      <c r="D280" s="1">
        <v>4547</v>
      </c>
      <c r="E280" s="3" t="s">
        <v>944</v>
      </c>
      <c r="F280" s="1" t="s">
        <v>947</v>
      </c>
      <c r="G280" s="1" t="s">
        <v>2220</v>
      </c>
      <c r="H280" s="1">
        <v>0</v>
      </c>
      <c r="I280" s="1" t="s">
        <v>3518</v>
      </c>
      <c r="J280" s="1">
        <v>41275707</v>
      </c>
      <c r="K280" s="1" t="s">
        <v>2124</v>
      </c>
      <c r="L280" s="1" t="s">
        <v>3519</v>
      </c>
      <c r="M280" s="1" t="s">
        <v>3520</v>
      </c>
      <c r="N280" s="1" t="s">
        <v>3521</v>
      </c>
      <c r="O280" s="1" t="s">
        <v>2165</v>
      </c>
      <c r="P280" s="1" t="s">
        <v>2165</v>
      </c>
      <c r="Q280" s="1" t="s">
        <v>2166</v>
      </c>
      <c r="R280" s="1" t="s">
        <v>2359</v>
      </c>
      <c r="S280" s="1">
        <v>4</v>
      </c>
      <c r="T280" s="1">
        <v>99574904</v>
      </c>
      <c r="U280" s="1">
        <v>99574904</v>
      </c>
      <c r="V280" s="1" t="s">
        <v>2168</v>
      </c>
      <c r="W280" s="1" t="s">
        <v>2168</v>
      </c>
      <c r="X280" s="1" t="s">
        <v>3487</v>
      </c>
      <c r="Y280" s="1" t="s">
        <v>2227</v>
      </c>
      <c r="Z280" s="1">
        <v>4</v>
      </c>
      <c r="AA280" s="1" t="s">
        <v>2124</v>
      </c>
      <c r="AB280" s="1" t="s">
        <v>2171</v>
      </c>
      <c r="AC280" s="1" t="s">
        <v>3522</v>
      </c>
      <c r="AD280" s="1">
        <v>2</v>
      </c>
      <c r="AE280" s="1">
        <v>347018</v>
      </c>
      <c r="AF280" s="1">
        <v>99574904</v>
      </c>
      <c r="AG280" s="1" t="s">
        <v>2210</v>
      </c>
      <c r="AH280" s="1" t="s">
        <v>2185</v>
      </c>
    </row>
    <row r="281" spans="1:34" x14ac:dyDescent="0.25">
      <c r="A281" s="1">
        <v>296379</v>
      </c>
      <c r="B281" s="1" t="s">
        <v>2175</v>
      </c>
      <c r="C281" s="1" t="s">
        <v>3523</v>
      </c>
      <c r="D281" s="1">
        <v>5627</v>
      </c>
      <c r="E281" s="3" t="s">
        <v>1426</v>
      </c>
      <c r="F281" s="1" t="s">
        <v>1428</v>
      </c>
      <c r="G281" s="1" t="s">
        <v>2249</v>
      </c>
      <c r="H281" s="1">
        <v>0</v>
      </c>
      <c r="I281" s="1" t="s">
        <v>2335</v>
      </c>
      <c r="J281" s="1">
        <v>368555701</v>
      </c>
      <c r="K281" s="1" t="s">
        <v>2124</v>
      </c>
      <c r="L281" s="1" t="s">
        <v>3524</v>
      </c>
      <c r="M281" s="1" t="s">
        <v>3317</v>
      </c>
      <c r="N281" s="1" t="s">
        <v>3318</v>
      </c>
      <c r="O281" s="1" t="s">
        <v>2165</v>
      </c>
      <c r="P281" s="1" t="s">
        <v>2165</v>
      </c>
      <c r="Q281" s="1" t="s">
        <v>2166</v>
      </c>
      <c r="R281" s="1" t="s">
        <v>2637</v>
      </c>
      <c r="S281" s="1">
        <v>3</v>
      </c>
      <c r="T281" s="1">
        <v>93973809</v>
      </c>
      <c r="U281" s="1">
        <v>93973809</v>
      </c>
      <c r="V281" s="1" t="s">
        <v>2168</v>
      </c>
      <c r="W281" s="1" t="s">
        <v>2168</v>
      </c>
      <c r="X281" s="1" t="s">
        <v>3319</v>
      </c>
      <c r="Y281" s="1" t="s">
        <v>2236</v>
      </c>
      <c r="Z281" s="1">
        <v>1</v>
      </c>
      <c r="AA281" s="1" t="s">
        <v>2124</v>
      </c>
      <c r="AB281" s="1" t="s">
        <v>2171</v>
      </c>
      <c r="AC281" s="1" t="s">
        <v>3525</v>
      </c>
      <c r="AD281" s="1">
        <v>2</v>
      </c>
      <c r="AE281" s="1">
        <v>346896</v>
      </c>
      <c r="AF281" s="1">
        <v>93973809</v>
      </c>
      <c r="AG281" s="1" t="s">
        <v>2174</v>
      </c>
      <c r="AH281" s="1" t="s">
        <v>2210</v>
      </c>
    </row>
    <row r="282" spans="1:34" x14ac:dyDescent="0.25">
      <c r="A282" s="1">
        <v>296385</v>
      </c>
      <c r="B282" s="1" t="s">
        <v>2175</v>
      </c>
      <c r="C282" s="1" t="s">
        <v>3526</v>
      </c>
      <c r="D282" s="1">
        <v>5627</v>
      </c>
      <c r="E282" s="3" t="s">
        <v>1426</v>
      </c>
      <c r="F282" s="1" t="s">
        <v>1428</v>
      </c>
      <c r="G282" s="1" t="s">
        <v>2254</v>
      </c>
      <c r="H282" s="1">
        <v>0</v>
      </c>
      <c r="I282" s="1" t="s">
        <v>2304</v>
      </c>
      <c r="J282" s="1">
        <v>556711298</v>
      </c>
      <c r="K282" s="1" t="s">
        <v>2124</v>
      </c>
      <c r="L282" s="1" t="s">
        <v>3527</v>
      </c>
      <c r="M282" s="1" t="s">
        <v>3317</v>
      </c>
      <c r="N282" s="1" t="s">
        <v>3318</v>
      </c>
      <c r="O282" s="1" t="s">
        <v>2165</v>
      </c>
      <c r="P282" s="1" t="s">
        <v>2165</v>
      </c>
      <c r="Q282" s="1" t="s">
        <v>2166</v>
      </c>
      <c r="R282" s="1" t="s">
        <v>2637</v>
      </c>
      <c r="S282" s="1">
        <v>3</v>
      </c>
      <c r="T282" s="1">
        <v>93973811</v>
      </c>
      <c r="U282" s="1">
        <v>93973811</v>
      </c>
      <c r="V282" s="1" t="s">
        <v>2168</v>
      </c>
      <c r="W282" s="1" t="s">
        <v>2168</v>
      </c>
      <c r="X282" s="1" t="s">
        <v>3319</v>
      </c>
      <c r="Y282" s="1" t="s">
        <v>2236</v>
      </c>
      <c r="Z282" s="1">
        <v>1</v>
      </c>
      <c r="AA282" s="1" t="s">
        <v>2124</v>
      </c>
      <c r="AB282" s="1" t="s">
        <v>2171</v>
      </c>
      <c r="AC282" s="1" t="s">
        <v>3528</v>
      </c>
      <c r="AD282" s="1">
        <v>2</v>
      </c>
      <c r="AE282" s="1">
        <v>346897</v>
      </c>
      <c r="AF282" s="1">
        <v>93973811</v>
      </c>
      <c r="AG282" s="1" t="s">
        <v>2185</v>
      </c>
      <c r="AH282" s="1" t="s">
        <v>2174</v>
      </c>
    </row>
    <row r="283" spans="1:34" x14ac:dyDescent="0.25">
      <c r="A283" s="1">
        <v>296409</v>
      </c>
      <c r="B283" s="1" t="s">
        <v>2175</v>
      </c>
      <c r="C283" s="1" t="s">
        <v>3529</v>
      </c>
      <c r="D283" s="1">
        <v>200894</v>
      </c>
      <c r="E283" s="3" t="s">
        <v>808</v>
      </c>
      <c r="F283" s="1" t="s">
        <v>811</v>
      </c>
      <c r="G283" s="1" t="s">
        <v>2189</v>
      </c>
      <c r="H283" s="1">
        <v>0</v>
      </c>
      <c r="I283" s="1" t="s">
        <v>3530</v>
      </c>
      <c r="J283" s="1">
        <v>114936013</v>
      </c>
      <c r="K283" s="1" t="s">
        <v>2124</v>
      </c>
      <c r="L283" s="1" t="s">
        <v>3531</v>
      </c>
      <c r="M283" s="1" t="s">
        <v>2232</v>
      </c>
      <c r="N283" s="1" t="s">
        <v>2194</v>
      </c>
      <c r="O283" s="1" t="s">
        <v>2165</v>
      </c>
      <c r="P283" s="1" t="s">
        <v>2165</v>
      </c>
      <c r="Q283" s="1" t="s">
        <v>2166</v>
      </c>
      <c r="R283" s="1" t="s">
        <v>2637</v>
      </c>
      <c r="S283" s="1">
        <v>3</v>
      </c>
      <c r="T283" s="1">
        <v>93980190</v>
      </c>
      <c r="U283" s="1">
        <v>93980190</v>
      </c>
      <c r="V283" s="1" t="s">
        <v>2168</v>
      </c>
      <c r="W283" s="1" t="s">
        <v>2168</v>
      </c>
      <c r="X283" s="1" t="s">
        <v>3319</v>
      </c>
      <c r="Y283" s="1" t="s">
        <v>2236</v>
      </c>
      <c r="Z283" s="1">
        <v>1</v>
      </c>
      <c r="AA283" s="1" t="s">
        <v>2124</v>
      </c>
      <c r="AB283" s="1" t="s">
        <v>2171</v>
      </c>
      <c r="AC283" s="1" t="s">
        <v>2124</v>
      </c>
      <c r="AD283" s="1">
        <v>2</v>
      </c>
      <c r="AE283" s="1">
        <v>1236808</v>
      </c>
      <c r="AF283" s="1">
        <v>93980190</v>
      </c>
      <c r="AG283" s="1" t="s">
        <v>2210</v>
      </c>
      <c r="AH283" s="1" t="s">
        <v>2186</v>
      </c>
    </row>
    <row r="284" spans="1:34" x14ac:dyDescent="0.25">
      <c r="A284" s="1">
        <v>296450</v>
      </c>
      <c r="B284" s="1" t="s">
        <v>2175</v>
      </c>
      <c r="C284" s="1" t="s">
        <v>3532</v>
      </c>
      <c r="D284" s="1">
        <v>84100</v>
      </c>
      <c r="E284" s="3" t="s">
        <v>58</v>
      </c>
      <c r="F284" s="1" t="s">
        <v>61</v>
      </c>
      <c r="G284" s="1" t="s">
        <v>2254</v>
      </c>
      <c r="H284" s="1">
        <v>0</v>
      </c>
      <c r="I284" s="1" t="s">
        <v>2786</v>
      </c>
      <c r="J284" s="1">
        <v>116162146</v>
      </c>
      <c r="K284" s="1" t="s">
        <v>2124</v>
      </c>
      <c r="L284" s="1" t="s">
        <v>3533</v>
      </c>
      <c r="M284" s="1" t="s">
        <v>3534</v>
      </c>
      <c r="N284" s="1" t="s">
        <v>3535</v>
      </c>
      <c r="O284" s="1" t="s">
        <v>2165</v>
      </c>
      <c r="P284" s="1" t="s">
        <v>2165</v>
      </c>
      <c r="Q284" s="1" t="s">
        <v>2166</v>
      </c>
      <c r="R284" s="1" t="s">
        <v>2637</v>
      </c>
      <c r="S284" s="1">
        <v>3</v>
      </c>
      <c r="T284" s="1">
        <v>97764765</v>
      </c>
      <c r="U284" s="1">
        <v>97764765</v>
      </c>
      <c r="V284" s="1" t="s">
        <v>2168</v>
      </c>
      <c r="W284" s="1" t="s">
        <v>2168</v>
      </c>
      <c r="X284" s="1" t="s">
        <v>3339</v>
      </c>
      <c r="Y284" s="1" t="s">
        <v>2236</v>
      </c>
      <c r="Z284" s="1">
        <v>1</v>
      </c>
      <c r="AA284" s="1" t="s">
        <v>2124</v>
      </c>
      <c r="AB284" s="1" t="s">
        <v>2171</v>
      </c>
      <c r="AC284" s="1" t="s">
        <v>3536</v>
      </c>
      <c r="AD284" s="1">
        <v>2</v>
      </c>
      <c r="AE284" s="1">
        <v>346936</v>
      </c>
      <c r="AF284" s="1">
        <v>97764765</v>
      </c>
      <c r="AG284" s="1" t="s">
        <v>2174</v>
      </c>
      <c r="AH284" s="1" t="s">
        <v>2186</v>
      </c>
    </row>
    <row r="285" spans="1:34" x14ac:dyDescent="0.25">
      <c r="A285" s="1">
        <v>296451</v>
      </c>
      <c r="B285" s="1" t="s">
        <v>2175</v>
      </c>
      <c r="C285" s="1" t="s">
        <v>3537</v>
      </c>
      <c r="D285" s="1">
        <v>84100</v>
      </c>
      <c r="E285" s="3" t="s">
        <v>58</v>
      </c>
      <c r="F285" s="1" t="s">
        <v>61</v>
      </c>
      <c r="G285" s="1" t="s">
        <v>2249</v>
      </c>
      <c r="H285" s="1">
        <v>0</v>
      </c>
      <c r="I285" s="1" t="s">
        <v>2304</v>
      </c>
      <c r="J285" s="1">
        <v>886058937</v>
      </c>
      <c r="K285" s="1" t="s">
        <v>2124</v>
      </c>
      <c r="L285" s="1" t="s">
        <v>3538</v>
      </c>
      <c r="M285" s="1" t="s">
        <v>3343</v>
      </c>
      <c r="N285" s="1" t="s">
        <v>3344</v>
      </c>
      <c r="O285" s="1" t="s">
        <v>2165</v>
      </c>
      <c r="P285" s="1" t="s">
        <v>2165</v>
      </c>
      <c r="Q285" s="1" t="s">
        <v>2166</v>
      </c>
      <c r="R285" s="1" t="s">
        <v>2637</v>
      </c>
      <c r="S285" s="1">
        <v>3</v>
      </c>
      <c r="T285" s="1">
        <v>97764859</v>
      </c>
      <c r="U285" s="1">
        <v>97764859</v>
      </c>
      <c r="V285" s="1" t="s">
        <v>2168</v>
      </c>
      <c r="W285" s="1" t="s">
        <v>2168</v>
      </c>
      <c r="X285" s="1" t="s">
        <v>3339</v>
      </c>
      <c r="Y285" s="1" t="s">
        <v>2236</v>
      </c>
      <c r="Z285" s="1">
        <v>1</v>
      </c>
      <c r="AA285" s="1" t="s">
        <v>2124</v>
      </c>
      <c r="AB285" s="1" t="s">
        <v>2171</v>
      </c>
      <c r="AC285" s="1" t="s">
        <v>3539</v>
      </c>
      <c r="AD285" s="1">
        <v>2</v>
      </c>
      <c r="AE285" s="1">
        <v>346938</v>
      </c>
      <c r="AF285" s="1">
        <v>97764859</v>
      </c>
      <c r="AG285" s="1" t="s">
        <v>2186</v>
      </c>
      <c r="AH285" s="1" t="s">
        <v>2174</v>
      </c>
    </row>
    <row r="286" spans="1:34" x14ac:dyDescent="0.25">
      <c r="A286" s="1">
        <v>296970</v>
      </c>
      <c r="B286" s="1" t="s">
        <v>2175</v>
      </c>
      <c r="C286" s="1" t="s">
        <v>3540</v>
      </c>
      <c r="D286" s="1">
        <v>166379</v>
      </c>
      <c r="E286" s="3" t="s">
        <v>78</v>
      </c>
      <c r="F286" s="1" t="s">
        <v>81</v>
      </c>
      <c r="G286" s="1" t="s">
        <v>2249</v>
      </c>
      <c r="H286" s="1">
        <v>0</v>
      </c>
      <c r="I286" s="1" t="s">
        <v>2304</v>
      </c>
      <c r="J286" s="1">
        <v>886059055</v>
      </c>
      <c r="K286" s="1" t="s">
        <v>2124</v>
      </c>
      <c r="L286" s="1" t="s">
        <v>3541</v>
      </c>
      <c r="M286" s="1" t="s">
        <v>3380</v>
      </c>
      <c r="N286" s="1" t="s">
        <v>3381</v>
      </c>
      <c r="O286" s="1" t="s">
        <v>2165</v>
      </c>
      <c r="P286" s="1" t="s">
        <v>2165</v>
      </c>
      <c r="Q286" s="1" t="s">
        <v>2166</v>
      </c>
      <c r="R286" s="1" t="s">
        <v>2359</v>
      </c>
      <c r="S286" s="1">
        <v>4</v>
      </c>
      <c r="T286" s="1">
        <v>122732738</v>
      </c>
      <c r="U286" s="1">
        <v>122732738</v>
      </c>
      <c r="V286" s="1" t="s">
        <v>2168</v>
      </c>
      <c r="W286" s="1" t="s">
        <v>2168</v>
      </c>
      <c r="X286" s="1" t="s">
        <v>3372</v>
      </c>
      <c r="Y286" s="1" t="s">
        <v>2236</v>
      </c>
      <c r="Z286" s="1">
        <v>1</v>
      </c>
      <c r="AA286" s="1" t="s">
        <v>2124</v>
      </c>
      <c r="AB286" s="1" t="s">
        <v>2171</v>
      </c>
      <c r="AC286" s="1" t="s">
        <v>3542</v>
      </c>
      <c r="AD286" s="1">
        <v>2</v>
      </c>
      <c r="AE286" s="1">
        <v>347492</v>
      </c>
      <c r="AF286" s="1">
        <v>122732738</v>
      </c>
      <c r="AG286" s="1" t="s">
        <v>2174</v>
      </c>
      <c r="AH286" s="1" t="s">
        <v>2186</v>
      </c>
    </row>
    <row r="287" spans="1:34" x14ac:dyDescent="0.25">
      <c r="A287" s="1">
        <v>296971</v>
      </c>
      <c r="B287" s="1" t="s">
        <v>2175</v>
      </c>
      <c r="C287" s="1" t="s">
        <v>3543</v>
      </c>
      <c r="D287" s="1">
        <v>166379</v>
      </c>
      <c r="E287" s="3" t="s">
        <v>78</v>
      </c>
      <c r="F287" s="1" t="s">
        <v>81</v>
      </c>
      <c r="G287" s="1" t="s">
        <v>2249</v>
      </c>
      <c r="H287" s="1">
        <v>0</v>
      </c>
      <c r="I287" s="1" t="s">
        <v>2335</v>
      </c>
      <c r="J287" s="1">
        <v>886059056</v>
      </c>
      <c r="K287" s="1" t="s">
        <v>2124</v>
      </c>
      <c r="L287" s="1" t="s">
        <v>3544</v>
      </c>
      <c r="M287" s="1" t="s">
        <v>3380</v>
      </c>
      <c r="N287" s="1" t="s">
        <v>3381</v>
      </c>
      <c r="O287" s="1" t="s">
        <v>2165</v>
      </c>
      <c r="P287" s="1" t="s">
        <v>2165</v>
      </c>
      <c r="Q287" s="1" t="s">
        <v>2166</v>
      </c>
      <c r="R287" s="1" t="s">
        <v>2359</v>
      </c>
      <c r="S287" s="1">
        <v>4</v>
      </c>
      <c r="T287" s="1">
        <v>122732743</v>
      </c>
      <c r="U287" s="1">
        <v>122732743</v>
      </c>
      <c r="V287" s="1" t="s">
        <v>2168</v>
      </c>
      <c r="W287" s="1" t="s">
        <v>2168</v>
      </c>
      <c r="X287" s="1" t="s">
        <v>3372</v>
      </c>
      <c r="Y287" s="1" t="s">
        <v>2236</v>
      </c>
      <c r="Z287" s="1">
        <v>1</v>
      </c>
      <c r="AA287" s="1" t="s">
        <v>2124</v>
      </c>
      <c r="AB287" s="1" t="s">
        <v>2171</v>
      </c>
      <c r="AC287" s="1" t="s">
        <v>3545</v>
      </c>
      <c r="AD287" s="1">
        <v>2</v>
      </c>
      <c r="AE287" s="1">
        <v>347493</v>
      </c>
      <c r="AF287" s="1">
        <v>122732743</v>
      </c>
      <c r="AG287" s="1" t="s">
        <v>2174</v>
      </c>
      <c r="AH287" s="1" t="s">
        <v>2210</v>
      </c>
    </row>
    <row r="288" spans="1:34" x14ac:dyDescent="0.25">
      <c r="A288" s="1">
        <v>297322</v>
      </c>
      <c r="B288" s="1" t="s">
        <v>2175</v>
      </c>
      <c r="C288" s="1" t="s">
        <v>3546</v>
      </c>
      <c r="D288" s="1">
        <v>9227</v>
      </c>
      <c r="E288" s="3" t="s">
        <v>408</v>
      </c>
      <c r="F288" s="1" t="s">
        <v>411</v>
      </c>
      <c r="G288" s="1" t="s">
        <v>2249</v>
      </c>
      <c r="H288" s="1">
        <v>0</v>
      </c>
      <c r="I288" s="1" t="s">
        <v>2304</v>
      </c>
      <c r="J288" s="1">
        <v>886059160</v>
      </c>
      <c r="K288" s="1" t="s">
        <v>2124</v>
      </c>
      <c r="L288" s="1" t="s">
        <v>3547</v>
      </c>
      <c r="M288" s="1" t="s">
        <v>3548</v>
      </c>
      <c r="N288" s="1" t="s">
        <v>3549</v>
      </c>
      <c r="O288" s="1" t="s">
        <v>2165</v>
      </c>
      <c r="P288" s="1" t="s">
        <v>2165</v>
      </c>
      <c r="Q288" s="1" t="s">
        <v>2166</v>
      </c>
      <c r="R288" s="1" t="s">
        <v>2359</v>
      </c>
      <c r="S288" s="1">
        <v>4</v>
      </c>
      <c r="T288" s="1">
        <v>154744140</v>
      </c>
      <c r="U288" s="1">
        <v>154744140</v>
      </c>
      <c r="V288" s="1" t="s">
        <v>2168</v>
      </c>
      <c r="W288" s="1" t="s">
        <v>2168</v>
      </c>
      <c r="X288" s="1" t="s">
        <v>3449</v>
      </c>
      <c r="Y288" s="1" t="s">
        <v>2236</v>
      </c>
      <c r="Z288" s="1">
        <v>1</v>
      </c>
      <c r="AA288" s="1" t="s">
        <v>2124</v>
      </c>
      <c r="AB288" s="1" t="s">
        <v>2171</v>
      </c>
      <c r="AC288" s="1" t="s">
        <v>3550</v>
      </c>
      <c r="AD288" s="1">
        <v>2</v>
      </c>
      <c r="AE288" s="1">
        <v>347846</v>
      </c>
      <c r="AF288" s="1">
        <v>154744140</v>
      </c>
      <c r="AG288" s="1" t="s">
        <v>2174</v>
      </c>
      <c r="AH288" s="1" t="s">
        <v>2186</v>
      </c>
    </row>
    <row r="289" spans="1:34" x14ac:dyDescent="0.25">
      <c r="A289" s="1">
        <v>297323</v>
      </c>
      <c r="B289" s="1" t="s">
        <v>2175</v>
      </c>
      <c r="C289" s="1" t="s">
        <v>3551</v>
      </c>
      <c r="D289" s="1">
        <v>9227</v>
      </c>
      <c r="E289" s="3" t="s">
        <v>408</v>
      </c>
      <c r="F289" s="1" t="s">
        <v>411</v>
      </c>
      <c r="G289" s="1" t="s">
        <v>2249</v>
      </c>
      <c r="H289" s="1">
        <v>0</v>
      </c>
      <c r="I289" s="1" t="s">
        <v>2335</v>
      </c>
      <c r="J289" s="1">
        <v>886059161</v>
      </c>
      <c r="K289" s="1" t="s">
        <v>2124</v>
      </c>
      <c r="L289" s="1" t="s">
        <v>3552</v>
      </c>
      <c r="M289" s="1" t="s">
        <v>3553</v>
      </c>
      <c r="N289" s="1" t="s">
        <v>3554</v>
      </c>
      <c r="O289" s="1" t="s">
        <v>2165</v>
      </c>
      <c r="P289" s="1" t="s">
        <v>2165</v>
      </c>
      <c r="Q289" s="1" t="s">
        <v>2166</v>
      </c>
      <c r="R289" s="1" t="s">
        <v>2359</v>
      </c>
      <c r="S289" s="1">
        <v>4</v>
      </c>
      <c r="T289" s="1">
        <v>154744229</v>
      </c>
      <c r="U289" s="1">
        <v>154744229</v>
      </c>
      <c r="V289" s="1" t="s">
        <v>2168</v>
      </c>
      <c r="W289" s="1" t="s">
        <v>2168</v>
      </c>
      <c r="X289" s="1" t="s">
        <v>3449</v>
      </c>
      <c r="Y289" s="1" t="s">
        <v>2236</v>
      </c>
      <c r="Z289" s="1">
        <v>1</v>
      </c>
      <c r="AA289" s="1" t="s">
        <v>2124</v>
      </c>
      <c r="AB289" s="1" t="s">
        <v>2171</v>
      </c>
      <c r="AC289" s="1" t="s">
        <v>3555</v>
      </c>
      <c r="AD289" s="1">
        <v>2</v>
      </c>
      <c r="AE289" s="1">
        <v>347847</v>
      </c>
      <c r="AF289" s="1">
        <v>154744229</v>
      </c>
      <c r="AG289" s="1" t="s">
        <v>2185</v>
      </c>
      <c r="AH289" s="1" t="s">
        <v>2174</v>
      </c>
    </row>
    <row r="290" spans="1:34" x14ac:dyDescent="0.25">
      <c r="A290" s="1">
        <v>297620</v>
      </c>
      <c r="B290" s="1" t="s">
        <v>2175</v>
      </c>
      <c r="C290" s="1" t="s">
        <v>3556</v>
      </c>
      <c r="D290" s="1">
        <v>8842</v>
      </c>
      <c r="E290" s="3" t="s">
        <v>555</v>
      </c>
      <c r="F290" s="1" t="s">
        <v>558</v>
      </c>
      <c r="G290" s="1" t="s">
        <v>2220</v>
      </c>
      <c r="H290" s="1">
        <v>0</v>
      </c>
      <c r="I290" s="1" t="s">
        <v>2335</v>
      </c>
      <c r="J290" s="1">
        <v>149845694</v>
      </c>
      <c r="K290" s="1" t="s">
        <v>2124</v>
      </c>
      <c r="L290" s="1" t="s">
        <v>3557</v>
      </c>
      <c r="M290" s="1" t="s">
        <v>3558</v>
      </c>
      <c r="N290" s="1" t="s">
        <v>3559</v>
      </c>
      <c r="O290" s="1" t="s">
        <v>2165</v>
      </c>
      <c r="P290" s="1" t="s">
        <v>2165</v>
      </c>
      <c r="Q290" s="1" t="s">
        <v>2166</v>
      </c>
      <c r="R290" s="1" t="s">
        <v>2359</v>
      </c>
      <c r="S290" s="1">
        <v>4</v>
      </c>
      <c r="T290" s="1">
        <v>16075931</v>
      </c>
      <c r="U290" s="1">
        <v>16075931</v>
      </c>
      <c r="V290" s="1" t="s">
        <v>2168</v>
      </c>
      <c r="W290" s="1" t="s">
        <v>2168</v>
      </c>
      <c r="X290" s="1" t="s">
        <v>3392</v>
      </c>
      <c r="Y290" s="1" t="s">
        <v>2227</v>
      </c>
      <c r="Z290" s="1">
        <v>1</v>
      </c>
      <c r="AA290" s="1" t="s">
        <v>2124</v>
      </c>
      <c r="AB290" s="1" t="s">
        <v>2171</v>
      </c>
      <c r="AC290" s="1" t="s">
        <v>3560</v>
      </c>
      <c r="AD290" s="1">
        <v>2</v>
      </c>
      <c r="AE290" s="1">
        <v>348012</v>
      </c>
      <c r="AF290" s="1">
        <v>16075931</v>
      </c>
      <c r="AG290" s="1" t="s">
        <v>2185</v>
      </c>
      <c r="AH290" s="1" t="s">
        <v>2186</v>
      </c>
    </row>
    <row r="291" spans="1:34" x14ac:dyDescent="0.25">
      <c r="A291" s="1">
        <v>297621</v>
      </c>
      <c r="B291" s="1" t="s">
        <v>2175</v>
      </c>
      <c r="C291" s="1" t="s">
        <v>3561</v>
      </c>
      <c r="D291" s="1">
        <v>8842</v>
      </c>
      <c r="E291" s="3" t="s">
        <v>555</v>
      </c>
      <c r="F291" s="1" t="s">
        <v>558</v>
      </c>
      <c r="G291" s="1" t="s">
        <v>2249</v>
      </c>
      <c r="H291" s="1">
        <v>0</v>
      </c>
      <c r="I291" s="1" t="s">
        <v>3562</v>
      </c>
      <c r="J291" s="1">
        <v>886059206</v>
      </c>
      <c r="K291" s="1" t="s">
        <v>2124</v>
      </c>
      <c r="L291" s="1" t="s">
        <v>3563</v>
      </c>
      <c r="M291" s="1" t="s">
        <v>3564</v>
      </c>
      <c r="N291" s="1" t="s">
        <v>3565</v>
      </c>
      <c r="O291" s="1" t="s">
        <v>2324</v>
      </c>
      <c r="P291" s="1" t="s">
        <v>2165</v>
      </c>
      <c r="Q291" s="1" t="s">
        <v>2166</v>
      </c>
      <c r="R291" s="1" t="s">
        <v>2359</v>
      </c>
      <c r="S291" s="1">
        <v>4</v>
      </c>
      <c r="T291" s="1">
        <v>16076033</v>
      </c>
      <c r="U291" s="1">
        <v>16076033</v>
      </c>
      <c r="V291" s="1" t="s">
        <v>2168</v>
      </c>
      <c r="W291" s="1" t="s">
        <v>2168</v>
      </c>
      <c r="X291" s="1" t="s">
        <v>3392</v>
      </c>
      <c r="Y291" s="1" t="s">
        <v>2245</v>
      </c>
      <c r="Z291" s="1">
        <v>2</v>
      </c>
      <c r="AA291" s="1" t="s">
        <v>2124</v>
      </c>
      <c r="AB291" s="1" t="s">
        <v>2171</v>
      </c>
      <c r="AC291" s="1" t="s">
        <v>3566</v>
      </c>
      <c r="AD291" s="1">
        <v>2</v>
      </c>
      <c r="AE291" s="1">
        <v>348014</v>
      </c>
      <c r="AF291" s="1">
        <v>16076033</v>
      </c>
      <c r="AG291" s="1" t="s">
        <v>2186</v>
      </c>
      <c r="AH291" s="1" t="s">
        <v>2174</v>
      </c>
    </row>
    <row r="292" spans="1:34" x14ac:dyDescent="0.25">
      <c r="A292" s="1">
        <v>297824</v>
      </c>
      <c r="B292" s="1" t="s">
        <v>2175</v>
      </c>
      <c r="C292" s="1" t="s">
        <v>3567</v>
      </c>
      <c r="D292" s="1">
        <v>285440</v>
      </c>
      <c r="E292" s="3" t="s">
        <v>253</v>
      </c>
      <c r="F292" s="1" t="s">
        <v>256</v>
      </c>
      <c r="G292" s="1" t="s">
        <v>2189</v>
      </c>
      <c r="H292" s="1">
        <v>0</v>
      </c>
      <c r="I292" s="1" t="s">
        <v>3149</v>
      </c>
      <c r="J292" s="1">
        <v>2241819</v>
      </c>
      <c r="K292" s="1" t="s">
        <v>2124</v>
      </c>
      <c r="L292" s="1" t="s">
        <v>3568</v>
      </c>
      <c r="M292" s="1" t="s">
        <v>3569</v>
      </c>
      <c r="N292" s="1" t="s">
        <v>3570</v>
      </c>
      <c r="O292" s="1" t="s">
        <v>2165</v>
      </c>
      <c r="P292" s="1" t="s">
        <v>2165</v>
      </c>
      <c r="Q292" s="1" t="s">
        <v>2166</v>
      </c>
      <c r="R292" s="1" t="s">
        <v>2359</v>
      </c>
      <c r="S292" s="1">
        <v>4</v>
      </c>
      <c r="T292" s="1">
        <v>186191672</v>
      </c>
      <c r="U292" s="1">
        <v>186191672</v>
      </c>
      <c r="V292" s="1" t="s">
        <v>2168</v>
      </c>
      <c r="W292" s="1" t="s">
        <v>2168</v>
      </c>
      <c r="X292" s="1" t="s">
        <v>3403</v>
      </c>
      <c r="Y292" s="1" t="s">
        <v>2245</v>
      </c>
      <c r="Z292" s="1">
        <v>2</v>
      </c>
      <c r="AA292" s="1" t="s">
        <v>2124</v>
      </c>
      <c r="AB292" s="1" t="s">
        <v>2171</v>
      </c>
      <c r="AC292" s="1" t="s">
        <v>3571</v>
      </c>
      <c r="AD292" s="1">
        <v>2</v>
      </c>
      <c r="AE292" s="1">
        <v>348291</v>
      </c>
      <c r="AF292" s="1">
        <v>186191672</v>
      </c>
      <c r="AG292" s="1" t="s">
        <v>2185</v>
      </c>
      <c r="AH292" s="1" t="s">
        <v>2210</v>
      </c>
    </row>
    <row r="293" spans="1:34" x14ac:dyDescent="0.25">
      <c r="A293" s="1">
        <v>297840</v>
      </c>
      <c r="B293" s="1" t="s">
        <v>2175</v>
      </c>
      <c r="C293" s="1" t="s">
        <v>3572</v>
      </c>
      <c r="D293" s="1">
        <v>285440</v>
      </c>
      <c r="E293" s="3" t="s">
        <v>253</v>
      </c>
      <c r="F293" s="1" t="s">
        <v>256</v>
      </c>
      <c r="G293" s="1" t="s">
        <v>2189</v>
      </c>
      <c r="H293" s="1">
        <v>0</v>
      </c>
      <c r="I293" s="1" t="s">
        <v>3149</v>
      </c>
      <c r="J293" s="1">
        <v>1398007</v>
      </c>
      <c r="K293" s="1" t="s">
        <v>2124</v>
      </c>
      <c r="L293" s="1" t="s">
        <v>3573</v>
      </c>
      <c r="M293" s="1" t="s">
        <v>3569</v>
      </c>
      <c r="N293" s="1" t="s">
        <v>3570</v>
      </c>
      <c r="O293" s="1" t="s">
        <v>2165</v>
      </c>
      <c r="P293" s="1" t="s">
        <v>2165</v>
      </c>
      <c r="Q293" s="1" t="s">
        <v>2166</v>
      </c>
      <c r="R293" s="1" t="s">
        <v>2359</v>
      </c>
      <c r="S293" s="1">
        <v>4</v>
      </c>
      <c r="T293" s="1">
        <v>186191678</v>
      </c>
      <c r="U293" s="1">
        <v>186191678</v>
      </c>
      <c r="V293" s="1" t="s">
        <v>2168</v>
      </c>
      <c r="W293" s="1" t="s">
        <v>2168</v>
      </c>
      <c r="X293" s="1" t="s">
        <v>3403</v>
      </c>
      <c r="Y293" s="1" t="s">
        <v>2245</v>
      </c>
      <c r="Z293" s="1">
        <v>2</v>
      </c>
      <c r="AA293" s="1" t="s">
        <v>2124</v>
      </c>
      <c r="AB293" s="1" t="s">
        <v>2171</v>
      </c>
      <c r="AC293" s="1" t="s">
        <v>3574</v>
      </c>
      <c r="AD293" s="1">
        <v>2</v>
      </c>
      <c r="AE293" s="1">
        <v>348292</v>
      </c>
      <c r="AF293" s="1">
        <v>186191678</v>
      </c>
      <c r="AG293" s="1" t="s">
        <v>2174</v>
      </c>
      <c r="AH293" s="1" t="s">
        <v>2186</v>
      </c>
    </row>
    <row r="294" spans="1:34" x14ac:dyDescent="0.25">
      <c r="A294" s="1">
        <v>297889</v>
      </c>
      <c r="B294" s="1" t="s">
        <v>2175</v>
      </c>
      <c r="C294" s="1" t="s">
        <v>3575</v>
      </c>
      <c r="D294" s="1">
        <v>285440</v>
      </c>
      <c r="E294" s="3" t="s">
        <v>253</v>
      </c>
      <c r="F294" s="1" t="s">
        <v>256</v>
      </c>
      <c r="G294" s="1" t="s">
        <v>2249</v>
      </c>
      <c r="H294" s="1">
        <v>0</v>
      </c>
      <c r="I294" s="1" t="s">
        <v>2304</v>
      </c>
      <c r="J294" s="1">
        <v>886059278</v>
      </c>
      <c r="K294" s="1" t="s">
        <v>2124</v>
      </c>
      <c r="L294" s="1" t="s">
        <v>3576</v>
      </c>
      <c r="M294" s="1" t="s">
        <v>3480</v>
      </c>
      <c r="N294" s="1" t="s">
        <v>3481</v>
      </c>
      <c r="O294" s="1" t="s">
        <v>2165</v>
      </c>
      <c r="P294" s="1" t="s">
        <v>2165</v>
      </c>
      <c r="Q294" s="1" t="s">
        <v>2166</v>
      </c>
      <c r="R294" s="1" t="s">
        <v>2359</v>
      </c>
      <c r="S294" s="1">
        <v>4</v>
      </c>
      <c r="T294" s="1">
        <v>186191625</v>
      </c>
      <c r="U294" s="1">
        <v>186191625</v>
      </c>
      <c r="V294" s="1" t="s">
        <v>2168</v>
      </c>
      <c r="W294" s="1" t="s">
        <v>2168</v>
      </c>
      <c r="X294" s="1" t="s">
        <v>3403</v>
      </c>
      <c r="Y294" s="1" t="s">
        <v>2236</v>
      </c>
      <c r="Z294" s="1">
        <v>1</v>
      </c>
      <c r="AA294" s="1" t="s">
        <v>2124</v>
      </c>
      <c r="AB294" s="1" t="s">
        <v>2171</v>
      </c>
      <c r="AC294" s="1" t="s">
        <v>3577</v>
      </c>
      <c r="AD294" s="1">
        <v>2</v>
      </c>
      <c r="AE294" s="1">
        <v>348289</v>
      </c>
      <c r="AF294" s="1">
        <v>186191625</v>
      </c>
      <c r="AG294" s="1" t="s">
        <v>2174</v>
      </c>
      <c r="AH294" s="1" t="s">
        <v>2186</v>
      </c>
    </row>
    <row r="295" spans="1:34" x14ac:dyDescent="0.25">
      <c r="A295" s="1">
        <v>297890</v>
      </c>
      <c r="B295" s="1" t="s">
        <v>2175</v>
      </c>
      <c r="C295" s="1" t="s">
        <v>3578</v>
      </c>
      <c r="D295" s="1">
        <v>285440</v>
      </c>
      <c r="E295" s="3" t="s">
        <v>253</v>
      </c>
      <c r="F295" s="1" t="s">
        <v>256</v>
      </c>
      <c r="G295" s="1" t="s">
        <v>2249</v>
      </c>
      <c r="H295" s="1">
        <v>0</v>
      </c>
      <c r="I295" s="1" t="s">
        <v>2335</v>
      </c>
      <c r="J295" s="1">
        <v>886059279</v>
      </c>
      <c r="K295" s="1" t="s">
        <v>2124</v>
      </c>
      <c r="L295" s="1" t="s">
        <v>3579</v>
      </c>
      <c r="M295" s="1" t="s">
        <v>3480</v>
      </c>
      <c r="N295" s="1" t="s">
        <v>3481</v>
      </c>
      <c r="O295" s="1" t="s">
        <v>2165</v>
      </c>
      <c r="P295" s="1" t="s">
        <v>2165</v>
      </c>
      <c r="Q295" s="1" t="s">
        <v>2166</v>
      </c>
      <c r="R295" s="1" t="s">
        <v>2359</v>
      </c>
      <c r="S295" s="1">
        <v>4</v>
      </c>
      <c r="T295" s="1">
        <v>186191646</v>
      </c>
      <c r="U295" s="1">
        <v>186191646</v>
      </c>
      <c r="V295" s="1" t="s">
        <v>2168</v>
      </c>
      <c r="W295" s="1" t="s">
        <v>2168</v>
      </c>
      <c r="X295" s="1" t="s">
        <v>3403</v>
      </c>
      <c r="Y295" s="1" t="s">
        <v>2236</v>
      </c>
      <c r="Z295" s="1">
        <v>1</v>
      </c>
      <c r="AA295" s="1" t="s">
        <v>2124</v>
      </c>
      <c r="AB295" s="1" t="s">
        <v>2171</v>
      </c>
      <c r="AC295" s="1" t="s">
        <v>3580</v>
      </c>
      <c r="AD295" s="1">
        <v>2</v>
      </c>
      <c r="AE295" s="1">
        <v>348290</v>
      </c>
      <c r="AF295" s="1">
        <v>186191646</v>
      </c>
      <c r="AG295" s="1" t="s">
        <v>2174</v>
      </c>
      <c r="AH295" s="1" t="s">
        <v>2186</v>
      </c>
    </row>
    <row r="296" spans="1:34" x14ac:dyDescent="0.25">
      <c r="A296" s="1">
        <v>297932</v>
      </c>
      <c r="B296" s="1" t="s">
        <v>2175</v>
      </c>
      <c r="C296" s="1" t="s">
        <v>3581</v>
      </c>
      <c r="D296" s="1">
        <v>1161</v>
      </c>
      <c r="E296" s="3" t="s">
        <v>273</v>
      </c>
      <c r="F296" s="1" t="s">
        <v>276</v>
      </c>
      <c r="G296" s="1" t="s">
        <v>2239</v>
      </c>
      <c r="H296" s="1">
        <v>0</v>
      </c>
      <c r="I296" s="1" t="s">
        <v>3582</v>
      </c>
      <c r="J296" s="1">
        <v>4647038</v>
      </c>
      <c r="K296" s="1" t="s">
        <v>2124</v>
      </c>
      <c r="L296" s="1" t="s">
        <v>3583</v>
      </c>
      <c r="M296" s="1" t="s">
        <v>3584</v>
      </c>
      <c r="N296" s="1" t="s">
        <v>3585</v>
      </c>
      <c r="O296" s="1" t="s">
        <v>2165</v>
      </c>
      <c r="P296" s="1" t="s">
        <v>2165</v>
      </c>
      <c r="Q296" s="1" t="s">
        <v>2166</v>
      </c>
      <c r="R296" s="1" t="s">
        <v>2345</v>
      </c>
      <c r="S296" s="1">
        <v>5</v>
      </c>
      <c r="T296" s="1">
        <v>60945031</v>
      </c>
      <c r="U296" s="1">
        <v>60945031</v>
      </c>
      <c r="V296" s="1" t="s">
        <v>2168</v>
      </c>
      <c r="W296" s="1" t="s">
        <v>2168</v>
      </c>
      <c r="X296" s="1" t="s">
        <v>2777</v>
      </c>
      <c r="Y296" s="1" t="s">
        <v>2245</v>
      </c>
      <c r="Z296" s="1">
        <v>2</v>
      </c>
      <c r="AA296" s="1" t="s">
        <v>2124</v>
      </c>
      <c r="AB296" s="1" t="s">
        <v>2171</v>
      </c>
      <c r="AC296" s="1" t="s">
        <v>3586</v>
      </c>
      <c r="AD296" s="1">
        <v>2</v>
      </c>
      <c r="AE296" s="1">
        <v>354024</v>
      </c>
      <c r="AF296" s="1">
        <v>60945031</v>
      </c>
      <c r="AG296" s="1" t="s">
        <v>2185</v>
      </c>
      <c r="AH296" s="1" t="s">
        <v>2174</v>
      </c>
    </row>
    <row r="297" spans="1:34" x14ac:dyDescent="0.25">
      <c r="A297" s="1">
        <v>298213</v>
      </c>
      <c r="B297" s="1" t="s">
        <v>2175</v>
      </c>
      <c r="C297" s="1" t="s">
        <v>3587</v>
      </c>
      <c r="D297" s="1">
        <v>1462</v>
      </c>
      <c r="E297" s="3" t="s">
        <v>757</v>
      </c>
      <c r="F297" s="1" t="s">
        <v>760</v>
      </c>
      <c r="G297" s="1" t="s">
        <v>2249</v>
      </c>
      <c r="H297" s="1">
        <v>0</v>
      </c>
      <c r="I297" s="1" t="s">
        <v>2304</v>
      </c>
      <c r="J297" s="1">
        <v>886060814</v>
      </c>
      <c r="K297" s="1" t="s">
        <v>2124</v>
      </c>
      <c r="L297" s="1" t="s">
        <v>3588</v>
      </c>
      <c r="M297" s="1" t="s">
        <v>3589</v>
      </c>
      <c r="N297" s="1" t="s">
        <v>3590</v>
      </c>
      <c r="O297" s="1" t="s">
        <v>2165</v>
      </c>
      <c r="P297" s="1" t="s">
        <v>2165</v>
      </c>
      <c r="Q297" s="1" t="s">
        <v>2166</v>
      </c>
      <c r="R297" s="1" t="s">
        <v>2345</v>
      </c>
      <c r="S297" s="1">
        <v>5</v>
      </c>
      <c r="T297" s="1">
        <v>83471895</v>
      </c>
      <c r="U297" s="1">
        <v>83471895</v>
      </c>
      <c r="V297" s="1" t="s">
        <v>2168</v>
      </c>
      <c r="W297" s="1" t="s">
        <v>2168</v>
      </c>
      <c r="X297" s="1" t="s">
        <v>3591</v>
      </c>
      <c r="Y297" s="1" t="s">
        <v>2236</v>
      </c>
      <c r="Z297" s="1">
        <v>1</v>
      </c>
      <c r="AA297" s="1" t="s">
        <v>2124</v>
      </c>
      <c r="AB297" s="1" t="s">
        <v>2171</v>
      </c>
      <c r="AC297" s="1" t="s">
        <v>3592</v>
      </c>
      <c r="AD297" s="1">
        <v>2</v>
      </c>
      <c r="AE297" s="1">
        <v>354384</v>
      </c>
      <c r="AF297" s="1">
        <v>83471895</v>
      </c>
      <c r="AG297" s="1" t="s">
        <v>2210</v>
      </c>
      <c r="AH297" s="1" t="s">
        <v>2185</v>
      </c>
    </row>
    <row r="298" spans="1:34" x14ac:dyDescent="0.25">
      <c r="A298" s="1">
        <v>298214</v>
      </c>
      <c r="B298" s="1" t="s">
        <v>2175</v>
      </c>
      <c r="C298" s="1" t="s">
        <v>3593</v>
      </c>
      <c r="D298" s="1">
        <v>1462</v>
      </c>
      <c r="E298" s="3" t="s">
        <v>757</v>
      </c>
      <c r="F298" s="1" t="s">
        <v>760</v>
      </c>
      <c r="G298" s="1" t="s">
        <v>2239</v>
      </c>
      <c r="H298" s="1">
        <v>0</v>
      </c>
      <c r="I298" s="1" t="s">
        <v>2335</v>
      </c>
      <c r="J298" s="1">
        <v>557823406</v>
      </c>
      <c r="K298" s="1" t="s">
        <v>2124</v>
      </c>
      <c r="L298" s="1" t="s">
        <v>3594</v>
      </c>
      <c r="M298" s="1" t="s">
        <v>3589</v>
      </c>
      <c r="N298" s="1" t="s">
        <v>3590</v>
      </c>
      <c r="O298" s="1" t="s">
        <v>2165</v>
      </c>
      <c r="P298" s="1" t="s">
        <v>2165</v>
      </c>
      <c r="Q298" s="1" t="s">
        <v>2166</v>
      </c>
      <c r="R298" s="1" t="s">
        <v>2345</v>
      </c>
      <c r="S298" s="1">
        <v>5</v>
      </c>
      <c r="T298" s="1">
        <v>83471911</v>
      </c>
      <c r="U298" s="1">
        <v>83471911</v>
      </c>
      <c r="V298" s="1" t="s">
        <v>2168</v>
      </c>
      <c r="W298" s="1" t="s">
        <v>2168</v>
      </c>
      <c r="X298" s="1" t="s">
        <v>3591</v>
      </c>
      <c r="Y298" s="1" t="s">
        <v>2236</v>
      </c>
      <c r="Z298" s="1">
        <v>1</v>
      </c>
      <c r="AA298" s="1" t="s">
        <v>2124</v>
      </c>
      <c r="AB298" s="1" t="s">
        <v>2171</v>
      </c>
      <c r="AC298" s="1" t="s">
        <v>3595</v>
      </c>
      <c r="AD298" s="1">
        <v>2</v>
      </c>
      <c r="AE298" s="1">
        <v>354385</v>
      </c>
      <c r="AF298" s="1">
        <v>83471911</v>
      </c>
      <c r="AG298" s="1" t="s">
        <v>2185</v>
      </c>
      <c r="AH298" s="1" t="s">
        <v>2174</v>
      </c>
    </row>
    <row r="299" spans="1:34" x14ac:dyDescent="0.25">
      <c r="A299" s="1">
        <v>298218</v>
      </c>
      <c r="B299" s="1" t="s">
        <v>2175</v>
      </c>
      <c r="C299" s="1" t="s">
        <v>3596</v>
      </c>
      <c r="D299" s="1">
        <v>1462</v>
      </c>
      <c r="E299" s="3" t="s">
        <v>757</v>
      </c>
      <c r="F299" s="1" t="s">
        <v>760</v>
      </c>
      <c r="G299" s="1" t="s">
        <v>2249</v>
      </c>
      <c r="H299" s="1">
        <v>0</v>
      </c>
      <c r="I299" s="1" t="s">
        <v>2304</v>
      </c>
      <c r="J299" s="1">
        <v>886060816</v>
      </c>
      <c r="K299" s="1" t="s">
        <v>2124</v>
      </c>
      <c r="L299" s="1" t="s">
        <v>3597</v>
      </c>
      <c r="M299" s="1" t="s">
        <v>3598</v>
      </c>
      <c r="N299" s="1" t="s">
        <v>3599</v>
      </c>
      <c r="O299" s="1" t="s">
        <v>2165</v>
      </c>
      <c r="P299" s="1" t="s">
        <v>2165</v>
      </c>
      <c r="Q299" s="1" t="s">
        <v>2166</v>
      </c>
      <c r="R299" s="1" t="s">
        <v>2345</v>
      </c>
      <c r="S299" s="1">
        <v>5</v>
      </c>
      <c r="T299" s="1">
        <v>83471955</v>
      </c>
      <c r="U299" s="1">
        <v>83471955</v>
      </c>
      <c r="V299" s="1" t="s">
        <v>2168</v>
      </c>
      <c r="W299" s="1" t="s">
        <v>2168</v>
      </c>
      <c r="X299" s="1" t="s">
        <v>3591</v>
      </c>
      <c r="Y299" s="1" t="s">
        <v>2236</v>
      </c>
      <c r="Z299" s="1">
        <v>1</v>
      </c>
      <c r="AA299" s="1" t="s">
        <v>2124</v>
      </c>
      <c r="AB299" s="1" t="s">
        <v>2171</v>
      </c>
      <c r="AC299" s="1" t="s">
        <v>3600</v>
      </c>
      <c r="AD299" s="1">
        <v>2</v>
      </c>
      <c r="AE299" s="1">
        <v>354387</v>
      </c>
      <c r="AF299" s="1">
        <v>83471955</v>
      </c>
      <c r="AG299" s="1" t="s">
        <v>2185</v>
      </c>
      <c r="AH299" s="1" t="s">
        <v>2210</v>
      </c>
    </row>
    <row r="300" spans="1:34" x14ac:dyDescent="0.25">
      <c r="A300" s="1">
        <v>298693</v>
      </c>
      <c r="B300" s="1" t="s">
        <v>2175</v>
      </c>
      <c r="C300" s="1" t="s">
        <v>3601</v>
      </c>
      <c r="D300" s="1">
        <v>4117</v>
      </c>
      <c r="E300" s="3" t="s">
        <v>428</v>
      </c>
      <c r="F300" s="1" t="s">
        <v>431</v>
      </c>
      <c r="G300" s="1" t="s">
        <v>2249</v>
      </c>
      <c r="H300" s="1">
        <v>0</v>
      </c>
      <c r="I300" s="1" t="s">
        <v>2786</v>
      </c>
      <c r="J300" s="1">
        <v>72821595</v>
      </c>
      <c r="K300" s="1" t="s">
        <v>2124</v>
      </c>
      <c r="L300" s="1" t="s">
        <v>3602</v>
      </c>
      <c r="M300" s="1" t="s">
        <v>3603</v>
      </c>
      <c r="N300" s="1" t="s">
        <v>3604</v>
      </c>
      <c r="O300" s="1" t="s">
        <v>2165</v>
      </c>
      <c r="P300" s="1" t="s">
        <v>2165</v>
      </c>
      <c r="Q300" s="1" t="s">
        <v>2166</v>
      </c>
      <c r="R300" s="1" t="s">
        <v>2167</v>
      </c>
      <c r="S300" s="1">
        <v>6</v>
      </c>
      <c r="T300" s="1">
        <v>10838527</v>
      </c>
      <c r="U300" s="1">
        <v>10838527</v>
      </c>
      <c r="V300" s="1" t="s">
        <v>2168</v>
      </c>
      <c r="W300" s="1" t="s">
        <v>2168</v>
      </c>
      <c r="X300" s="1" t="s">
        <v>3605</v>
      </c>
      <c r="Y300" s="1" t="s">
        <v>2236</v>
      </c>
      <c r="Z300" s="1">
        <v>1</v>
      </c>
      <c r="AA300" s="1" t="s">
        <v>2124</v>
      </c>
      <c r="AB300" s="1" t="s">
        <v>2171</v>
      </c>
      <c r="AC300" s="1" t="s">
        <v>3606</v>
      </c>
      <c r="AD300" s="1">
        <v>2</v>
      </c>
      <c r="AE300" s="1">
        <v>354987</v>
      </c>
      <c r="AF300" s="1">
        <v>10838527</v>
      </c>
      <c r="AG300" s="1" t="s">
        <v>2174</v>
      </c>
      <c r="AH300" s="1" t="s">
        <v>2210</v>
      </c>
    </row>
    <row r="301" spans="1:34" x14ac:dyDescent="0.25">
      <c r="A301" s="1">
        <v>298712</v>
      </c>
      <c r="B301" s="1" t="s">
        <v>2175</v>
      </c>
      <c r="C301" s="1" t="s">
        <v>3607</v>
      </c>
      <c r="D301" s="1">
        <v>79644</v>
      </c>
      <c r="E301" s="3" t="s">
        <v>697</v>
      </c>
      <c r="F301" s="1" t="s">
        <v>700</v>
      </c>
      <c r="G301" s="1" t="s">
        <v>2249</v>
      </c>
      <c r="H301" s="1">
        <v>0</v>
      </c>
      <c r="I301" s="1" t="s">
        <v>2304</v>
      </c>
      <c r="J301" s="1">
        <v>886059471</v>
      </c>
      <c r="K301" s="1" t="s">
        <v>2124</v>
      </c>
      <c r="L301" s="1" t="s">
        <v>3608</v>
      </c>
      <c r="M301" s="1" t="s">
        <v>3419</v>
      </c>
      <c r="N301" s="1" t="s">
        <v>3420</v>
      </c>
      <c r="O301" s="1" t="s">
        <v>2165</v>
      </c>
      <c r="P301" s="1" t="s">
        <v>2165</v>
      </c>
      <c r="Q301" s="1" t="s">
        <v>2166</v>
      </c>
      <c r="R301" s="1" t="s">
        <v>2359</v>
      </c>
      <c r="S301" s="1">
        <v>4</v>
      </c>
      <c r="T301" s="1">
        <v>55346307</v>
      </c>
      <c r="U301" s="1">
        <v>55346307</v>
      </c>
      <c r="V301" s="1" t="s">
        <v>2168</v>
      </c>
      <c r="W301" s="1" t="s">
        <v>2168</v>
      </c>
      <c r="X301" s="1" t="s">
        <v>3421</v>
      </c>
      <c r="Y301" s="1" t="s">
        <v>2236</v>
      </c>
      <c r="Z301" s="1">
        <v>1</v>
      </c>
      <c r="AA301" s="1" t="s">
        <v>2124</v>
      </c>
      <c r="AB301" s="1" t="s">
        <v>2171</v>
      </c>
      <c r="AC301" s="1" t="s">
        <v>3609</v>
      </c>
      <c r="AD301" s="1">
        <v>2</v>
      </c>
      <c r="AE301" s="1">
        <v>349005</v>
      </c>
      <c r="AF301" s="1">
        <v>55346307</v>
      </c>
      <c r="AG301" s="1" t="s">
        <v>2174</v>
      </c>
      <c r="AH301" s="1" t="s">
        <v>2185</v>
      </c>
    </row>
    <row r="302" spans="1:34" x14ac:dyDescent="0.25">
      <c r="A302" s="1">
        <v>299058</v>
      </c>
      <c r="B302" s="1" t="s">
        <v>2175</v>
      </c>
      <c r="C302" s="1" t="s">
        <v>3610</v>
      </c>
      <c r="D302" s="1">
        <v>7466</v>
      </c>
      <c r="E302" s="3" t="s">
        <v>1407</v>
      </c>
      <c r="F302" s="1" t="s">
        <v>1409</v>
      </c>
      <c r="G302" s="1" t="s">
        <v>2220</v>
      </c>
      <c r="H302" s="1">
        <v>0</v>
      </c>
      <c r="I302" s="1" t="s">
        <v>3611</v>
      </c>
      <c r="J302" s="1">
        <v>576284630</v>
      </c>
      <c r="K302" s="1" t="s">
        <v>2124</v>
      </c>
      <c r="L302" s="1" t="s">
        <v>3612</v>
      </c>
      <c r="M302" s="1" t="s">
        <v>3613</v>
      </c>
      <c r="N302" s="1" t="s">
        <v>3614</v>
      </c>
      <c r="O302" s="1" t="s">
        <v>2324</v>
      </c>
      <c r="P302" s="1" t="s">
        <v>2165</v>
      </c>
      <c r="Q302" s="1" t="s">
        <v>2166</v>
      </c>
      <c r="R302" s="1" t="s">
        <v>2359</v>
      </c>
      <c r="S302" s="1">
        <v>4</v>
      </c>
      <c r="T302" s="1">
        <v>6269890</v>
      </c>
      <c r="U302" s="1">
        <v>6269890</v>
      </c>
      <c r="V302" s="1" t="s">
        <v>2168</v>
      </c>
      <c r="W302" s="1" t="s">
        <v>2168</v>
      </c>
      <c r="X302" s="1" t="s">
        <v>2360</v>
      </c>
      <c r="Y302" s="1" t="s">
        <v>2227</v>
      </c>
      <c r="Z302" s="1">
        <v>3</v>
      </c>
      <c r="AA302" s="1" t="s">
        <v>2124</v>
      </c>
      <c r="AB302" s="1" t="s">
        <v>2171</v>
      </c>
      <c r="AC302" s="1" t="s">
        <v>3615</v>
      </c>
      <c r="AD302" s="1">
        <v>2</v>
      </c>
      <c r="AE302" s="1">
        <v>349296</v>
      </c>
      <c r="AF302" s="1">
        <v>6269890</v>
      </c>
      <c r="AG302" s="1" t="s">
        <v>2174</v>
      </c>
      <c r="AH302" s="1" t="s">
        <v>2186</v>
      </c>
    </row>
    <row r="303" spans="1:34" x14ac:dyDescent="0.25">
      <c r="A303" s="1">
        <v>299059</v>
      </c>
      <c r="B303" s="1" t="s">
        <v>2175</v>
      </c>
      <c r="C303" s="1" t="s">
        <v>3616</v>
      </c>
      <c r="D303" s="1">
        <v>7466</v>
      </c>
      <c r="E303" s="3" t="s">
        <v>1407</v>
      </c>
      <c r="F303" s="1" t="s">
        <v>1409</v>
      </c>
      <c r="G303" s="1" t="s">
        <v>2220</v>
      </c>
      <c r="H303" s="1">
        <v>0</v>
      </c>
      <c r="I303" s="1" t="s">
        <v>2335</v>
      </c>
      <c r="J303" s="1">
        <v>886059523</v>
      </c>
      <c r="K303" s="1" t="s">
        <v>2124</v>
      </c>
      <c r="L303" s="1" t="s">
        <v>3617</v>
      </c>
      <c r="M303" s="1" t="s">
        <v>3618</v>
      </c>
      <c r="N303" s="1" t="s">
        <v>3619</v>
      </c>
      <c r="O303" s="1" t="s">
        <v>2324</v>
      </c>
      <c r="P303" s="1" t="s">
        <v>2165</v>
      </c>
      <c r="Q303" s="1" t="s">
        <v>2166</v>
      </c>
      <c r="R303" s="1" t="s">
        <v>2359</v>
      </c>
      <c r="S303" s="1">
        <v>4</v>
      </c>
      <c r="T303" s="1">
        <v>6269915</v>
      </c>
      <c r="U303" s="1">
        <v>6269915</v>
      </c>
      <c r="V303" s="1" t="s">
        <v>2168</v>
      </c>
      <c r="W303" s="1" t="s">
        <v>2168</v>
      </c>
      <c r="X303" s="1" t="s">
        <v>2360</v>
      </c>
      <c r="Y303" s="1" t="s">
        <v>2227</v>
      </c>
      <c r="Z303" s="1">
        <v>2</v>
      </c>
      <c r="AA303" s="1" t="s">
        <v>2124</v>
      </c>
      <c r="AB303" s="1" t="s">
        <v>2171</v>
      </c>
      <c r="AC303" s="1" t="s">
        <v>3620</v>
      </c>
      <c r="AD303" s="1">
        <v>2</v>
      </c>
      <c r="AE303" s="1">
        <v>349299</v>
      </c>
      <c r="AF303" s="1">
        <v>6269915</v>
      </c>
      <c r="AG303" s="1" t="s">
        <v>2186</v>
      </c>
      <c r="AH303" s="1" t="s">
        <v>2210</v>
      </c>
    </row>
    <row r="304" spans="1:34" x14ac:dyDescent="0.25">
      <c r="A304" s="1">
        <v>299060</v>
      </c>
      <c r="B304" s="1" t="s">
        <v>2175</v>
      </c>
      <c r="C304" s="1" t="s">
        <v>3621</v>
      </c>
      <c r="D304" s="1">
        <v>7466</v>
      </c>
      <c r="E304" s="3" t="s">
        <v>1407</v>
      </c>
      <c r="F304" s="1" t="s">
        <v>1409</v>
      </c>
      <c r="G304" s="1" t="s">
        <v>2249</v>
      </c>
      <c r="H304" s="1">
        <v>0</v>
      </c>
      <c r="I304" s="1" t="s">
        <v>2304</v>
      </c>
      <c r="J304" s="1">
        <v>886059525</v>
      </c>
      <c r="K304" s="1" t="s">
        <v>2124</v>
      </c>
      <c r="L304" s="1" t="s">
        <v>3622</v>
      </c>
      <c r="M304" s="1" t="s">
        <v>3623</v>
      </c>
      <c r="N304" s="1" t="s">
        <v>3624</v>
      </c>
      <c r="O304" s="1" t="s">
        <v>2165</v>
      </c>
      <c r="P304" s="1" t="s">
        <v>2165</v>
      </c>
      <c r="Q304" s="1" t="s">
        <v>2166</v>
      </c>
      <c r="R304" s="1" t="s">
        <v>2359</v>
      </c>
      <c r="S304" s="1">
        <v>4</v>
      </c>
      <c r="T304" s="1">
        <v>6269965</v>
      </c>
      <c r="U304" s="1">
        <v>6269965</v>
      </c>
      <c r="V304" s="1" t="s">
        <v>2168</v>
      </c>
      <c r="W304" s="1" t="s">
        <v>2168</v>
      </c>
      <c r="X304" s="1" t="s">
        <v>2360</v>
      </c>
      <c r="Y304" s="1" t="s">
        <v>2236</v>
      </c>
      <c r="Z304" s="1">
        <v>1</v>
      </c>
      <c r="AA304" s="1" t="s">
        <v>2124</v>
      </c>
      <c r="AB304" s="1" t="s">
        <v>2171</v>
      </c>
      <c r="AC304" s="1" t="s">
        <v>3625</v>
      </c>
      <c r="AD304" s="1">
        <v>2</v>
      </c>
      <c r="AE304" s="1">
        <v>349301</v>
      </c>
      <c r="AF304" s="1">
        <v>6269965</v>
      </c>
      <c r="AG304" s="1" t="s">
        <v>2174</v>
      </c>
      <c r="AH304" s="1" t="s">
        <v>2210</v>
      </c>
    </row>
    <row r="305" spans="1:34" x14ac:dyDescent="0.25">
      <c r="A305" s="1">
        <v>299099</v>
      </c>
      <c r="B305" s="1" t="s">
        <v>2175</v>
      </c>
      <c r="C305" s="1" t="s">
        <v>3626</v>
      </c>
      <c r="D305" s="1">
        <v>7466</v>
      </c>
      <c r="E305" s="3" t="s">
        <v>1407</v>
      </c>
      <c r="F305" s="1" t="s">
        <v>1409</v>
      </c>
      <c r="G305" s="1" t="s">
        <v>2220</v>
      </c>
      <c r="H305" s="1">
        <v>0</v>
      </c>
      <c r="I305" s="1" t="s">
        <v>2335</v>
      </c>
      <c r="J305" s="1">
        <v>373287522</v>
      </c>
      <c r="K305" s="1" t="s">
        <v>2124</v>
      </c>
      <c r="L305" s="1" t="s">
        <v>3627</v>
      </c>
      <c r="M305" s="1" t="s">
        <v>3437</v>
      </c>
      <c r="N305" s="1" t="s">
        <v>3438</v>
      </c>
      <c r="O305" s="1" t="s">
        <v>2324</v>
      </c>
      <c r="P305" s="1" t="s">
        <v>2165</v>
      </c>
      <c r="Q305" s="1" t="s">
        <v>2166</v>
      </c>
      <c r="R305" s="1" t="s">
        <v>2359</v>
      </c>
      <c r="S305" s="1">
        <v>4</v>
      </c>
      <c r="T305" s="1">
        <v>6269879</v>
      </c>
      <c r="U305" s="1">
        <v>6269879</v>
      </c>
      <c r="V305" s="1" t="s">
        <v>2168</v>
      </c>
      <c r="W305" s="1" t="s">
        <v>2168</v>
      </c>
      <c r="X305" s="1" t="s">
        <v>2360</v>
      </c>
      <c r="Y305" s="1" t="s">
        <v>2227</v>
      </c>
      <c r="Z305" s="1">
        <v>2</v>
      </c>
      <c r="AA305" s="1" t="s">
        <v>2124</v>
      </c>
      <c r="AB305" s="1" t="s">
        <v>2171</v>
      </c>
      <c r="AC305" s="1" t="s">
        <v>3628</v>
      </c>
      <c r="AD305" s="1">
        <v>2</v>
      </c>
      <c r="AE305" s="1">
        <v>349294</v>
      </c>
      <c r="AF305" s="1">
        <v>6269879</v>
      </c>
      <c r="AG305" s="1" t="s">
        <v>2185</v>
      </c>
      <c r="AH305" s="1" t="s">
        <v>2210</v>
      </c>
    </row>
    <row r="306" spans="1:34" x14ac:dyDescent="0.25">
      <c r="A306" s="1">
        <v>299111</v>
      </c>
      <c r="B306" s="1" t="s">
        <v>2175</v>
      </c>
      <c r="C306" s="1" t="s">
        <v>3629</v>
      </c>
      <c r="D306" s="1">
        <v>7466</v>
      </c>
      <c r="E306" s="3" t="s">
        <v>1407</v>
      </c>
      <c r="F306" s="1" t="s">
        <v>1409</v>
      </c>
      <c r="G306" s="1" t="s">
        <v>2220</v>
      </c>
      <c r="H306" s="1">
        <v>0</v>
      </c>
      <c r="I306" s="1" t="s">
        <v>2304</v>
      </c>
      <c r="J306" s="1">
        <v>886059521</v>
      </c>
      <c r="K306" s="1" t="s">
        <v>2124</v>
      </c>
      <c r="L306" s="1" t="s">
        <v>3630</v>
      </c>
      <c r="M306" s="1" t="s">
        <v>3618</v>
      </c>
      <c r="N306" s="1" t="s">
        <v>3619</v>
      </c>
      <c r="O306" s="1" t="s">
        <v>2324</v>
      </c>
      <c r="P306" s="1" t="s">
        <v>2165</v>
      </c>
      <c r="Q306" s="1" t="s">
        <v>2166</v>
      </c>
      <c r="R306" s="1" t="s">
        <v>2359</v>
      </c>
      <c r="S306" s="1">
        <v>4</v>
      </c>
      <c r="T306" s="1">
        <v>6269887</v>
      </c>
      <c r="U306" s="1">
        <v>6269887</v>
      </c>
      <c r="V306" s="1" t="s">
        <v>2168</v>
      </c>
      <c r="W306" s="1" t="s">
        <v>2168</v>
      </c>
      <c r="X306" s="1" t="s">
        <v>2360</v>
      </c>
      <c r="Y306" s="1" t="s">
        <v>2227</v>
      </c>
      <c r="Z306" s="1">
        <v>2</v>
      </c>
      <c r="AA306" s="1" t="s">
        <v>2124</v>
      </c>
      <c r="AB306" s="1" t="s">
        <v>2171</v>
      </c>
      <c r="AC306" s="1" t="s">
        <v>3631</v>
      </c>
      <c r="AD306" s="1">
        <v>2</v>
      </c>
      <c r="AE306" s="1">
        <v>349295</v>
      </c>
      <c r="AF306" s="1">
        <v>6269887</v>
      </c>
      <c r="AG306" s="1" t="s">
        <v>2210</v>
      </c>
      <c r="AH306" s="1" t="s">
        <v>2186</v>
      </c>
    </row>
    <row r="307" spans="1:34" x14ac:dyDescent="0.25">
      <c r="A307" s="1">
        <v>299113</v>
      </c>
      <c r="B307" s="1" t="s">
        <v>2175</v>
      </c>
      <c r="C307" s="1" t="s">
        <v>3632</v>
      </c>
      <c r="D307" s="1">
        <v>7466</v>
      </c>
      <c r="E307" s="3" t="s">
        <v>1407</v>
      </c>
      <c r="F307" s="1" t="s">
        <v>1409</v>
      </c>
      <c r="G307" s="1" t="s">
        <v>2220</v>
      </c>
      <c r="H307" s="1">
        <v>0</v>
      </c>
      <c r="I307" s="1" t="s">
        <v>2335</v>
      </c>
      <c r="J307" s="1">
        <v>868329184</v>
      </c>
      <c r="K307" s="1" t="s">
        <v>2124</v>
      </c>
      <c r="L307" s="1" t="s">
        <v>3633</v>
      </c>
      <c r="M307" s="1" t="s">
        <v>3618</v>
      </c>
      <c r="N307" s="1" t="s">
        <v>3619</v>
      </c>
      <c r="O307" s="1" t="s">
        <v>2324</v>
      </c>
      <c r="P307" s="1" t="s">
        <v>2165</v>
      </c>
      <c r="Q307" s="1" t="s">
        <v>2166</v>
      </c>
      <c r="R307" s="1" t="s">
        <v>2359</v>
      </c>
      <c r="S307" s="1">
        <v>4</v>
      </c>
      <c r="T307" s="1">
        <v>6269914</v>
      </c>
      <c r="U307" s="1">
        <v>6269914</v>
      </c>
      <c r="V307" s="1" t="s">
        <v>2168</v>
      </c>
      <c r="W307" s="1" t="s">
        <v>2168</v>
      </c>
      <c r="X307" s="1" t="s">
        <v>2360</v>
      </c>
      <c r="Y307" s="1" t="s">
        <v>2227</v>
      </c>
      <c r="Z307" s="1">
        <v>2</v>
      </c>
      <c r="AA307" s="1" t="s">
        <v>2124</v>
      </c>
      <c r="AB307" s="1" t="s">
        <v>2171</v>
      </c>
      <c r="AC307" s="1" t="s">
        <v>3634</v>
      </c>
      <c r="AD307" s="1">
        <v>2</v>
      </c>
      <c r="AE307" s="1">
        <v>349298</v>
      </c>
      <c r="AF307" s="1">
        <v>6269914</v>
      </c>
      <c r="AG307" s="1" t="s">
        <v>2185</v>
      </c>
      <c r="AH307" s="1" t="s">
        <v>2210</v>
      </c>
    </row>
    <row r="308" spans="1:34" x14ac:dyDescent="0.25">
      <c r="A308" s="1">
        <v>299176</v>
      </c>
      <c r="B308" s="1" t="s">
        <v>2175</v>
      </c>
      <c r="C308" s="1" t="s">
        <v>3635</v>
      </c>
      <c r="D308" s="1">
        <v>5191</v>
      </c>
      <c r="E308" s="3" t="s">
        <v>533</v>
      </c>
      <c r="F308" s="1" t="s">
        <v>536</v>
      </c>
      <c r="G308" s="1" t="s">
        <v>2249</v>
      </c>
      <c r="H308" s="1">
        <v>0</v>
      </c>
      <c r="I308" s="1" t="s">
        <v>2335</v>
      </c>
      <c r="J308" s="1">
        <v>376808803</v>
      </c>
      <c r="K308" s="1" t="s">
        <v>2124</v>
      </c>
      <c r="L308" s="1" t="s">
        <v>3636</v>
      </c>
      <c r="M308" s="1" t="s">
        <v>3637</v>
      </c>
      <c r="N308" s="1" t="s">
        <v>3638</v>
      </c>
      <c r="O308" s="1" t="s">
        <v>2165</v>
      </c>
      <c r="P308" s="1" t="s">
        <v>2165</v>
      </c>
      <c r="Q308" s="1" t="s">
        <v>2166</v>
      </c>
      <c r="R308" s="1" t="s">
        <v>2167</v>
      </c>
      <c r="S308" s="1">
        <v>6</v>
      </c>
      <c r="T308" s="1">
        <v>136822638</v>
      </c>
      <c r="U308" s="1">
        <v>136822638</v>
      </c>
      <c r="V308" s="1" t="s">
        <v>2168</v>
      </c>
      <c r="W308" s="1" t="s">
        <v>2168</v>
      </c>
      <c r="X308" s="1" t="s">
        <v>2216</v>
      </c>
      <c r="Y308" s="1" t="s">
        <v>2236</v>
      </c>
      <c r="Z308" s="1">
        <v>1</v>
      </c>
      <c r="AA308" s="1" t="s">
        <v>2124</v>
      </c>
      <c r="AB308" s="1" t="s">
        <v>2171</v>
      </c>
      <c r="AC308" s="1" t="s">
        <v>3639</v>
      </c>
      <c r="AD308" s="1">
        <v>2</v>
      </c>
      <c r="AE308" s="1">
        <v>355524</v>
      </c>
      <c r="AF308" s="1">
        <v>136822638</v>
      </c>
      <c r="AG308" s="1" t="s">
        <v>2210</v>
      </c>
      <c r="AH308" s="1" t="s">
        <v>2185</v>
      </c>
    </row>
    <row r="309" spans="1:34" x14ac:dyDescent="0.25">
      <c r="A309" s="1">
        <v>299445</v>
      </c>
      <c r="B309" s="1" t="s">
        <v>2175</v>
      </c>
      <c r="C309" s="1" t="s">
        <v>3640</v>
      </c>
      <c r="D309" s="1">
        <v>80144</v>
      </c>
      <c r="E309" s="3" t="s">
        <v>1200</v>
      </c>
      <c r="F309" s="1" t="s">
        <v>1202</v>
      </c>
      <c r="G309" s="1" t="s">
        <v>2249</v>
      </c>
      <c r="H309" s="1">
        <v>0</v>
      </c>
      <c r="I309" s="1" t="s">
        <v>2335</v>
      </c>
      <c r="J309" s="1">
        <v>559206528</v>
      </c>
      <c r="K309" s="1" t="s">
        <v>2124</v>
      </c>
      <c r="L309" s="1" t="s">
        <v>3641</v>
      </c>
      <c r="M309" s="1" t="s">
        <v>3463</v>
      </c>
      <c r="N309" s="1" t="s">
        <v>3464</v>
      </c>
      <c r="O309" s="1" t="s">
        <v>2165</v>
      </c>
      <c r="P309" s="1" t="s">
        <v>2165</v>
      </c>
      <c r="Q309" s="1" t="s">
        <v>2166</v>
      </c>
      <c r="R309" s="1" t="s">
        <v>2359</v>
      </c>
      <c r="S309" s="1">
        <v>4</v>
      </c>
      <c r="T309" s="1">
        <v>78057825</v>
      </c>
      <c r="U309" s="1">
        <v>78057825</v>
      </c>
      <c r="V309" s="1" t="s">
        <v>2168</v>
      </c>
      <c r="W309" s="1" t="s">
        <v>2168</v>
      </c>
      <c r="X309" s="1" t="s">
        <v>3465</v>
      </c>
      <c r="Y309" s="1" t="s">
        <v>2236</v>
      </c>
      <c r="Z309" s="1">
        <v>1</v>
      </c>
      <c r="AA309" s="1" t="s">
        <v>2124</v>
      </c>
      <c r="AB309" s="1" t="s">
        <v>2171</v>
      </c>
      <c r="AC309" s="1" t="s">
        <v>3642</v>
      </c>
      <c r="AD309" s="1">
        <v>2</v>
      </c>
      <c r="AE309" s="1">
        <v>349647</v>
      </c>
      <c r="AF309" s="1">
        <v>78057825</v>
      </c>
      <c r="AG309" s="1" t="s">
        <v>2210</v>
      </c>
      <c r="AH309" s="1" t="s">
        <v>2186</v>
      </c>
    </row>
    <row r="310" spans="1:34" x14ac:dyDescent="0.25">
      <c r="A310" s="1">
        <v>299446</v>
      </c>
      <c r="B310" s="1" t="s">
        <v>2175</v>
      </c>
      <c r="C310" s="1" t="s">
        <v>3643</v>
      </c>
      <c r="D310" s="1">
        <v>80144</v>
      </c>
      <c r="E310" s="3" t="s">
        <v>1200</v>
      </c>
      <c r="F310" s="1" t="s">
        <v>1202</v>
      </c>
      <c r="G310" s="1" t="s">
        <v>2189</v>
      </c>
      <c r="H310" s="1">
        <v>0</v>
      </c>
      <c r="I310" s="1" t="s">
        <v>2335</v>
      </c>
      <c r="J310" s="1">
        <v>34237418</v>
      </c>
      <c r="K310" s="1" t="s">
        <v>2124</v>
      </c>
      <c r="L310" s="1" t="s">
        <v>3644</v>
      </c>
      <c r="M310" s="1" t="s">
        <v>3463</v>
      </c>
      <c r="N310" s="1" t="s">
        <v>3464</v>
      </c>
      <c r="O310" s="1" t="s">
        <v>2165</v>
      </c>
      <c r="P310" s="1" t="s">
        <v>2165</v>
      </c>
      <c r="Q310" s="1" t="s">
        <v>2166</v>
      </c>
      <c r="R310" s="1" t="s">
        <v>2359</v>
      </c>
      <c r="S310" s="1">
        <v>4</v>
      </c>
      <c r="T310" s="1">
        <v>78057987</v>
      </c>
      <c r="U310" s="1">
        <v>78057987</v>
      </c>
      <c r="V310" s="1" t="s">
        <v>2168</v>
      </c>
      <c r="W310" s="1" t="s">
        <v>2168</v>
      </c>
      <c r="X310" s="1" t="s">
        <v>3465</v>
      </c>
      <c r="Y310" s="1" t="s">
        <v>2236</v>
      </c>
      <c r="Z310" s="1">
        <v>1</v>
      </c>
      <c r="AA310" s="1" t="s">
        <v>2124</v>
      </c>
      <c r="AB310" s="1" t="s">
        <v>2171</v>
      </c>
      <c r="AC310" s="1" t="s">
        <v>3645</v>
      </c>
      <c r="AD310" s="1">
        <v>2</v>
      </c>
      <c r="AE310" s="1">
        <v>349649</v>
      </c>
      <c r="AF310" s="1">
        <v>78057987</v>
      </c>
      <c r="AG310" s="1" t="s">
        <v>2174</v>
      </c>
      <c r="AH310" s="1" t="s">
        <v>2186</v>
      </c>
    </row>
    <row r="311" spans="1:34" x14ac:dyDescent="0.25">
      <c r="A311" s="1">
        <v>299906</v>
      </c>
      <c r="B311" s="1" t="s">
        <v>2175</v>
      </c>
      <c r="C311" s="1" t="s">
        <v>3646</v>
      </c>
      <c r="D311" s="1">
        <v>1302</v>
      </c>
      <c r="E311" s="3" t="s">
        <v>1146</v>
      </c>
      <c r="F311" s="1" t="s">
        <v>1148</v>
      </c>
      <c r="G311" s="1" t="s">
        <v>2249</v>
      </c>
      <c r="H311" s="1">
        <v>0</v>
      </c>
      <c r="I311" s="1" t="s">
        <v>2335</v>
      </c>
      <c r="J311" s="1">
        <v>886061320</v>
      </c>
      <c r="K311" s="1" t="s">
        <v>2124</v>
      </c>
      <c r="L311" s="1" t="s">
        <v>3647</v>
      </c>
      <c r="M311" s="1" t="s">
        <v>3648</v>
      </c>
      <c r="N311" s="1" t="s">
        <v>3649</v>
      </c>
      <c r="O311" s="1" t="s">
        <v>2165</v>
      </c>
      <c r="P311" s="1" t="s">
        <v>2165</v>
      </c>
      <c r="Q311" s="1" t="s">
        <v>2166</v>
      </c>
      <c r="R311" s="1" t="s">
        <v>2167</v>
      </c>
      <c r="S311" s="1">
        <v>6</v>
      </c>
      <c r="T311" s="1">
        <v>33192466</v>
      </c>
      <c r="U311" s="1">
        <v>33192466</v>
      </c>
      <c r="V311" s="1" t="s">
        <v>2168</v>
      </c>
      <c r="W311" s="1" t="s">
        <v>2168</v>
      </c>
      <c r="X311" s="1" t="s">
        <v>3650</v>
      </c>
      <c r="Y311" s="1" t="s">
        <v>2236</v>
      </c>
      <c r="Z311" s="1">
        <v>1</v>
      </c>
      <c r="AA311" s="1" t="s">
        <v>2124</v>
      </c>
      <c r="AB311" s="1" t="s">
        <v>2171</v>
      </c>
      <c r="AC311" s="1" t="s">
        <v>3651</v>
      </c>
      <c r="AD311" s="1">
        <v>2</v>
      </c>
      <c r="AE311" s="1">
        <v>356416</v>
      </c>
      <c r="AF311" s="1">
        <v>33192466</v>
      </c>
      <c r="AG311" s="1" t="s">
        <v>2210</v>
      </c>
      <c r="AH311" s="1" t="s">
        <v>2185</v>
      </c>
    </row>
    <row r="312" spans="1:34" x14ac:dyDescent="0.25">
      <c r="A312" s="1">
        <v>300100</v>
      </c>
      <c r="B312" s="1" t="s">
        <v>2175</v>
      </c>
      <c r="C312" s="1" t="s">
        <v>3652</v>
      </c>
      <c r="D312" s="1">
        <v>1161</v>
      </c>
      <c r="E312" s="3" t="s">
        <v>273</v>
      </c>
      <c r="F312" s="1" t="s">
        <v>276</v>
      </c>
      <c r="G312" s="1" t="s">
        <v>2249</v>
      </c>
      <c r="H312" s="1">
        <v>0</v>
      </c>
      <c r="I312" s="1" t="s">
        <v>2335</v>
      </c>
      <c r="J312" s="1">
        <v>745927528</v>
      </c>
      <c r="K312" s="1" t="s">
        <v>2124</v>
      </c>
      <c r="L312" s="1" t="s">
        <v>3653</v>
      </c>
      <c r="M312" s="1" t="s">
        <v>3654</v>
      </c>
      <c r="N312" s="1" t="s">
        <v>3655</v>
      </c>
      <c r="O312" s="1" t="s">
        <v>2165</v>
      </c>
      <c r="P312" s="1" t="s">
        <v>2165</v>
      </c>
      <c r="Q312" s="1" t="s">
        <v>2166</v>
      </c>
      <c r="R312" s="1" t="s">
        <v>2345</v>
      </c>
      <c r="S312" s="1">
        <v>5</v>
      </c>
      <c r="T312" s="1">
        <v>60945033</v>
      </c>
      <c r="U312" s="1">
        <v>60945033</v>
      </c>
      <c r="V312" s="1" t="s">
        <v>2168</v>
      </c>
      <c r="W312" s="1" t="s">
        <v>2168</v>
      </c>
      <c r="X312" s="1" t="s">
        <v>2777</v>
      </c>
      <c r="Y312" s="1" t="s">
        <v>2236</v>
      </c>
      <c r="Z312" s="1">
        <v>1</v>
      </c>
      <c r="AA312" s="1" t="s">
        <v>2124</v>
      </c>
      <c r="AB312" s="1" t="s">
        <v>2171</v>
      </c>
      <c r="AC312" s="1" t="s">
        <v>3656</v>
      </c>
      <c r="AD312" s="1">
        <v>2</v>
      </c>
      <c r="AE312" s="1">
        <v>354025</v>
      </c>
      <c r="AF312" s="1">
        <v>60945033</v>
      </c>
      <c r="AG312" s="1" t="s">
        <v>2174</v>
      </c>
      <c r="AH312" s="1" t="s">
        <v>2210</v>
      </c>
    </row>
    <row r="313" spans="1:34" x14ac:dyDescent="0.25">
      <c r="A313" s="1">
        <v>300106</v>
      </c>
      <c r="B313" s="1" t="s">
        <v>2175</v>
      </c>
      <c r="C313" s="1" t="s">
        <v>3657</v>
      </c>
      <c r="D313" s="1">
        <v>4547</v>
      </c>
      <c r="E313" s="3" t="s">
        <v>944</v>
      </c>
      <c r="F313" s="1" t="s">
        <v>947</v>
      </c>
      <c r="G313" s="1" t="s">
        <v>2249</v>
      </c>
      <c r="H313" s="1">
        <v>0</v>
      </c>
      <c r="I313" s="1" t="s">
        <v>2335</v>
      </c>
      <c r="J313" s="1">
        <v>886058956</v>
      </c>
      <c r="K313" s="1" t="s">
        <v>2124</v>
      </c>
      <c r="L313" s="1" t="s">
        <v>3658</v>
      </c>
      <c r="M313" s="1" t="s">
        <v>3485</v>
      </c>
      <c r="N313" s="1" t="s">
        <v>3486</v>
      </c>
      <c r="O313" s="1" t="s">
        <v>2165</v>
      </c>
      <c r="P313" s="1" t="s">
        <v>2165</v>
      </c>
      <c r="Q313" s="1" t="s">
        <v>2166</v>
      </c>
      <c r="R313" s="1" t="s">
        <v>2359</v>
      </c>
      <c r="S313" s="1">
        <v>4</v>
      </c>
      <c r="T313" s="1">
        <v>99574882</v>
      </c>
      <c r="U313" s="1">
        <v>99574882</v>
      </c>
      <c r="V313" s="1" t="s">
        <v>2168</v>
      </c>
      <c r="W313" s="1" t="s">
        <v>2168</v>
      </c>
      <c r="X313" s="1" t="s">
        <v>3487</v>
      </c>
      <c r="Y313" s="1" t="s">
        <v>2236</v>
      </c>
      <c r="Z313" s="1">
        <v>1</v>
      </c>
      <c r="AA313" s="1" t="s">
        <v>2124</v>
      </c>
      <c r="AB313" s="1" t="s">
        <v>2171</v>
      </c>
      <c r="AC313" s="1" t="s">
        <v>3659</v>
      </c>
      <c r="AD313" s="1">
        <v>2</v>
      </c>
      <c r="AE313" s="1">
        <v>347017</v>
      </c>
      <c r="AF313" s="1">
        <v>99574882</v>
      </c>
      <c r="AG313" s="1" t="s">
        <v>2186</v>
      </c>
      <c r="AH313" s="1" t="s">
        <v>2174</v>
      </c>
    </row>
    <row r="314" spans="1:34" x14ac:dyDescent="0.25">
      <c r="A314" s="1">
        <v>300150</v>
      </c>
      <c r="B314" s="1" t="s">
        <v>2175</v>
      </c>
      <c r="C314" s="1" t="s">
        <v>3660</v>
      </c>
      <c r="D314" s="1">
        <v>2979</v>
      </c>
      <c r="E314" s="3" t="s">
        <v>324</v>
      </c>
      <c r="F314" s="1" t="s">
        <v>327</v>
      </c>
      <c r="G314" s="1" t="s">
        <v>2189</v>
      </c>
      <c r="H314" s="1">
        <v>0</v>
      </c>
      <c r="I314" s="1" t="s">
        <v>2335</v>
      </c>
      <c r="J314" s="1">
        <v>145820031</v>
      </c>
      <c r="K314" s="1" t="s">
        <v>2124</v>
      </c>
      <c r="L314" s="1" t="s">
        <v>3661</v>
      </c>
      <c r="M314" s="1" t="s">
        <v>3060</v>
      </c>
      <c r="N314" s="1" t="s">
        <v>1134</v>
      </c>
      <c r="O314" s="1" t="s">
        <v>2165</v>
      </c>
      <c r="P314" s="1" t="s">
        <v>2165</v>
      </c>
      <c r="Q314" s="1" t="s">
        <v>2166</v>
      </c>
      <c r="R314" s="1" t="s">
        <v>2167</v>
      </c>
      <c r="S314" s="1">
        <v>6</v>
      </c>
      <c r="T314" s="1">
        <v>42194880</v>
      </c>
      <c r="U314" s="1">
        <v>42194880</v>
      </c>
      <c r="V314" s="1" t="s">
        <v>2168</v>
      </c>
      <c r="W314" s="1" t="s">
        <v>2168</v>
      </c>
      <c r="X314" s="1" t="s">
        <v>2403</v>
      </c>
      <c r="Y314" s="1" t="s">
        <v>2236</v>
      </c>
      <c r="Z314" s="1">
        <v>1</v>
      </c>
      <c r="AA314" s="1" t="s">
        <v>2124</v>
      </c>
      <c r="AB314" s="1" t="s">
        <v>2171</v>
      </c>
      <c r="AC314" s="1" t="s">
        <v>3662</v>
      </c>
      <c r="AD314" s="1">
        <v>2</v>
      </c>
      <c r="AE314" s="1">
        <v>356740</v>
      </c>
      <c r="AF314" s="1">
        <v>42194880</v>
      </c>
      <c r="AG314" s="1" t="s">
        <v>2186</v>
      </c>
      <c r="AH314" s="1" t="s">
        <v>2174</v>
      </c>
    </row>
    <row r="315" spans="1:34" x14ac:dyDescent="0.25">
      <c r="A315" s="1">
        <v>300162</v>
      </c>
      <c r="B315" s="1" t="s">
        <v>2175</v>
      </c>
      <c r="C315" s="1" t="s">
        <v>3663</v>
      </c>
      <c r="D315" s="1">
        <v>4547</v>
      </c>
      <c r="E315" s="3" t="s">
        <v>944</v>
      </c>
      <c r="F315" s="1" t="s">
        <v>947</v>
      </c>
      <c r="G315" s="1" t="s">
        <v>2249</v>
      </c>
      <c r="H315" s="1">
        <v>0</v>
      </c>
      <c r="I315" s="1" t="s">
        <v>2335</v>
      </c>
      <c r="J315" s="1">
        <v>181769817</v>
      </c>
      <c r="K315" s="1" t="s">
        <v>2124</v>
      </c>
      <c r="L315" s="1" t="s">
        <v>3664</v>
      </c>
      <c r="M315" s="1" t="s">
        <v>3485</v>
      </c>
      <c r="N315" s="1" t="s">
        <v>3486</v>
      </c>
      <c r="O315" s="1" t="s">
        <v>2165</v>
      </c>
      <c r="P315" s="1" t="s">
        <v>2165</v>
      </c>
      <c r="Q315" s="1" t="s">
        <v>2166</v>
      </c>
      <c r="R315" s="1" t="s">
        <v>2359</v>
      </c>
      <c r="S315" s="1">
        <v>4</v>
      </c>
      <c r="T315" s="1">
        <v>99574856</v>
      </c>
      <c r="U315" s="1">
        <v>99574856</v>
      </c>
      <c r="V315" s="1" t="s">
        <v>2168</v>
      </c>
      <c r="W315" s="1" t="s">
        <v>2168</v>
      </c>
      <c r="X315" s="1" t="s">
        <v>3487</v>
      </c>
      <c r="Y315" s="1" t="s">
        <v>2236</v>
      </c>
      <c r="Z315" s="1">
        <v>1</v>
      </c>
      <c r="AA315" s="1" t="s">
        <v>2124</v>
      </c>
      <c r="AB315" s="1" t="s">
        <v>2171</v>
      </c>
      <c r="AC315" s="1" t="s">
        <v>3665</v>
      </c>
      <c r="AD315" s="1">
        <v>2</v>
      </c>
      <c r="AE315" s="1">
        <v>347016</v>
      </c>
      <c r="AF315" s="1">
        <v>99574856</v>
      </c>
      <c r="AG315" s="1" t="s">
        <v>2174</v>
      </c>
      <c r="AH315" s="1" t="s">
        <v>2186</v>
      </c>
    </row>
    <row r="316" spans="1:34" x14ac:dyDescent="0.25">
      <c r="A316" s="1">
        <v>300169</v>
      </c>
      <c r="B316" s="1" t="s">
        <v>2175</v>
      </c>
      <c r="C316" s="1" t="s">
        <v>3666</v>
      </c>
      <c r="D316" s="1">
        <v>5961</v>
      </c>
      <c r="E316" s="3" t="s">
        <v>579</v>
      </c>
      <c r="F316" s="1" t="s">
        <v>581</v>
      </c>
      <c r="G316" s="1" t="s">
        <v>2249</v>
      </c>
      <c r="H316" s="1">
        <v>0</v>
      </c>
      <c r="I316" s="1" t="s">
        <v>2335</v>
      </c>
      <c r="J316" s="1">
        <v>886061405</v>
      </c>
      <c r="K316" s="1" t="s">
        <v>2124</v>
      </c>
      <c r="L316" s="1" t="s">
        <v>3667</v>
      </c>
      <c r="M316" s="1" t="s">
        <v>3668</v>
      </c>
      <c r="N316" s="1" t="s">
        <v>3669</v>
      </c>
      <c r="O316" s="1" t="s">
        <v>2165</v>
      </c>
      <c r="P316" s="1" t="s">
        <v>2165</v>
      </c>
      <c r="Q316" s="1" t="s">
        <v>2166</v>
      </c>
      <c r="R316" s="1" t="s">
        <v>2167</v>
      </c>
      <c r="S316" s="1">
        <v>6</v>
      </c>
      <c r="T316" s="1">
        <v>42722393</v>
      </c>
      <c r="U316" s="1">
        <v>42722393</v>
      </c>
      <c r="V316" s="1" t="s">
        <v>2168</v>
      </c>
      <c r="W316" s="1" t="s">
        <v>2168</v>
      </c>
      <c r="X316" s="1" t="s">
        <v>2403</v>
      </c>
      <c r="Y316" s="1" t="s">
        <v>2236</v>
      </c>
      <c r="Z316" s="1">
        <v>1</v>
      </c>
      <c r="AA316" s="1" t="s">
        <v>2124</v>
      </c>
      <c r="AB316" s="1" t="s">
        <v>2171</v>
      </c>
      <c r="AC316" s="1" t="s">
        <v>3670</v>
      </c>
      <c r="AD316" s="1">
        <v>2</v>
      </c>
      <c r="AE316" s="1">
        <v>356781</v>
      </c>
      <c r="AF316" s="1">
        <v>42722393</v>
      </c>
      <c r="AG316" s="1" t="s">
        <v>2174</v>
      </c>
      <c r="AH316" s="1" t="s">
        <v>2186</v>
      </c>
    </row>
    <row r="317" spans="1:34" x14ac:dyDescent="0.25">
      <c r="A317" s="1">
        <v>300523</v>
      </c>
      <c r="B317" s="1" t="s">
        <v>2175</v>
      </c>
      <c r="C317" s="1" t="s">
        <v>3671</v>
      </c>
      <c r="D317" s="1">
        <v>1462</v>
      </c>
      <c r="E317" s="3" t="s">
        <v>757</v>
      </c>
      <c r="F317" s="1" t="s">
        <v>760</v>
      </c>
      <c r="G317" s="1" t="s">
        <v>2249</v>
      </c>
      <c r="H317" s="1">
        <v>0</v>
      </c>
      <c r="I317" s="1" t="s">
        <v>2335</v>
      </c>
      <c r="J317" s="1">
        <v>886060813</v>
      </c>
      <c r="K317" s="1" t="s">
        <v>2124</v>
      </c>
      <c r="L317" s="1" t="s">
        <v>3672</v>
      </c>
      <c r="M317" s="1" t="s">
        <v>3589</v>
      </c>
      <c r="N317" s="1" t="s">
        <v>3590</v>
      </c>
      <c r="O317" s="1" t="s">
        <v>2165</v>
      </c>
      <c r="P317" s="1" t="s">
        <v>2165</v>
      </c>
      <c r="Q317" s="1" t="s">
        <v>2166</v>
      </c>
      <c r="R317" s="1" t="s">
        <v>2345</v>
      </c>
      <c r="S317" s="1">
        <v>5</v>
      </c>
      <c r="T317" s="1">
        <v>83471771</v>
      </c>
      <c r="U317" s="1">
        <v>83471771</v>
      </c>
      <c r="V317" s="1" t="s">
        <v>2168</v>
      </c>
      <c r="W317" s="1" t="s">
        <v>2168</v>
      </c>
      <c r="X317" s="1" t="s">
        <v>3591</v>
      </c>
      <c r="Y317" s="1" t="s">
        <v>2236</v>
      </c>
      <c r="Z317" s="1">
        <v>1</v>
      </c>
      <c r="AA317" s="1" t="s">
        <v>2124</v>
      </c>
      <c r="AB317" s="1" t="s">
        <v>2171</v>
      </c>
      <c r="AC317" s="1" t="s">
        <v>3673</v>
      </c>
      <c r="AD317" s="1">
        <v>2</v>
      </c>
      <c r="AE317" s="1">
        <v>354383</v>
      </c>
      <c r="AF317" s="1">
        <v>83471771</v>
      </c>
      <c r="AG317" s="1" t="s">
        <v>2174</v>
      </c>
      <c r="AH317" s="1" t="s">
        <v>2186</v>
      </c>
    </row>
    <row r="318" spans="1:34" x14ac:dyDescent="0.25">
      <c r="A318" s="1">
        <v>300923</v>
      </c>
      <c r="B318" s="1" t="s">
        <v>2175</v>
      </c>
      <c r="C318" s="1" t="s">
        <v>3674</v>
      </c>
      <c r="D318" s="1">
        <v>346007</v>
      </c>
      <c r="E318" s="3" t="s">
        <v>277</v>
      </c>
      <c r="F318" s="1" t="s">
        <v>280</v>
      </c>
      <c r="G318" s="1" t="s">
        <v>2189</v>
      </c>
      <c r="H318" s="1">
        <v>0</v>
      </c>
      <c r="I318" s="1" t="s">
        <v>2312</v>
      </c>
      <c r="J318" s="1">
        <v>1490127</v>
      </c>
      <c r="K318" s="1" t="s">
        <v>2124</v>
      </c>
      <c r="L318" s="1" t="s">
        <v>3675</v>
      </c>
      <c r="M318" s="1" t="s">
        <v>3676</v>
      </c>
      <c r="N318" s="1" t="s">
        <v>3677</v>
      </c>
      <c r="O318" s="1" t="s">
        <v>2165</v>
      </c>
      <c r="P318" s="1" t="s">
        <v>2165</v>
      </c>
      <c r="Q318" s="1" t="s">
        <v>2166</v>
      </c>
      <c r="R318" s="1" t="s">
        <v>2167</v>
      </c>
      <c r="S318" s="1">
        <v>6</v>
      </c>
      <c r="T318" s="1">
        <v>65707187</v>
      </c>
      <c r="U318" s="1">
        <v>65707187</v>
      </c>
      <c r="V318" s="1" t="s">
        <v>2168</v>
      </c>
      <c r="W318" s="1" t="s">
        <v>2168</v>
      </c>
      <c r="X318" s="1" t="s">
        <v>3678</v>
      </c>
      <c r="Y318" s="1" t="s">
        <v>2245</v>
      </c>
      <c r="Z318" s="1">
        <v>4</v>
      </c>
      <c r="AA318" s="1" t="s">
        <v>2124</v>
      </c>
      <c r="AB318" s="1" t="s">
        <v>2171</v>
      </c>
      <c r="AC318" s="1" t="s">
        <v>3679</v>
      </c>
      <c r="AD318" s="1">
        <v>2</v>
      </c>
      <c r="AE318" s="1">
        <v>357762</v>
      </c>
      <c r="AF318" s="1">
        <v>65707187</v>
      </c>
      <c r="AG318" s="1" t="s">
        <v>2186</v>
      </c>
      <c r="AH318" s="1" t="s">
        <v>2174</v>
      </c>
    </row>
    <row r="319" spans="1:34" x14ac:dyDescent="0.25">
      <c r="A319" s="1">
        <v>300963</v>
      </c>
      <c r="B319" s="1" t="s">
        <v>2175</v>
      </c>
      <c r="C319" s="1" t="s">
        <v>3680</v>
      </c>
      <c r="D319" s="1">
        <v>22999</v>
      </c>
      <c r="E319" s="3" t="s">
        <v>1337</v>
      </c>
      <c r="F319" s="1" t="s">
        <v>1340</v>
      </c>
      <c r="G319" s="1" t="s">
        <v>2249</v>
      </c>
      <c r="H319" s="1">
        <v>0</v>
      </c>
      <c r="I319" s="1" t="s">
        <v>2335</v>
      </c>
      <c r="J319" s="1">
        <v>868415047</v>
      </c>
      <c r="K319" s="1" t="s">
        <v>2124</v>
      </c>
      <c r="L319" s="1" t="s">
        <v>3681</v>
      </c>
      <c r="M319" s="1" t="s">
        <v>3682</v>
      </c>
      <c r="N319" s="1" t="s">
        <v>3683</v>
      </c>
      <c r="O319" s="1" t="s">
        <v>2165</v>
      </c>
      <c r="P319" s="1" t="s">
        <v>2165</v>
      </c>
      <c r="Q319" s="1" t="s">
        <v>2166</v>
      </c>
      <c r="R319" s="1" t="s">
        <v>2167</v>
      </c>
      <c r="S319" s="1">
        <v>6</v>
      </c>
      <c r="T319" s="1">
        <v>71886775</v>
      </c>
      <c r="U319" s="1">
        <v>71886775</v>
      </c>
      <c r="V319" s="1" t="s">
        <v>2168</v>
      </c>
      <c r="W319" s="1" t="s">
        <v>2168</v>
      </c>
      <c r="X319" s="1" t="s">
        <v>3684</v>
      </c>
      <c r="Y319" s="1" t="s">
        <v>2236</v>
      </c>
      <c r="Z319" s="1">
        <v>1</v>
      </c>
      <c r="AA319" s="1" t="s">
        <v>2124</v>
      </c>
      <c r="AB319" s="1" t="s">
        <v>2171</v>
      </c>
      <c r="AC319" s="1" t="s">
        <v>3685</v>
      </c>
      <c r="AD319" s="1">
        <v>2</v>
      </c>
      <c r="AE319" s="1">
        <v>357822</v>
      </c>
      <c r="AF319" s="1">
        <v>71886775</v>
      </c>
      <c r="AG319" s="1" t="s">
        <v>2174</v>
      </c>
      <c r="AH319" s="1" t="s">
        <v>2210</v>
      </c>
    </row>
    <row r="320" spans="1:34" x14ac:dyDescent="0.25">
      <c r="A320" s="1">
        <v>300970</v>
      </c>
      <c r="B320" s="1" t="s">
        <v>2175</v>
      </c>
      <c r="C320" s="1" t="s">
        <v>3686</v>
      </c>
      <c r="D320" s="1">
        <v>22999</v>
      </c>
      <c r="E320" s="3" t="s">
        <v>1337</v>
      </c>
      <c r="F320" s="1" t="s">
        <v>1340</v>
      </c>
      <c r="G320" s="1" t="s">
        <v>2189</v>
      </c>
      <c r="H320" s="1">
        <v>0</v>
      </c>
      <c r="I320" s="1" t="s">
        <v>2335</v>
      </c>
      <c r="J320" s="1">
        <v>528494309</v>
      </c>
      <c r="K320" s="1" t="s">
        <v>2124</v>
      </c>
      <c r="L320" s="1" t="s">
        <v>3687</v>
      </c>
      <c r="M320" s="1" t="s">
        <v>3682</v>
      </c>
      <c r="N320" s="1" t="s">
        <v>3683</v>
      </c>
      <c r="O320" s="1" t="s">
        <v>2165</v>
      </c>
      <c r="P320" s="1" t="s">
        <v>2165</v>
      </c>
      <c r="Q320" s="1" t="s">
        <v>2166</v>
      </c>
      <c r="R320" s="1" t="s">
        <v>2167</v>
      </c>
      <c r="S320" s="1">
        <v>6</v>
      </c>
      <c r="T320" s="1">
        <v>71886884</v>
      </c>
      <c r="U320" s="1">
        <v>71886884</v>
      </c>
      <c r="V320" s="1" t="s">
        <v>2168</v>
      </c>
      <c r="W320" s="1" t="s">
        <v>2168</v>
      </c>
      <c r="X320" s="1" t="s">
        <v>3684</v>
      </c>
      <c r="Y320" s="1" t="s">
        <v>2236</v>
      </c>
      <c r="Z320" s="1">
        <v>1</v>
      </c>
      <c r="AA320" s="1" t="s">
        <v>2124</v>
      </c>
      <c r="AB320" s="1" t="s">
        <v>2171</v>
      </c>
      <c r="AC320" s="1" t="s">
        <v>3688</v>
      </c>
      <c r="AD320" s="1">
        <v>2</v>
      </c>
      <c r="AE320" s="1">
        <v>357825</v>
      </c>
      <c r="AF320" s="1">
        <v>71886884</v>
      </c>
      <c r="AG320" s="1" t="s">
        <v>2186</v>
      </c>
      <c r="AH320" s="1" t="s">
        <v>2174</v>
      </c>
    </row>
    <row r="321" spans="1:34" x14ac:dyDescent="0.25">
      <c r="A321" s="1">
        <v>301122</v>
      </c>
      <c r="B321" s="1" t="s">
        <v>2175</v>
      </c>
      <c r="C321" s="1" t="s">
        <v>3689</v>
      </c>
      <c r="D321" s="1">
        <v>4117</v>
      </c>
      <c r="E321" s="3" t="s">
        <v>428</v>
      </c>
      <c r="F321" s="1" t="s">
        <v>431</v>
      </c>
      <c r="G321" s="1" t="s">
        <v>2249</v>
      </c>
      <c r="H321" s="1">
        <v>0</v>
      </c>
      <c r="I321" s="1" t="s">
        <v>2786</v>
      </c>
      <c r="J321" s="1">
        <v>776564712</v>
      </c>
      <c r="K321" s="1" t="s">
        <v>2124</v>
      </c>
      <c r="L321" s="1" t="s">
        <v>3690</v>
      </c>
      <c r="M321" s="1" t="s">
        <v>3603</v>
      </c>
      <c r="N321" s="1" t="s">
        <v>3604</v>
      </c>
      <c r="O321" s="1" t="s">
        <v>2165</v>
      </c>
      <c r="P321" s="1" t="s">
        <v>2165</v>
      </c>
      <c r="Q321" s="1" t="s">
        <v>2166</v>
      </c>
      <c r="R321" s="1" t="s">
        <v>2167</v>
      </c>
      <c r="S321" s="1">
        <v>6</v>
      </c>
      <c r="T321" s="1">
        <v>10838509</v>
      </c>
      <c r="U321" s="1">
        <v>10838509</v>
      </c>
      <c r="V321" s="1" t="s">
        <v>2168</v>
      </c>
      <c r="W321" s="1" t="s">
        <v>2168</v>
      </c>
      <c r="X321" s="1" t="s">
        <v>3605</v>
      </c>
      <c r="Y321" s="1" t="s">
        <v>2236</v>
      </c>
      <c r="Z321" s="1">
        <v>1</v>
      </c>
      <c r="AA321" s="1" t="s">
        <v>2124</v>
      </c>
      <c r="AB321" s="1" t="s">
        <v>2171</v>
      </c>
      <c r="AC321" s="1" t="s">
        <v>3691</v>
      </c>
      <c r="AD321" s="1">
        <v>2</v>
      </c>
      <c r="AE321" s="1">
        <v>354985</v>
      </c>
      <c r="AF321" s="1">
        <v>10838509</v>
      </c>
      <c r="AG321" s="1" t="s">
        <v>2174</v>
      </c>
      <c r="AH321" s="1" t="s">
        <v>2186</v>
      </c>
    </row>
    <row r="322" spans="1:34" x14ac:dyDescent="0.25">
      <c r="A322" s="1">
        <v>301128</v>
      </c>
      <c r="B322" s="1" t="s">
        <v>2175</v>
      </c>
      <c r="C322" s="1" t="s">
        <v>3692</v>
      </c>
      <c r="D322" s="1">
        <v>4117</v>
      </c>
      <c r="E322" s="3" t="s">
        <v>428</v>
      </c>
      <c r="F322" s="1" t="s">
        <v>431</v>
      </c>
      <c r="G322" s="1" t="s">
        <v>2249</v>
      </c>
      <c r="H322" s="1">
        <v>0</v>
      </c>
      <c r="I322" s="1" t="s">
        <v>2786</v>
      </c>
      <c r="J322" s="1">
        <v>552261918</v>
      </c>
      <c r="K322" s="1" t="s">
        <v>2124</v>
      </c>
      <c r="L322" s="1" t="s">
        <v>3693</v>
      </c>
      <c r="M322" s="1" t="s">
        <v>3603</v>
      </c>
      <c r="N322" s="1" t="s">
        <v>3604</v>
      </c>
      <c r="O322" s="1" t="s">
        <v>2165</v>
      </c>
      <c r="P322" s="1" t="s">
        <v>2165</v>
      </c>
      <c r="Q322" s="1" t="s">
        <v>2166</v>
      </c>
      <c r="R322" s="1" t="s">
        <v>2167</v>
      </c>
      <c r="S322" s="1">
        <v>6</v>
      </c>
      <c r="T322" s="1">
        <v>10838512</v>
      </c>
      <c r="U322" s="1">
        <v>10838512</v>
      </c>
      <c r="V322" s="1" t="s">
        <v>2168</v>
      </c>
      <c r="W322" s="1" t="s">
        <v>2168</v>
      </c>
      <c r="X322" s="1" t="s">
        <v>3605</v>
      </c>
      <c r="Y322" s="1" t="s">
        <v>2236</v>
      </c>
      <c r="Z322" s="1">
        <v>1</v>
      </c>
      <c r="AA322" s="1" t="s">
        <v>2124</v>
      </c>
      <c r="AB322" s="1" t="s">
        <v>2171</v>
      </c>
      <c r="AC322" s="1" t="s">
        <v>3694</v>
      </c>
      <c r="AD322" s="1">
        <v>2</v>
      </c>
      <c r="AE322" s="1">
        <v>354986</v>
      </c>
      <c r="AF322" s="1">
        <v>10838512</v>
      </c>
      <c r="AG322" s="1" t="s">
        <v>2186</v>
      </c>
      <c r="AH322" s="1" t="s">
        <v>2210</v>
      </c>
    </row>
    <row r="323" spans="1:34" x14ac:dyDescent="0.25">
      <c r="A323" s="1">
        <v>301139</v>
      </c>
      <c r="B323" s="1" t="s">
        <v>2175</v>
      </c>
      <c r="C323" s="1" t="s">
        <v>3695</v>
      </c>
      <c r="D323" s="1">
        <v>167691</v>
      </c>
      <c r="E323" s="3" t="s">
        <v>404</v>
      </c>
      <c r="F323" s="1" t="s">
        <v>407</v>
      </c>
      <c r="G323" s="1" t="s">
        <v>2249</v>
      </c>
      <c r="H323" s="1">
        <v>0</v>
      </c>
      <c r="I323" s="1" t="s">
        <v>2335</v>
      </c>
      <c r="J323" s="1">
        <v>558234494</v>
      </c>
      <c r="K323" s="1" t="s">
        <v>2124</v>
      </c>
      <c r="L323" s="1" t="s">
        <v>3696</v>
      </c>
      <c r="M323" s="1" t="s">
        <v>2163</v>
      </c>
      <c r="N323" s="1" t="s">
        <v>2164</v>
      </c>
      <c r="O323" s="1" t="s">
        <v>2165</v>
      </c>
      <c r="P323" s="1" t="s">
        <v>2165</v>
      </c>
      <c r="Q323" s="1" t="s">
        <v>2166</v>
      </c>
      <c r="R323" s="1" t="s">
        <v>2167</v>
      </c>
      <c r="S323" s="1">
        <v>6</v>
      </c>
      <c r="T323" s="1">
        <v>79537237</v>
      </c>
      <c r="U323" s="1">
        <v>79537237</v>
      </c>
      <c r="V323" s="1" t="s">
        <v>2168</v>
      </c>
      <c r="W323" s="1" t="s">
        <v>2168</v>
      </c>
      <c r="X323" s="1" t="s">
        <v>2169</v>
      </c>
      <c r="Y323" s="1" t="s">
        <v>2236</v>
      </c>
      <c r="Z323" s="1">
        <v>1</v>
      </c>
      <c r="AA323" s="1" t="s">
        <v>2124</v>
      </c>
      <c r="AB323" s="1" t="s">
        <v>2171</v>
      </c>
      <c r="AC323" s="1" t="s">
        <v>3697</v>
      </c>
      <c r="AD323" s="1">
        <v>2</v>
      </c>
      <c r="AE323" s="1">
        <v>358113</v>
      </c>
      <c r="AF323" s="1">
        <v>79537237</v>
      </c>
      <c r="AG323" s="1" t="s">
        <v>2186</v>
      </c>
      <c r="AH323" s="1" t="s">
        <v>2210</v>
      </c>
    </row>
    <row r="324" spans="1:34" x14ac:dyDescent="0.25">
      <c r="A324" s="1">
        <v>301141</v>
      </c>
      <c r="B324" s="1" t="s">
        <v>2175</v>
      </c>
      <c r="C324" s="1" t="s">
        <v>3698</v>
      </c>
      <c r="D324" s="1">
        <v>167691</v>
      </c>
      <c r="E324" s="3" t="s">
        <v>404</v>
      </c>
      <c r="F324" s="1" t="s">
        <v>407</v>
      </c>
      <c r="G324" s="1" t="s">
        <v>2220</v>
      </c>
      <c r="H324" s="1">
        <v>0</v>
      </c>
      <c r="I324" s="1" t="s">
        <v>2265</v>
      </c>
      <c r="J324" s="1">
        <v>370115829</v>
      </c>
      <c r="K324" s="1" t="s">
        <v>2124</v>
      </c>
      <c r="L324" s="1" t="s">
        <v>3699</v>
      </c>
      <c r="M324" s="1" t="s">
        <v>3700</v>
      </c>
      <c r="N324" s="1" t="s">
        <v>3701</v>
      </c>
      <c r="O324" s="1" t="s">
        <v>2165</v>
      </c>
      <c r="P324" s="1" t="s">
        <v>2165</v>
      </c>
      <c r="Q324" s="1" t="s">
        <v>2166</v>
      </c>
      <c r="R324" s="1" t="s">
        <v>2167</v>
      </c>
      <c r="S324" s="1">
        <v>6</v>
      </c>
      <c r="T324" s="1">
        <v>79537371</v>
      </c>
      <c r="U324" s="1">
        <v>79537371</v>
      </c>
      <c r="V324" s="1" t="s">
        <v>2168</v>
      </c>
      <c r="W324" s="1" t="s">
        <v>2168</v>
      </c>
      <c r="X324" s="1" t="s">
        <v>2169</v>
      </c>
      <c r="Y324" s="1" t="s">
        <v>2227</v>
      </c>
      <c r="Z324" s="1">
        <v>2</v>
      </c>
      <c r="AA324" s="1" t="s">
        <v>2124</v>
      </c>
      <c r="AB324" s="1" t="s">
        <v>2171</v>
      </c>
      <c r="AC324" s="1" t="s">
        <v>3702</v>
      </c>
      <c r="AD324" s="1">
        <v>2</v>
      </c>
      <c r="AE324" s="1">
        <v>358116</v>
      </c>
      <c r="AF324" s="1">
        <v>79537371</v>
      </c>
      <c r="AG324" s="1" t="s">
        <v>2174</v>
      </c>
      <c r="AH324" s="1" t="s">
        <v>2210</v>
      </c>
    </row>
    <row r="325" spans="1:34" x14ac:dyDescent="0.25">
      <c r="A325" s="1">
        <v>301166</v>
      </c>
      <c r="B325" s="1" t="s">
        <v>2175</v>
      </c>
      <c r="C325" s="1" t="s">
        <v>3703</v>
      </c>
      <c r="D325" s="1">
        <v>6785</v>
      </c>
      <c r="E325" s="3" t="s">
        <v>265</v>
      </c>
      <c r="F325" s="1" t="s">
        <v>268</v>
      </c>
      <c r="G325" s="1" t="s">
        <v>2189</v>
      </c>
      <c r="H325" s="1">
        <v>0</v>
      </c>
      <c r="I325" s="1" t="s">
        <v>2335</v>
      </c>
      <c r="J325" s="1">
        <v>62407622</v>
      </c>
      <c r="K325" s="1" t="s">
        <v>2124</v>
      </c>
      <c r="L325" s="1" t="s">
        <v>3704</v>
      </c>
      <c r="M325" s="1" t="s">
        <v>3705</v>
      </c>
      <c r="N325" s="1" t="s">
        <v>3706</v>
      </c>
      <c r="O325" s="1" t="s">
        <v>2165</v>
      </c>
      <c r="P325" s="1" t="s">
        <v>2165</v>
      </c>
      <c r="Q325" s="1" t="s">
        <v>2166</v>
      </c>
      <c r="R325" s="1" t="s">
        <v>2167</v>
      </c>
      <c r="S325" s="1">
        <v>6</v>
      </c>
      <c r="T325" s="1">
        <v>79947369</v>
      </c>
      <c r="U325" s="1">
        <v>79947369</v>
      </c>
      <c r="V325" s="1" t="s">
        <v>2168</v>
      </c>
      <c r="W325" s="1" t="s">
        <v>2168</v>
      </c>
      <c r="X325" s="1" t="s">
        <v>2169</v>
      </c>
      <c r="Y325" s="1" t="s">
        <v>2245</v>
      </c>
      <c r="Z325" s="1">
        <v>2</v>
      </c>
      <c r="AA325" s="1" t="s">
        <v>2124</v>
      </c>
      <c r="AB325" s="1" t="s">
        <v>2171</v>
      </c>
      <c r="AC325" s="1" t="s">
        <v>3707</v>
      </c>
      <c r="AD325" s="1">
        <v>2</v>
      </c>
      <c r="AE325" s="1">
        <v>358150</v>
      </c>
      <c r="AF325" s="1">
        <v>79947369</v>
      </c>
      <c r="AG325" s="1" t="s">
        <v>2174</v>
      </c>
      <c r="AH325" s="1" t="s">
        <v>2210</v>
      </c>
    </row>
    <row r="326" spans="1:34" x14ac:dyDescent="0.25">
      <c r="A326" s="1">
        <v>301167</v>
      </c>
      <c r="B326" s="1" t="s">
        <v>2175</v>
      </c>
      <c r="C326" s="1" t="s">
        <v>3708</v>
      </c>
      <c r="D326" s="1">
        <v>6785</v>
      </c>
      <c r="E326" s="3" t="s">
        <v>265</v>
      </c>
      <c r="F326" s="1" t="s">
        <v>268</v>
      </c>
      <c r="G326" s="1" t="s">
        <v>2249</v>
      </c>
      <c r="H326" s="1">
        <v>0</v>
      </c>
      <c r="I326" s="1" t="s">
        <v>2304</v>
      </c>
      <c r="J326" s="1">
        <v>886061807</v>
      </c>
      <c r="K326" s="1" t="s">
        <v>2124</v>
      </c>
      <c r="L326" s="1" t="s">
        <v>3709</v>
      </c>
      <c r="M326" s="1" t="s">
        <v>3710</v>
      </c>
      <c r="N326" s="1" t="s">
        <v>3711</v>
      </c>
      <c r="O326" s="1" t="s">
        <v>2165</v>
      </c>
      <c r="P326" s="1" t="s">
        <v>2165</v>
      </c>
      <c r="Q326" s="1" t="s">
        <v>2166</v>
      </c>
      <c r="R326" s="1" t="s">
        <v>2167</v>
      </c>
      <c r="S326" s="1">
        <v>6</v>
      </c>
      <c r="T326" s="1">
        <v>79947541</v>
      </c>
      <c r="U326" s="1">
        <v>79947541</v>
      </c>
      <c r="V326" s="1" t="s">
        <v>2168</v>
      </c>
      <c r="W326" s="1" t="s">
        <v>2168</v>
      </c>
      <c r="X326" s="1" t="s">
        <v>2169</v>
      </c>
      <c r="Y326" s="1" t="s">
        <v>2236</v>
      </c>
      <c r="Z326" s="1">
        <v>1</v>
      </c>
      <c r="AA326" s="1" t="s">
        <v>2124</v>
      </c>
      <c r="AB326" s="1" t="s">
        <v>2171</v>
      </c>
      <c r="AC326" s="1" t="s">
        <v>3712</v>
      </c>
      <c r="AD326" s="1">
        <v>2</v>
      </c>
      <c r="AE326" s="1">
        <v>358161</v>
      </c>
      <c r="AF326" s="1">
        <v>79947541</v>
      </c>
      <c r="AG326" s="1" t="s">
        <v>2186</v>
      </c>
      <c r="AH326" s="1" t="s">
        <v>2174</v>
      </c>
    </row>
    <row r="327" spans="1:34" x14ac:dyDescent="0.25">
      <c r="A327" s="1">
        <v>301845</v>
      </c>
      <c r="B327" s="1" t="s">
        <v>2175</v>
      </c>
      <c r="C327" s="1" t="s">
        <v>3713</v>
      </c>
      <c r="D327" s="1">
        <v>3614</v>
      </c>
      <c r="E327" s="3" t="s">
        <v>362</v>
      </c>
      <c r="F327" s="1" t="s">
        <v>365</v>
      </c>
      <c r="G327" s="1" t="s">
        <v>2189</v>
      </c>
      <c r="H327" s="1">
        <v>0</v>
      </c>
      <c r="I327" s="1" t="s">
        <v>2304</v>
      </c>
      <c r="J327" s="1">
        <v>72624936</v>
      </c>
      <c r="K327" s="1" t="s">
        <v>2124</v>
      </c>
      <c r="L327" s="1" t="s">
        <v>3714</v>
      </c>
      <c r="M327" s="1" t="s">
        <v>3715</v>
      </c>
      <c r="N327" s="1" t="s">
        <v>3716</v>
      </c>
      <c r="O327" s="1" t="s">
        <v>2165</v>
      </c>
      <c r="P327" s="1" t="s">
        <v>2165</v>
      </c>
      <c r="Q327" s="1" t="s">
        <v>2166</v>
      </c>
      <c r="R327" s="1" t="s">
        <v>2366</v>
      </c>
      <c r="S327" s="1">
        <v>7</v>
      </c>
      <c r="T327" s="1">
        <v>128409970</v>
      </c>
      <c r="U327" s="1">
        <v>128409970</v>
      </c>
      <c r="V327" s="1" t="s">
        <v>2168</v>
      </c>
      <c r="W327" s="1" t="s">
        <v>2168</v>
      </c>
      <c r="X327" s="1" t="s">
        <v>3717</v>
      </c>
      <c r="Y327" s="1" t="s">
        <v>2236</v>
      </c>
      <c r="Z327" s="1">
        <v>1</v>
      </c>
      <c r="AA327" s="1" t="s">
        <v>2124</v>
      </c>
      <c r="AB327" s="1" t="s">
        <v>2171</v>
      </c>
      <c r="AC327" s="1" t="s">
        <v>3718</v>
      </c>
      <c r="AD327" s="1">
        <v>2</v>
      </c>
      <c r="AE327" s="1">
        <v>358882</v>
      </c>
      <c r="AF327" s="1">
        <v>128409970</v>
      </c>
      <c r="AG327" s="1" t="s">
        <v>2185</v>
      </c>
      <c r="AH327" s="1" t="s">
        <v>2174</v>
      </c>
    </row>
    <row r="328" spans="1:34" x14ac:dyDescent="0.25">
      <c r="A328" s="1">
        <v>302166</v>
      </c>
      <c r="B328" s="1" t="s">
        <v>2175</v>
      </c>
      <c r="C328" s="1" t="s">
        <v>3719</v>
      </c>
      <c r="D328" s="1">
        <v>5145</v>
      </c>
      <c r="E328" s="3" t="s">
        <v>511</v>
      </c>
      <c r="F328" s="1" t="s">
        <v>514</v>
      </c>
      <c r="G328" s="1" t="s">
        <v>2220</v>
      </c>
      <c r="H328" s="1">
        <v>0</v>
      </c>
      <c r="I328" s="1" t="s">
        <v>2335</v>
      </c>
      <c r="J328" s="1">
        <v>112926956</v>
      </c>
      <c r="K328" s="1" t="s">
        <v>2124</v>
      </c>
      <c r="L328" s="1" t="s">
        <v>3720</v>
      </c>
      <c r="M328" s="1" t="s">
        <v>3721</v>
      </c>
      <c r="N328" s="1" t="s">
        <v>3722</v>
      </c>
      <c r="O328" s="1" t="s">
        <v>2165</v>
      </c>
      <c r="P328" s="1" t="s">
        <v>2165</v>
      </c>
      <c r="Q328" s="1" t="s">
        <v>2166</v>
      </c>
      <c r="R328" s="1" t="s">
        <v>2345</v>
      </c>
      <c r="S328" s="1">
        <v>5</v>
      </c>
      <c r="T328" s="1">
        <v>149944684</v>
      </c>
      <c r="U328" s="1">
        <v>149944684</v>
      </c>
      <c r="V328" s="1" t="s">
        <v>2168</v>
      </c>
      <c r="W328" s="1" t="s">
        <v>2168</v>
      </c>
      <c r="X328" s="1" t="s">
        <v>3723</v>
      </c>
      <c r="Y328" s="1" t="s">
        <v>2227</v>
      </c>
      <c r="Z328" s="1">
        <v>2</v>
      </c>
      <c r="AA328" s="1" t="s">
        <v>2124</v>
      </c>
      <c r="AB328" s="1" t="s">
        <v>2171</v>
      </c>
      <c r="AC328" s="1" t="s">
        <v>3724</v>
      </c>
      <c r="AD328" s="1">
        <v>2</v>
      </c>
      <c r="AE328" s="1">
        <v>352009</v>
      </c>
      <c r="AF328" s="1">
        <v>149944684</v>
      </c>
      <c r="AG328" s="1" t="s">
        <v>2174</v>
      </c>
      <c r="AH328" s="1" t="s">
        <v>2185</v>
      </c>
    </row>
    <row r="329" spans="1:34" x14ac:dyDescent="0.25">
      <c r="A329" s="1">
        <v>302167</v>
      </c>
      <c r="B329" s="1" t="s">
        <v>2175</v>
      </c>
      <c r="C329" s="1" t="s">
        <v>3725</v>
      </c>
      <c r="D329" s="1">
        <v>5145</v>
      </c>
      <c r="E329" s="3" t="s">
        <v>511</v>
      </c>
      <c r="F329" s="1" t="s">
        <v>514</v>
      </c>
      <c r="G329" s="1" t="s">
        <v>2249</v>
      </c>
      <c r="H329" s="1">
        <v>0</v>
      </c>
      <c r="I329" s="1" t="s">
        <v>2786</v>
      </c>
      <c r="J329" s="1">
        <v>886060218</v>
      </c>
      <c r="K329" s="1" t="s">
        <v>2124</v>
      </c>
      <c r="L329" s="1" t="s">
        <v>3726</v>
      </c>
      <c r="M329" s="1" t="s">
        <v>3603</v>
      </c>
      <c r="N329" s="1" t="s">
        <v>3604</v>
      </c>
      <c r="O329" s="1" t="s">
        <v>2165</v>
      </c>
      <c r="P329" s="1" t="s">
        <v>2165</v>
      </c>
      <c r="Q329" s="1" t="s">
        <v>2166</v>
      </c>
      <c r="R329" s="1" t="s">
        <v>2345</v>
      </c>
      <c r="S329" s="1">
        <v>5</v>
      </c>
      <c r="T329" s="1">
        <v>149944787</v>
      </c>
      <c r="U329" s="1">
        <v>149944787</v>
      </c>
      <c r="V329" s="1" t="s">
        <v>2168</v>
      </c>
      <c r="W329" s="1" t="s">
        <v>2168</v>
      </c>
      <c r="X329" s="1" t="s">
        <v>3723</v>
      </c>
      <c r="Y329" s="1" t="s">
        <v>2236</v>
      </c>
      <c r="Z329" s="1">
        <v>1</v>
      </c>
      <c r="AA329" s="1" t="s">
        <v>2124</v>
      </c>
      <c r="AB329" s="1" t="s">
        <v>2171</v>
      </c>
      <c r="AC329" s="1" t="s">
        <v>3727</v>
      </c>
      <c r="AD329" s="1">
        <v>2</v>
      </c>
      <c r="AE329" s="1">
        <v>352011</v>
      </c>
      <c r="AF329" s="1">
        <v>149944787</v>
      </c>
      <c r="AG329" s="1" t="s">
        <v>2185</v>
      </c>
      <c r="AH329" s="1" t="s">
        <v>2210</v>
      </c>
    </row>
    <row r="330" spans="1:34" x14ac:dyDescent="0.25">
      <c r="A330" s="1">
        <v>302420</v>
      </c>
      <c r="B330" s="1" t="s">
        <v>2175</v>
      </c>
      <c r="C330" s="1" t="s">
        <v>3728</v>
      </c>
      <c r="D330" s="1">
        <v>5145</v>
      </c>
      <c r="E330" s="3" t="s">
        <v>511</v>
      </c>
      <c r="F330" s="1" t="s">
        <v>514</v>
      </c>
      <c r="G330" s="1" t="s">
        <v>2249</v>
      </c>
      <c r="H330" s="1">
        <v>0</v>
      </c>
      <c r="I330" s="1" t="s">
        <v>2304</v>
      </c>
      <c r="J330" s="1">
        <v>560865338</v>
      </c>
      <c r="K330" s="1" t="s">
        <v>2124</v>
      </c>
      <c r="L330" s="1" t="s">
        <v>3729</v>
      </c>
      <c r="M330" s="1" t="s">
        <v>3060</v>
      </c>
      <c r="N330" s="1" t="s">
        <v>1134</v>
      </c>
      <c r="O330" s="1" t="s">
        <v>2165</v>
      </c>
      <c r="P330" s="1" t="s">
        <v>2165</v>
      </c>
      <c r="Q330" s="1" t="s">
        <v>2166</v>
      </c>
      <c r="R330" s="1" t="s">
        <v>2345</v>
      </c>
      <c r="S330" s="1">
        <v>5</v>
      </c>
      <c r="T330" s="1">
        <v>149944730</v>
      </c>
      <c r="U330" s="1">
        <v>149944730</v>
      </c>
      <c r="V330" s="1" t="s">
        <v>2168</v>
      </c>
      <c r="W330" s="1" t="s">
        <v>2168</v>
      </c>
      <c r="X330" s="1" t="s">
        <v>3723</v>
      </c>
      <c r="Y330" s="1" t="s">
        <v>2236</v>
      </c>
      <c r="Z330" s="1">
        <v>1</v>
      </c>
      <c r="AA330" s="1" t="s">
        <v>2124</v>
      </c>
      <c r="AB330" s="1" t="s">
        <v>2171</v>
      </c>
      <c r="AC330" s="1" t="s">
        <v>3730</v>
      </c>
      <c r="AD330" s="1">
        <v>2</v>
      </c>
      <c r="AE330" s="1">
        <v>352010</v>
      </c>
      <c r="AF330" s="1">
        <v>149944730</v>
      </c>
      <c r="AG330" s="1" t="s">
        <v>2210</v>
      </c>
      <c r="AH330" s="1" t="s">
        <v>2185</v>
      </c>
    </row>
    <row r="331" spans="1:34" x14ac:dyDescent="0.25">
      <c r="A331" s="1">
        <v>302537</v>
      </c>
      <c r="B331" s="1" t="s">
        <v>2175</v>
      </c>
      <c r="C331" s="1" t="s">
        <v>3731</v>
      </c>
      <c r="D331" s="1">
        <v>1302</v>
      </c>
      <c r="E331" s="3" t="s">
        <v>1146</v>
      </c>
      <c r="F331" s="1" t="s">
        <v>1148</v>
      </c>
      <c r="G331" s="1" t="s">
        <v>2239</v>
      </c>
      <c r="H331" s="1">
        <v>0</v>
      </c>
      <c r="I331" s="1" t="s">
        <v>2815</v>
      </c>
      <c r="J331" s="1">
        <v>144092339</v>
      </c>
      <c r="K331" s="1" t="s">
        <v>2124</v>
      </c>
      <c r="L331" s="1" t="s">
        <v>3732</v>
      </c>
      <c r="M331" s="1" t="s">
        <v>3733</v>
      </c>
      <c r="N331" s="1" t="s">
        <v>3734</v>
      </c>
      <c r="O331" s="1" t="s">
        <v>2165</v>
      </c>
      <c r="P331" s="1" t="s">
        <v>2165</v>
      </c>
      <c r="Q331" s="1" t="s">
        <v>2166</v>
      </c>
      <c r="R331" s="1" t="s">
        <v>2167</v>
      </c>
      <c r="S331" s="1">
        <v>6</v>
      </c>
      <c r="T331" s="1">
        <v>33192440</v>
      </c>
      <c r="U331" s="1">
        <v>33192440</v>
      </c>
      <c r="V331" s="1" t="s">
        <v>2168</v>
      </c>
      <c r="W331" s="1" t="s">
        <v>2168</v>
      </c>
      <c r="X331" s="1" t="s">
        <v>3650</v>
      </c>
      <c r="Y331" s="1" t="s">
        <v>2245</v>
      </c>
      <c r="Z331" s="1">
        <v>2</v>
      </c>
      <c r="AA331" s="1" t="s">
        <v>2124</v>
      </c>
      <c r="AB331" s="1" t="s">
        <v>2171</v>
      </c>
      <c r="AC331" s="1" t="s">
        <v>3735</v>
      </c>
      <c r="AD331" s="1">
        <v>2</v>
      </c>
      <c r="AE331" s="1">
        <v>356415</v>
      </c>
      <c r="AF331" s="1">
        <v>33192440</v>
      </c>
      <c r="AG331" s="1" t="s">
        <v>2174</v>
      </c>
      <c r="AH331" s="1" t="s">
        <v>2186</v>
      </c>
    </row>
    <row r="332" spans="1:34" x14ac:dyDescent="0.25">
      <c r="A332" s="1">
        <v>302557</v>
      </c>
      <c r="B332" s="1" t="s">
        <v>2175</v>
      </c>
      <c r="C332" s="1" t="s">
        <v>3736</v>
      </c>
      <c r="D332" s="1">
        <v>55975</v>
      </c>
      <c r="E332" s="3" t="s">
        <v>400</v>
      </c>
      <c r="F332" s="1" t="s">
        <v>403</v>
      </c>
      <c r="G332" s="1" t="s">
        <v>2249</v>
      </c>
      <c r="H332" s="1">
        <v>0</v>
      </c>
      <c r="I332" s="1" t="s">
        <v>2335</v>
      </c>
      <c r="J332" s="1">
        <v>886062216</v>
      </c>
      <c r="K332" s="1" t="s">
        <v>2124</v>
      </c>
      <c r="L332" s="1" t="s">
        <v>3737</v>
      </c>
      <c r="M332" s="1" t="s">
        <v>3060</v>
      </c>
      <c r="N332" s="1" t="s">
        <v>1134</v>
      </c>
      <c r="O332" s="1" t="s">
        <v>2165</v>
      </c>
      <c r="P332" s="1" t="s">
        <v>2165</v>
      </c>
      <c r="Q332" s="1" t="s">
        <v>2166</v>
      </c>
      <c r="R332" s="1" t="s">
        <v>2366</v>
      </c>
      <c r="S332" s="1">
        <v>7</v>
      </c>
      <c r="T332" s="1">
        <v>23105812</v>
      </c>
      <c r="U332" s="1">
        <v>23105812</v>
      </c>
      <c r="V332" s="1" t="s">
        <v>2168</v>
      </c>
      <c r="W332" s="1" t="s">
        <v>2168</v>
      </c>
      <c r="X332" s="1" t="s">
        <v>3738</v>
      </c>
      <c r="Y332" s="1" t="s">
        <v>2236</v>
      </c>
      <c r="Z332" s="1">
        <v>1</v>
      </c>
      <c r="AA332" s="1" t="s">
        <v>2124</v>
      </c>
      <c r="AB332" s="1" t="s">
        <v>2171</v>
      </c>
      <c r="AC332" s="1" t="s">
        <v>3739</v>
      </c>
      <c r="AD332" s="1">
        <v>2</v>
      </c>
      <c r="AE332" s="1">
        <v>359792</v>
      </c>
      <c r="AF332" s="1">
        <v>23105812</v>
      </c>
      <c r="AG332" s="1" t="s">
        <v>2186</v>
      </c>
      <c r="AH332" s="1" t="s">
        <v>2185</v>
      </c>
    </row>
    <row r="333" spans="1:34" x14ac:dyDescent="0.25">
      <c r="A333" s="1">
        <v>302812</v>
      </c>
      <c r="B333" s="1" t="s">
        <v>2175</v>
      </c>
      <c r="C333" s="1" t="s">
        <v>3740</v>
      </c>
      <c r="D333" s="1">
        <v>27241</v>
      </c>
      <c r="E333" s="3" t="s">
        <v>98</v>
      </c>
      <c r="F333" s="1" t="s">
        <v>101</v>
      </c>
      <c r="G333" s="1" t="s">
        <v>2249</v>
      </c>
      <c r="H333" s="1">
        <v>0</v>
      </c>
      <c r="I333" s="1" t="s">
        <v>2304</v>
      </c>
      <c r="J333" s="1">
        <v>886062277</v>
      </c>
      <c r="K333" s="1" t="s">
        <v>2124</v>
      </c>
      <c r="L333" s="1" t="s">
        <v>3741</v>
      </c>
      <c r="M333" s="1" t="s">
        <v>3742</v>
      </c>
      <c r="N333" s="1" t="s">
        <v>3743</v>
      </c>
      <c r="O333" s="1" t="s">
        <v>2165</v>
      </c>
      <c r="P333" s="1" t="s">
        <v>2165</v>
      </c>
      <c r="Q333" s="1" t="s">
        <v>2166</v>
      </c>
      <c r="R333" s="1" t="s">
        <v>2366</v>
      </c>
      <c r="S333" s="1">
        <v>7</v>
      </c>
      <c r="T333" s="1">
        <v>33129597</v>
      </c>
      <c r="U333" s="1">
        <v>33129597</v>
      </c>
      <c r="V333" s="1" t="s">
        <v>2168</v>
      </c>
      <c r="W333" s="1" t="s">
        <v>2168</v>
      </c>
      <c r="X333" s="1" t="s">
        <v>3744</v>
      </c>
      <c r="Y333" s="1" t="s">
        <v>2236</v>
      </c>
      <c r="Z333" s="1">
        <v>1</v>
      </c>
      <c r="AA333" s="1" t="s">
        <v>2124</v>
      </c>
      <c r="AB333" s="1" t="s">
        <v>2171</v>
      </c>
      <c r="AC333" s="1" t="s">
        <v>3745</v>
      </c>
      <c r="AD333" s="1">
        <v>2</v>
      </c>
      <c r="AE333" s="1">
        <v>360047</v>
      </c>
      <c r="AF333" s="1">
        <v>33129597</v>
      </c>
      <c r="AG333" s="1" t="s">
        <v>2210</v>
      </c>
      <c r="AH333" s="1" t="s">
        <v>2185</v>
      </c>
    </row>
    <row r="334" spans="1:34" x14ac:dyDescent="0.25">
      <c r="A334" s="1">
        <v>302813</v>
      </c>
      <c r="B334" s="1" t="s">
        <v>2175</v>
      </c>
      <c r="C334" s="1" t="s">
        <v>3746</v>
      </c>
      <c r="D334" s="1">
        <v>27241</v>
      </c>
      <c r="E334" s="3" t="s">
        <v>98</v>
      </c>
      <c r="F334" s="1" t="s">
        <v>101</v>
      </c>
      <c r="G334" s="1" t="s">
        <v>2254</v>
      </c>
      <c r="H334" s="1">
        <v>0</v>
      </c>
      <c r="I334" s="1" t="s">
        <v>2304</v>
      </c>
      <c r="J334" s="1">
        <v>112060099</v>
      </c>
      <c r="K334" s="1" t="s">
        <v>2124</v>
      </c>
      <c r="L334" s="1" t="s">
        <v>3747</v>
      </c>
      <c r="M334" s="1" t="s">
        <v>3742</v>
      </c>
      <c r="N334" s="1" t="s">
        <v>3743</v>
      </c>
      <c r="O334" s="1" t="s">
        <v>2165</v>
      </c>
      <c r="P334" s="1" t="s">
        <v>2165</v>
      </c>
      <c r="Q334" s="1" t="s">
        <v>2166</v>
      </c>
      <c r="R334" s="1" t="s">
        <v>2366</v>
      </c>
      <c r="S334" s="1">
        <v>7</v>
      </c>
      <c r="T334" s="1">
        <v>33129748</v>
      </c>
      <c r="U334" s="1">
        <v>33129748</v>
      </c>
      <c r="V334" s="1" t="s">
        <v>2168</v>
      </c>
      <c r="W334" s="1" t="s">
        <v>2168</v>
      </c>
      <c r="X334" s="1" t="s">
        <v>3744</v>
      </c>
      <c r="Y334" s="1" t="s">
        <v>2236</v>
      </c>
      <c r="Z334" s="1">
        <v>1</v>
      </c>
      <c r="AA334" s="1" t="s">
        <v>2124</v>
      </c>
      <c r="AB334" s="1" t="s">
        <v>2171</v>
      </c>
      <c r="AC334" s="1" t="s">
        <v>3748</v>
      </c>
      <c r="AD334" s="1">
        <v>2</v>
      </c>
      <c r="AE334" s="1">
        <v>360053</v>
      </c>
      <c r="AF334" s="1">
        <v>33129748</v>
      </c>
      <c r="AG334" s="1" t="s">
        <v>2186</v>
      </c>
      <c r="AH334" s="1" t="s">
        <v>2210</v>
      </c>
    </row>
    <row r="335" spans="1:34" x14ac:dyDescent="0.25">
      <c r="A335" s="1">
        <v>302835</v>
      </c>
      <c r="B335" s="1" t="s">
        <v>2175</v>
      </c>
      <c r="C335" s="1" t="s">
        <v>3749</v>
      </c>
      <c r="D335" s="1">
        <v>27241</v>
      </c>
      <c r="E335" s="3" t="s">
        <v>98</v>
      </c>
      <c r="F335" s="1" t="s">
        <v>101</v>
      </c>
      <c r="G335" s="1" t="s">
        <v>2249</v>
      </c>
      <c r="H335" s="1">
        <v>0</v>
      </c>
      <c r="I335" s="1" t="s">
        <v>2335</v>
      </c>
      <c r="J335" s="1">
        <v>771734972</v>
      </c>
      <c r="K335" s="1" t="s">
        <v>2124</v>
      </c>
      <c r="L335" s="1" t="s">
        <v>3750</v>
      </c>
      <c r="M335" s="1" t="s">
        <v>3742</v>
      </c>
      <c r="N335" s="1" t="s">
        <v>3743</v>
      </c>
      <c r="O335" s="1" t="s">
        <v>2165</v>
      </c>
      <c r="P335" s="1" t="s">
        <v>2165</v>
      </c>
      <c r="Q335" s="1" t="s">
        <v>2166</v>
      </c>
      <c r="R335" s="1" t="s">
        <v>2366</v>
      </c>
      <c r="S335" s="1">
        <v>7</v>
      </c>
      <c r="T335" s="1">
        <v>33129825</v>
      </c>
      <c r="U335" s="1">
        <v>33129825</v>
      </c>
      <c r="V335" s="1" t="s">
        <v>2168</v>
      </c>
      <c r="W335" s="1" t="s">
        <v>2168</v>
      </c>
      <c r="X335" s="1" t="s">
        <v>3744</v>
      </c>
      <c r="Y335" s="1" t="s">
        <v>2236</v>
      </c>
      <c r="Z335" s="1">
        <v>1</v>
      </c>
      <c r="AA335" s="1" t="s">
        <v>2124</v>
      </c>
      <c r="AB335" s="1" t="s">
        <v>2171</v>
      </c>
      <c r="AC335" s="1" t="s">
        <v>3751</v>
      </c>
      <c r="AD335" s="1">
        <v>2</v>
      </c>
      <c r="AE335" s="1">
        <v>360056</v>
      </c>
      <c r="AF335" s="1">
        <v>33129825</v>
      </c>
      <c r="AG335" s="1" t="s">
        <v>2186</v>
      </c>
      <c r="AH335" s="1" t="s">
        <v>2210</v>
      </c>
    </row>
    <row r="336" spans="1:34" x14ac:dyDescent="0.25">
      <c r="A336" s="1">
        <v>302962</v>
      </c>
      <c r="B336" s="1" t="s">
        <v>2175</v>
      </c>
      <c r="C336" s="1" t="s">
        <v>3752</v>
      </c>
      <c r="D336" s="1">
        <v>5961</v>
      </c>
      <c r="E336" s="3" t="s">
        <v>579</v>
      </c>
      <c r="F336" s="1" t="s">
        <v>581</v>
      </c>
      <c r="G336" s="1" t="s">
        <v>2249</v>
      </c>
      <c r="H336" s="1">
        <v>0</v>
      </c>
      <c r="I336" s="1" t="s">
        <v>2335</v>
      </c>
      <c r="J336" s="1">
        <v>886061406</v>
      </c>
      <c r="K336" s="1" t="s">
        <v>2124</v>
      </c>
      <c r="L336" s="1" t="s">
        <v>3753</v>
      </c>
      <c r="M336" s="1" t="s">
        <v>3754</v>
      </c>
      <c r="N336" s="1" t="s">
        <v>3755</v>
      </c>
      <c r="O336" s="1" t="s">
        <v>2165</v>
      </c>
      <c r="P336" s="1" t="s">
        <v>2165</v>
      </c>
      <c r="Q336" s="1" t="s">
        <v>2166</v>
      </c>
      <c r="R336" s="1" t="s">
        <v>2167</v>
      </c>
      <c r="S336" s="1">
        <v>6</v>
      </c>
      <c r="T336" s="1">
        <v>42722450</v>
      </c>
      <c r="U336" s="1">
        <v>42722450</v>
      </c>
      <c r="V336" s="1" t="s">
        <v>2168</v>
      </c>
      <c r="W336" s="1" t="s">
        <v>2168</v>
      </c>
      <c r="X336" s="1" t="s">
        <v>2403</v>
      </c>
      <c r="Y336" s="1" t="s">
        <v>2236</v>
      </c>
      <c r="Z336" s="1">
        <v>1</v>
      </c>
      <c r="AA336" s="1" t="s">
        <v>2124</v>
      </c>
      <c r="AB336" s="1" t="s">
        <v>2171</v>
      </c>
      <c r="AC336" s="1" t="s">
        <v>3756</v>
      </c>
      <c r="AD336" s="1">
        <v>2</v>
      </c>
      <c r="AE336" s="1">
        <v>356783</v>
      </c>
      <c r="AF336" s="1">
        <v>42722450</v>
      </c>
      <c r="AG336" s="1" t="s">
        <v>2210</v>
      </c>
      <c r="AH336" s="1" t="s">
        <v>2174</v>
      </c>
    </row>
    <row r="337" spans="1:34" x14ac:dyDescent="0.25">
      <c r="A337" s="1">
        <v>302963</v>
      </c>
      <c r="B337" s="1" t="s">
        <v>2175</v>
      </c>
      <c r="C337" s="1" t="s">
        <v>3757</v>
      </c>
      <c r="D337" s="1">
        <v>5961</v>
      </c>
      <c r="E337" s="3" t="s">
        <v>579</v>
      </c>
      <c r="F337" s="1" t="s">
        <v>581</v>
      </c>
      <c r="G337" s="1" t="s">
        <v>2249</v>
      </c>
      <c r="H337" s="1">
        <v>0</v>
      </c>
      <c r="I337" s="1" t="s">
        <v>2335</v>
      </c>
      <c r="J337" s="1">
        <v>886061407</v>
      </c>
      <c r="K337" s="1" t="s">
        <v>2124</v>
      </c>
      <c r="L337" s="1" t="s">
        <v>3758</v>
      </c>
      <c r="M337" s="1" t="s">
        <v>3759</v>
      </c>
      <c r="N337" s="1" t="s">
        <v>3760</v>
      </c>
      <c r="O337" s="1" t="s">
        <v>2165</v>
      </c>
      <c r="P337" s="1" t="s">
        <v>2165</v>
      </c>
      <c r="Q337" s="1" t="s">
        <v>2166</v>
      </c>
      <c r="R337" s="1" t="s">
        <v>2167</v>
      </c>
      <c r="S337" s="1">
        <v>6</v>
      </c>
      <c r="T337" s="1">
        <v>42722500</v>
      </c>
      <c r="U337" s="1">
        <v>42722500</v>
      </c>
      <c r="V337" s="1" t="s">
        <v>2168</v>
      </c>
      <c r="W337" s="1" t="s">
        <v>2168</v>
      </c>
      <c r="X337" s="1" t="s">
        <v>2403</v>
      </c>
      <c r="Y337" s="1" t="s">
        <v>2236</v>
      </c>
      <c r="Z337" s="1">
        <v>1</v>
      </c>
      <c r="AA337" s="1" t="s">
        <v>2124</v>
      </c>
      <c r="AB337" s="1" t="s">
        <v>2171</v>
      </c>
      <c r="AC337" s="1" t="s">
        <v>3761</v>
      </c>
      <c r="AD337" s="1">
        <v>2</v>
      </c>
      <c r="AE337" s="1">
        <v>356784</v>
      </c>
      <c r="AF337" s="1">
        <v>42722500</v>
      </c>
      <c r="AG337" s="1" t="s">
        <v>2174</v>
      </c>
      <c r="AH337" s="1" t="s">
        <v>2186</v>
      </c>
    </row>
    <row r="338" spans="1:34" x14ac:dyDescent="0.25">
      <c r="A338" s="1">
        <v>303275</v>
      </c>
      <c r="B338" s="1" t="s">
        <v>2175</v>
      </c>
      <c r="C338" s="1" t="s">
        <v>3762</v>
      </c>
      <c r="D338" s="1">
        <v>154881</v>
      </c>
      <c r="E338" s="3" t="s">
        <v>1250</v>
      </c>
      <c r="F338" s="1" t="s">
        <v>1252</v>
      </c>
      <c r="G338" s="1" t="s">
        <v>2249</v>
      </c>
      <c r="H338" s="1">
        <v>0</v>
      </c>
      <c r="I338" s="1" t="s">
        <v>2335</v>
      </c>
      <c r="J338" s="1">
        <v>886062408</v>
      </c>
      <c r="K338" s="1" t="s">
        <v>2124</v>
      </c>
      <c r="L338" s="1" t="s">
        <v>3763</v>
      </c>
      <c r="M338" s="1" t="s">
        <v>3764</v>
      </c>
      <c r="N338" s="1" t="s">
        <v>3765</v>
      </c>
      <c r="O338" s="1" t="s">
        <v>2165</v>
      </c>
      <c r="P338" s="1" t="s">
        <v>2165</v>
      </c>
      <c r="Q338" s="1" t="s">
        <v>2166</v>
      </c>
      <c r="R338" s="1" t="s">
        <v>2366</v>
      </c>
      <c r="S338" s="1">
        <v>7</v>
      </c>
      <c r="T338" s="1">
        <v>66628910</v>
      </c>
      <c r="U338" s="1">
        <v>66628910</v>
      </c>
      <c r="V338" s="1" t="s">
        <v>2168</v>
      </c>
      <c r="W338" s="1" t="s">
        <v>2168</v>
      </c>
      <c r="X338" s="1" t="s">
        <v>2367</v>
      </c>
      <c r="Y338" s="1" t="s">
        <v>2236</v>
      </c>
      <c r="Z338" s="1">
        <v>1</v>
      </c>
      <c r="AA338" s="1" t="s">
        <v>2124</v>
      </c>
      <c r="AB338" s="1" t="s">
        <v>2171</v>
      </c>
      <c r="AC338" s="1" t="s">
        <v>3766</v>
      </c>
      <c r="AD338" s="1">
        <v>2</v>
      </c>
      <c r="AE338" s="1">
        <v>360578</v>
      </c>
      <c r="AF338" s="1">
        <v>66628910</v>
      </c>
      <c r="AG338" s="1" t="s">
        <v>2210</v>
      </c>
      <c r="AH338" s="1" t="s">
        <v>2174</v>
      </c>
    </row>
    <row r="339" spans="1:34" x14ac:dyDescent="0.25">
      <c r="A339" s="1">
        <v>303276</v>
      </c>
      <c r="B339" s="1" t="s">
        <v>2175</v>
      </c>
      <c r="C339" s="1" t="s">
        <v>3767</v>
      </c>
      <c r="D339" s="1">
        <v>154881</v>
      </c>
      <c r="E339" s="3" t="s">
        <v>1250</v>
      </c>
      <c r="F339" s="1" t="s">
        <v>1252</v>
      </c>
      <c r="G339" s="1" t="s">
        <v>2249</v>
      </c>
      <c r="H339" s="1">
        <v>0</v>
      </c>
      <c r="I339" s="1" t="s">
        <v>2335</v>
      </c>
      <c r="J339" s="1">
        <v>536230559</v>
      </c>
      <c r="K339" s="1" t="s">
        <v>2124</v>
      </c>
      <c r="L339" s="1" t="s">
        <v>3768</v>
      </c>
      <c r="M339" s="1" t="s">
        <v>3764</v>
      </c>
      <c r="N339" s="1" t="s">
        <v>3765</v>
      </c>
      <c r="O339" s="1" t="s">
        <v>2165</v>
      </c>
      <c r="P339" s="1" t="s">
        <v>2165</v>
      </c>
      <c r="Q339" s="1" t="s">
        <v>2166</v>
      </c>
      <c r="R339" s="1" t="s">
        <v>2366</v>
      </c>
      <c r="S339" s="1">
        <v>7</v>
      </c>
      <c r="T339" s="1">
        <v>66628996</v>
      </c>
      <c r="U339" s="1">
        <v>66628996</v>
      </c>
      <c r="V339" s="1" t="s">
        <v>2168</v>
      </c>
      <c r="W339" s="1" t="s">
        <v>2168</v>
      </c>
      <c r="X339" s="1" t="s">
        <v>2367</v>
      </c>
      <c r="Y339" s="1" t="s">
        <v>2236</v>
      </c>
      <c r="Z339" s="1">
        <v>1</v>
      </c>
      <c r="AA339" s="1" t="s">
        <v>2124</v>
      </c>
      <c r="AB339" s="1" t="s">
        <v>2171</v>
      </c>
      <c r="AC339" s="1" t="s">
        <v>3769</v>
      </c>
      <c r="AD339" s="1">
        <v>2</v>
      </c>
      <c r="AE339" s="1">
        <v>360582</v>
      </c>
      <c r="AF339" s="1">
        <v>66628996</v>
      </c>
      <c r="AG339" s="1" t="s">
        <v>2174</v>
      </c>
      <c r="AH339" s="1" t="s">
        <v>2186</v>
      </c>
    </row>
    <row r="340" spans="1:34" x14ac:dyDescent="0.25">
      <c r="A340" s="1">
        <v>303609</v>
      </c>
      <c r="B340" s="1" t="s">
        <v>2175</v>
      </c>
      <c r="C340" s="1" t="s">
        <v>3770</v>
      </c>
      <c r="D340" s="1">
        <v>5189</v>
      </c>
      <c r="E340" s="3" t="s">
        <v>527</v>
      </c>
      <c r="F340" s="1" t="s">
        <v>529</v>
      </c>
      <c r="G340" s="1" t="s">
        <v>2249</v>
      </c>
      <c r="H340" s="1">
        <v>0</v>
      </c>
      <c r="I340" s="1" t="s">
        <v>2335</v>
      </c>
      <c r="J340" s="1">
        <v>886062509</v>
      </c>
      <c r="K340" s="1" t="s">
        <v>2124</v>
      </c>
      <c r="L340" s="1" t="s">
        <v>3771</v>
      </c>
      <c r="M340" s="1" t="s">
        <v>3772</v>
      </c>
      <c r="N340" s="1" t="s">
        <v>3773</v>
      </c>
      <c r="O340" s="1" t="s">
        <v>2165</v>
      </c>
      <c r="P340" s="1" t="s">
        <v>2165</v>
      </c>
      <c r="Q340" s="1" t="s">
        <v>2166</v>
      </c>
      <c r="R340" s="1" t="s">
        <v>2366</v>
      </c>
      <c r="S340" s="1">
        <v>7</v>
      </c>
      <c r="T340" s="1">
        <v>92528480</v>
      </c>
      <c r="U340" s="1">
        <v>92528480</v>
      </c>
      <c r="V340" s="1" t="s">
        <v>2168</v>
      </c>
      <c r="W340" s="1" t="s">
        <v>2168</v>
      </c>
      <c r="X340" s="1" t="s">
        <v>2664</v>
      </c>
      <c r="Y340" s="1" t="s">
        <v>2236</v>
      </c>
      <c r="Z340" s="1">
        <v>1</v>
      </c>
      <c r="AA340" s="1" t="s">
        <v>2124</v>
      </c>
      <c r="AB340" s="1" t="s">
        <v>2171</v>
      </c>
      <c r="AC340" s="1" t="s">
        <v>3774</v>
      </c>
      <c r="AD340" s="1">
        <v>2</v>
      </c>
      <c r="AE340" s="1">
        <v>360935</v>
      </c>
      <c r="AF340" s="1">
        <v>92528480</v>
      </c>
      <c r="AG340" s="1" t="s">
        <v>2185</v>
      </c>
      <c r="AH340" s="1" t="s">
        <v>2210</v>
      </c>
    </row>
    <row r="341" spans="1:34" x14ac:dyDescent="0.25">
      <c r="A341" s="1">
        <v>303852</v>
      </c>
      <c r="B341" s="1" t="s">
        <v>2175</v>
      </c>
      <c r="C341" s="1" t="s">
        <v>3775</v>
      </c>
      <c r="D341" s="1">
        <v>346007</v>
      </c>
      <c r="E341" s="3" t="s">
        <v>277</v>
      </c>
      <c r="F341" s="1" t="s">
        <v>280</v>
      </c>
      <c r="G341" s="1" t="s">
        <v>2249</v>
      </c>
      <c r="H341" s="1">
        <v>0</v>
      </c>
      <c r="I341" s="1" t="s">
        <v>3776</v>
      </c>
      <c r="J341" s="1">
        <v>747914953</v>
      </c>
      <c r="K341" s="1" t="s">
        <v>2124</v>
      </c>
      <c r="L341" s="1" t="s">
        <v>3777</v>
      </c>
      <c r="M341" s="1" t="s">
        <v>3721</v>
      </c>
      <c r="N341" s="1" t="s">
        <v>3722</v>
      </c>
      <c r="O341" s="1" t="s">
        <v>2165</v>
      </c>
      <c r="P341" s="1" t="s">
        <v>2165</v>
      </c>
      <c r="Q341" s="1" t="s">
        <v>2166</v>
      </c>
      <c r="R341" s="1" t="s">
        <v>2167</v>
      </c>
      <c r="S341" s="1">
        <v>6</v>
      </c>
      <c r="T341" s="1">
        <v>65495933</v>
      </c>
      <c r="U341" s="1">
        <v>65495933</v>
      </c>
      <c r="V341" s="1" t="s">
        <v>2168</v>
      </c>
      <c r="W341" s="1" t="s">
        <v>2168</v>
      </c>
      <c r="X341" s="1" t="s">
        <v>3678</v>
      </c>
      <c r="Y341" s="1" t="s">
        <v>2245</v>
      </c>
      <c r="Z341" s="1">
        <v>2</v>
      </c>
      <c r="AA341" s="1" t="s">
        <v>2124</v>
      </c>
      <c r="AB341" s="1" t="s">
        <v>2171</v>
      </c>
      <c r="AC341" s="1" t="s">
        <v>3778</v>
      </c>
      <c r="AD341" s="1">
        <v>2</v>
      </c>
      <c r="AE341" s="1">
        <v>357754</v>
      </c>
      <c r="AF341" s="1">
        <v>65495933</v>
      </c>
      <c r="AG341" s="1" t="s">
        <v>2185</v>
      </c>
      <c r="AH341" s="1" t="s">
        <v>2210</v>
      </c>
    </row>
    <row r="342" spans="1:34" x14ac:dyDescent="0.25">
      <c r="A342" s="1">
        <v>303857</v>
      </c>
      <c r="B342" s="1" t="s">
        <v>2175</v>
      </c>
      <c r="C342" s="1" t="s">
        <v>3779</v>
      </c>
      <c r="D342" s="1">
        <v>346007</v>
      </c>
      <c r="E342" s="3" t="s">
        <v>277</v>
      </c>
      <c r="F342" s="1" t="s">
        <v>280</v>
      </c>
      <c r="G342" s="1" t="s">
        <v>2220</v>
      </c>
      <c r="H342" s="1">
        <v>0</v>
      </c>
      <c r="I342" s="1" t="s">
        <v>2265</v>
      </c>
      <c r="J342" s="1">
        <v>137924872</v>
      </c>
      <c r="K342" s="1" t="s">
        <v>2124</v>
      </c>
      <c r="L342" s="1" t="s">
        <v>3780</v>
      </c>
      <c r="M342" s="1" t="s">
        <v>3721</v>
      </c>
      <c r="N342" s="1" t="s">
        <v>3722</v>
      </c>
      <c r="O342" s="1" t="s">
        <v>2165</v>
      </c>
      <c r="P342" s="1" t="s">
        <v>2165</v>
      </c>
      <c r="Q342" s="1" t="s">
        <v>2166</v>
      </c>
      <c r="R342" s="1" t="s">
        <v>2167</v>
      </c>
      <c r="S342" s="1">
        <v>6</v>
      </c>
      <c r="T342" s="1">
        <v>65639852</v>
      </c>
      <c r="U342" s="1">
        <v>65639852</v>
      </c>
      <c r="V342" s="1" t="s">
        <v>2168</v>
      </c>
      <c r="W342" s="1" t="s">
        <v>2168</v>
      </c>
      <c r="X342" s="1" t="s">
        <v>3678</v>
      </c>
      <c r="Y342" s="1" t="s">
        <v>2227</v>
      </c>
      <c r="Z342" s="1">
        <v>2</v>
      </c>
      <c r="AA342" s="1" t="s">
        <v>2124</v>
      </c>
      <c r="AB342" s="1" t="s">
        <v>2171</v>
      </c>
      <c r="AC342" s="1" t="s">
        <v>3781</v>
      </c>
      <c r="AD342" s="1">
        <v>2</v>
      </c>
      <c r="AE342" s="1">
        <v>357758</v>
      </c>
      <c r="AF342" s="1">
        <v>65639852</v>
      </c>
      <c r="AG342" s="1" t="s">
        <v>2210</v>
      </c>
      <c r="AH342" s="1" t="s">
        <v>2174</v>
      </c>
    </row>
    <row r="343" spans="1:34" x14ac:dyDescent="0.25">
      <c r="A343" s="1">
        <v>303902</v>
      </c>
      <c r="B343" s="1" t="s">
        <v>2175</v>
      </c>
      <c r="C343" s="1" t="s">
        <v>3782</v>
      </c>
      <c r="D343" s="1">
        <v>1297</v>
      </c>
      <c r="E343" s="3" t="s">
        <v>1152</v>
      </c>
      <c r="F343" s="1" t="s">
        <v>1154</v>
      </c>
      <c r="G343" s="1" t="s">
        <v>2189</v>
      </c>
      <c r="H343" s="1">
        <v>0</v>
      </c>
      <c r="I343" s="1" t="s">
        <v>3783</v>
      </c>
      <c r="J343" s="1">
        <v>9455037</v>
      </c>
      <c r="K343" s="1" t="s">
        <v>2124</v>
      </c>
      <c r="L343" s="1" t="s">
        <v>3784</v>
      </c>
      <c r="M343" s="1" t="s">
        <v>2232</v>
      </c>
      <c r="N343" s="1" t="s">
        <v>2194</v>
      </c>
      <c r="O343" s="1" t="s">
        <v>2165</v>
      </c>
      <c r="P343" s="1" t="s">
        <v>2165</v>
      </c>
      <c r="Q343" s="1" t="s">
        <v>2166</v>
      </c>
      <c r="R343" s="1" t="s">
        <v>2167</v>
      </c>
      <c r="S343" s="1">
        <v>6</v>
      </c>
      <c r="T343" s="1">
        <v>70303031</v>
      </c>
      <c r="U343" s="1">
        <v>70303031</v>
      </c>
      <c r="V343" s="1" t="s">
        <v>2168</v>
      </c>
      <c r="W343" s="1" t="s">
        <v>2168</v>
      </c>
      <c r="X343" s="1" t="s">
        <v>3684</v>
      </c>
      <c r="Y343" s="1" t="s">
        <v>2236</v>
      </c>
      <c r="Z343" s="1">
        <v>1</v>
      </c>
      <c r="AA343" s="1" t="s">
        <v>2124</v>
      </c>
      <c r="AB343" s="1" t="s">
        <v>2171</v>
      </c>
      <c r="AC343" s="1" t="s">
        <v>2124</v>
      </c>
      <c r="AD343" s="1">
        <v>2</v>
      </c>
      <c r="AE343" s="1">
        <v>1257928</v>
      </c>
      <c r="AF343" s="1">
        <v>70303031</v>
      </c>
      <c r="AG343" s="1" t="s">
        <v>2186</v>
      </c>
      <c r="AH343" s="1" t="s">
        <v>2174</v>
      </c>
    </row>
    <row r="344" spans="1:34" x14ac:dyDescent="0.25">
      <c r="A344" s="1">
        <v>303905</v>
      </c>
      <c r="B344" s="1" t="s">
        <v>2175</v>
      </c>
      <c r="C344" s="1" t="s">
        <v>3785</v>
      </c>
      <c r="D344" s="1">
        <v>22999</v>
      </c>
      <c r="E344" s="3" t="s">
        <v>1337</v>
      </c>
      <c r="F344" s="1" t="s">
        <v>1340</v>
      </c>
      <c r="G344" s="1" t="s">
        <v>2249</v>
      </c>
      <c r="H344" s="1">
        <v>0</v>
      </c>
      <c r="I344" s="1" t="s">
        <v>2335</v>
      </c>
      <c r="J344" s="1">
        <v>371884894</v>
      </c>
      <c r="K344" s="1" t="s">
        <v>2124</v>
      </c>
      <c r="L344" s="1" t="s">
        <v>3786</v>
      </c>
      <c r="M344" s="1" t="s">
        <v>3682</v>
      </c>
      <c r="N344" s="1" t="s">
        <v>3683</v>
      </c>
      <c r="O344" s="1" t="s">
        <v>2165</v>
      </c>
      <c r="P344" s="1" t="s">
        <v>2165</v>
      </c>
      <c r="Q344" s="1" t="s">
        <v>2166</v>
      </c>
      <c r="R344" s="1" t="s">
        <v>2167</v>
      </c>
      <c r="S344" s="1">
        <v>6</v>
      </c>
      <c r="T344" s="1">
        <v>71886897</v>
      </c>
      <c r="U344" s="1">
        <v>71886897</v>
      </c>
      <c r="V344" s="1" t="s">
        <v>2168</v>
      </c>
      <c r="W344" s="1" t="s">
        <v>2168</v>
      </c>
      <c r="X344" s="1" t="s">
        <v>3684</v>
      </c>
      <c r="Y344" s="1" t="s">
        <v>2236</v>
      </c>
      <c r="Z344" s="1">
        <v>1</v>
      </c>
      <c r="AA344" s="1" t="s">
        <v>2124</v>
      </c>
      <c r="AB344" s="1" t="s">
        <v>2171</v>
      </c>
      <c r="AC344" s="1" t="s">
        <v>3787</v>
      </c>
      <c r="AD344" s="1">
        <v>2</v>
      </c>
      <c r="AE344" s="1">
        <v>357826</v>
      </c>
      <c r="AF344" s="1">
        <v>71886897</v>
      </c>
      <c r="AG344" s="1" t="s">
        <v>2210</v>
      </c>
      <c r="AH344" s="1" t="s">
        <v>2185</v>
      </c>
    </row>
    <row r="345" spans="1:34" x14ac:dyDescent="0.25">
      <c r="A345" s="1">
        <v>303906</v>
      </c>
      <c r="B345" s="1" t="s">
        <v>2175</v>
      </c>
      <c r="C345" s="1" t="s">
        <v>3788</v>
      </c>
      <c r="D345" s="1">
        <v>22999</v>
      </c>
      <c r="E345" s="3" t="s">
        <v>1337</v>
      </c>
      <c r="F345" s="1" t="s">
        <v>1340</v>
      </c>
      <c r="G345" s="1" t="s">
        <v>2249</v>
      </c>
      <c r="H345" s="1">
        <v>0</v>
      </c>
      <c r="I345" s="1" t="s">
        <v>2335</v>
      </c>
      <c r="J345" s="1">
        <v>763463323</v>
      </c>
      <c r="K345" s="1" t="s">
        <v>2124</v>
      </c>
      <c r="L345" s="1" t="s">
        <v>3789</v>
      </c>
      <c r="M345" s="1" t="s">
        <v>3682</v>
      </c>
      <c r="N345" s="1" t="s">
        <v>3683</v>
      </c>
      <c r="O345" s="1" t="s">
        <v>2165</v>
      </c>
      <c r="P345" s="1" t="s">
        <v>2165</v>
      </c>
      <c r="Q345" s="1" t="s">
        <v>2166</v>
      </c>
      <c r="R345" s="1" t="s">
        <v>2167</v>
      </c>
      <c r="S345" s="1">
        <v>6</v>
      </c>
      <c r="T345" s="1">
        <v>71887011</v>
      </c>
      <c r="U345" s="1">
        <v>71887011</v>
      </c>
      <c r="V345" s="1" t="s">
        <v>2168</v>
      </c>
      <c r="W345" s="1" t="s">
        <v>2168</v>
      </c>
      <c r="X345" s="1" t="s">
        <v>3684</v>
      </c>
      <c r="Y345" s="1" t="s">
        <v>2236</v>
      </c>
      <c r="Z345" s="1">
        <v>1</v>
      </c>
      <c r="AA345" s="1" t="s">
        <v>2124</v>
      </c>
      <c r="AB345" s="1" t="s">
        <v>2171</v>
      </c>
      <c r="AC345" s="1" t="s">
        <v>3790</v>
      </c>
      <c r="AD345" s="1">
        <v>2</v>
      </c>
      <c r="AE345" s="1">
        <v>357827</v>
      </c>
      <c r="AF345" s="1">
        <v>71887011</v>
      </c>
      <c r="AG345" s="1" t="s">
        <v>2210</v>
      </c>
      <c r="AH345" s="1" t="s">
        <v>2186</v>
      </c>
    </row>
    <row r="346" spans="1:34" x14ac:dyDescent="0.25">
      <c r="A346" s="1">
        <v>303945</v>
      </c>
      <c r="B346" s="1" t="s">
        <v>2175</v>
      </c>
      <c r="C346" s="1" t="s">
        <v>3791</v>
      </c>
      <c r="D346" s="1">
        <v>94137</v>
      </c>
      <c r="E346" s="3" t="s">
        <v>638</v>
      </c>
      <c r="F346" s="1" t="s">
        <v>641</v>
      </c>
      <c r="G346" s="1" t="s">
        <v>2249</v>
      </c>
      <c r="H346" s="1">
        <v>0</v>
      </c>
      <c r="I346" s="1" t="s">
        <v>2335</v>
      </c>
      <c r="J346" s="1">
        <v>189109596</v>
      </c>
      <c r="K346" s="1" t="s">
        <v>2124</v>
      </c>
      <c r="L346" s="1" t="s">
        <v>3792</v>
      </c>
      <c r="M346" s="1" t="s">
        <v>3793</v>
      </c>
      <c r="N346" s="1" t="s">
        <v>3794</v>
      </c>
      <c r="O346" s="1" t="s">
        <v>2165</v>
      </c>
      <c r="P346" s="1" t="s">
        <v>2165</v>
      </c>
      <c r="Q346" s="1" t="s">
        <v>2166</v>
      </c>
      <c r="R346" s="1" t="s">
        <v>2325</v>
      </c>
      <c r="S346" s="1">
        <v>8</v>
      </c>
      <c r="T346" s="1">
        <v>10654927</v>
      </c>
      <c r="U346" s="1">
        <v>10654927</v>
      </c>
      <c r="V346" s="1" t="s">
        <v>2168</v>
      </c>
      <c r="W346" s="1" t="s">
        <v>2168</v>
      </c>
      <c r="X346" s="1" t="s">
        <v>3795</v>
      </c>
      <c r="Y346" s="1" t="s">
        <v>2236</v>
      </c>
      <c r="Z346" s="1">
        <v>1</v>
      </c>
      <c r="AA346" s="1" t="s">
        <v>2124</v>
      </c>
      <c r="AB346" s="1" t="s">
        <v>2171</v>
      </c>
      <c r="AC346" s="1" t="s">
        <v>3796</v>
      </c>
      <c r="AD346" s="1">
        <v>2</v>
      </c>
      <c r="AE346" s="1">
        <v>361436</v>
      </c>
      <c r="AF346" s="1">
        <v>10654927</v>
      </c>
      <c r="AG346" s="1" t="s">
        <v>2174</v>
      </c>
      <c r="AH346" s="1" t="s">
        <v>2186</v>
      </c>
    </row>
    <row r="347" spans="1:34" x14ac:dyDescent="0.25">
      <c r="A347" s="1">
        <v>303947</v>
      </c>
      <c r="B347" s="1" t="s">
        <v>2175</v>
      </c>
      <c r="C347" s="1" t="s">
        <v>3797</v>
      </c>
      <c r="D347" s="1">
        <v>94137</v>
      </c>
      <c r="E347" s="3" t="s">
        <v>638</v>
      </c>
      <c r="F347" s="1" t="s">
        <v>641</v>
      </c>
      <c r="G347" s="1" t="s">
        <v>2249</v>
      </c>
      <c r="H347" s="1">
        <v>0</v>
      </c>
      <c r="I347" s="1" t="s">
        <v>2304</v>
      </c>
      <c r="J347" s="1">
        <v>550213627</v>
      </c>
      <c r="K347" s="1" t="s">
        <v>2124</v>
      </c>
      <c r="L347" s="1" t="s">
        <v>3798</v>
      </c>
      <c r="M347" s="1" t="s">
        <v>3793</v>
      </c>
      <c r="N347" s="1" t="s">
        <v>3794</v>
      </c>
      <c r="O347" s="1" t="s">
        <v>2165</v>
      </c>
      <c r="P347" s="1" t="s">
        <v>2165</v>
      </c>
      <c r="Q347" s="1" t="s">
        <v>2166</v>
      </c>
      <c r="R347" s="1" t="s">
        <v>2325</v>
      </c>
      <c r="S347" s="1">
        <v>8</v>
      </c>
      <c r="T347" s="1">
        <v>10655043</v>
      </c>
      <c r="U347" s="1">
        <v>10655043</v>
      </c>
      <c r="V347" s="1" t="s">
        <v>2168</v>
      </c>
      <c r="W347" s="1" t="s">
        <v>2168</v>
      </c>
      <c r="X347" s="1" t="s">
        <v>3795</v>
      </c>
      <c r="Y347" s="1" t="s">
        <v>2236</v>
      </c>
      <c r="Z347" s="1">
        <v>1</v>
      </c>
      <c r="AA347" s="1" t="s">
        <v>2124</v>
      </c>
      <c r="AB347" s="1" t="s">
        <v>2171</v>
      </c>
      <c r="AC347" s="1" t="s">
        <v>3799</v>
      </c>
      <c r="AD347" s="1">
        <v>2</v>
      </c>
      <c r="AE347" s="1">
        <v>361439</v>
      </c>
      <c r="AF347" s="1">
        <v>10655043</v>
      </c>
      <c r="AG347" s="1" t="s">
        <v>2174</v>
      </c>
      <c r="AH347" s="1" t="s">
        <v>2186</v>
      </c>
    </row>
    <row r="348" spans="1:34" x14ac:dyDescent="0.25">
      <c r="A348" s="1">
        <v>304195</v>
      </c>
      <c r="B348" s="1" t="s">
        <v>2175</v>
      </c>
      <c r="C348" s="1" t="s">
        <v>3800</v>
      </c>
      <c r="D348" s="1">
        <v>167691</v>
      </c>
      <c r="E348" s="3" t="s">
        <v>404</v>
      </c>
      <c r="F348" s="1" t="s">
        <v>407</v>
      </c>
      <c r="G348" s="1" t="s">
        <v>2249</v>
      </c>
      <c r="H348" s="1">
        <v>0</v>
      </c>
      <c r="I348" s="1" t="s">
        <v>2786</v>
      </c>
      <c r="J348" s="1">
        <v>886061793</v>
      </c>
      <c r="K348" s="1" t="s">
        <v>2124</v>
      </c>
      <c r="L348" s="1" t="s">
        <v>3801</v>
      </c>
      <c r="M348" s="1" t="s">
        <v>2896</v>
      </c>
      <c r="N348" s="1" t="s">
        <v>2897</v>
      </c>
      <c r="O348" s="1" t="s">
        <v>2165</v>
      </c>
      <c r="P348" s="1" t="s">
        <v>2165</v>
      </c>
      <c r="Q348" s="1" t="s">
        <v>2166</v>
      </c>
      <c r="R348" s="1" t="s">
        <v>2167</v>
      </c>
      <c r="S348" s="1">
        <v>6</v>
      </c>
      <c r="T348" s="1">
        <v>79537224</v>
      </c>
      <c r="U348" s="1">
        <v>79537224</v>
      </c>
      <c r="V348" s="1" t="s">
        <v>2168</v>
      </c>
      <c r="W348" s="1" t="s">
        <v>2168</v>
      </c>
      <c r="X348" s="1" t="s">
        <v>2169</v>
      </c>
      <c r="Y348" s="1" t="s">
        <v>2236</v>
      </c>
      <c r="Z348" s="1">
        <v>1</v>
      </c>
      <c r="AA348" s="1" t="s">
        <v>2124</v>
      </c>
      <c r="AB348" s="1" t="s">
        <v>2171</v>
      </c>
      <c r="AC348" s="1" t="s">
        <v>3802</v>
      </c>
      <c r="AD348" s="1">
        <v>2</v>
      </c>
      <c r="AE348" s="1">
        <v>358112</v>
      </c>
      <c r="AF348" s="1">
        <v>79537224</v>
      </c>
      <c r="AG348" s="1" t="s">
        <v>2174</v>
      </c>
      <c r="AH348" s="1" t="s">
        <v>2186</v>
      </c>
    </row>
    <row r="349" spans="1:34" x14ac:dyDescent="0.25">
      <c r="A349" s="1">
        <v>304219</v>
      </c>
      <c r="B349" s="1" t="s">
        <v>2175</v>
      </c>
      <c r="C349" s="1" t="s">
        <v>3803</v>
      </c>
      <c r="D349" s="1">
        <v>167691</v>
      </c>
      <c r="E349" s="3" t="s">
        <v>404</v>
      </c>
      <c r="F349" s="1" t="s">
        <v>407</v>
      </c>
      <c r="G349" s="1" t="s">
        <v>2249</v>
      </c>
      <c r="H349" s="1">
        <v>0</v>
      </c>
      <c r="I349" s="1" t="s">
        <v>2304</v>
      </c>
      <c r="J349" s="1">
        <v>74442236</v>
      </c>
      <c r="K349" s="1" t="s">
        <v>2124</v>
      </c>
      <c r="L349" s="1" t="s">
        <v>3804</v>
      </c>
      <c r="M349" s="1" t="s">
        <v>2163</v>
      </c>
      <c r="N349" s="1" t="s">
        <v>2164</v>
      </c>
      <c r="O349" s="1" t="s">
        <v>2165</v>
      </c>
      <c r="P349" s="1" t="s">
        <v>2165</v>
      </c>
      <c r="Q349" s="1" t="s">
        <v>2166</v>
      </c>
      <c r="R349" s="1" t="s">
        <v>2167</v>
      </c>
      <c r="S349" s="1">
        <v>6</v>
      </c>
      <c r="T349" s="1">
        <v>79537321</v>
      </c>
      <c r="U349" s="1">
        <v>79537321</v>
      </c>
      <c r="V349" s="1" t="s">
        <v>2168</v>
      </c>
      <c r="W349" s="1" t="s">
        <v>2168</v>
      </c>
      <c r="X349" s="1" t="s">
        <v>2169</v>
      </c>
      <c r="Y349" s="1" t="s">
        <v>2236</v>
      </c>
      <c r="Z349" s="1">
        <v>1</v>
      </c>
      <c r="AA349" s="1" t="s">
        <v>2124</v>
      </c>
      <c r="AB349" s="1" t="s">
        <v>2171</v>
      </c>
      <c r="AC349" s="1" t="s">
        <v>3805</v>
      </c>
      <c r="AD349" s="1">
        <v>2</v>
      </c>
      <c r="AE349" s="1">
        <v>358115</v>
      </c>
      <c r="AF349" s="1">
        <v>79537321</v>
      </c>
      <c r="AG349" s="1" t="s">
        <v>2210</v>
      </c>
      <c r="AH349" s="1" t="s">
        <v>2185</v>
      </c>
    </row>
    <row r="350" spans="1:34" x14ac:dyDescent="0.25">
      <c r="A350" s="1">
        <v>304220</v>
      </c>
      <c r="B350" s="1" t="s">
        <v>2175</v>
      </c>
      <c r="C350" s="1" t="s">
        <v>3806</v>
      </c>
      <c r="D350" s="1">
        <v>167691</v>
      </c>
      <c r="E350" s="3" t="s">
        <v>404</v>
      </c>
      <c r="F350" s="1" t="s">
        <v>407</v>
      </c>
      <c r="G350" s="1" t="s">
        <v>2249</v>
      </c>
      <c r="H350" s="1">
        <v>0</v>
      </c>
      <c r="I350" s="1" t="s">
        <v>2335</v>
      </c>
      <c r="J350" s="1">
        <v>886061795</v>
      </c>
      <c r="K350" s="1" t="s">
        <v>2124</v>
      </c>
      <c r="L350" s="1" t="s">
        <v>3807</v>
      </c>
      <c r="M350" s="1" t="s">
        <v>2163</v>
      </c>
      <c r="N350" s="1" t="s">
        <v>2164</v>
      </c>
      <c r="O350" s="1" t="s">
        <v>2165</v>
      </c>
      <c r="P350" s="1" t="s">
        <v>2165</v>
      </c>
      <c r="Q350" s="1" t="s">
        <v>2166</v>
      </c>
      <c r="R350" s="1" t="s">
        <v>2167</v>
      </c>
      <c r="S350" s="1">
        <v>6</v>
      </c>
      <c r="T350" s="1">
        <v>79537397</v>
      </c>
      <c r="U350" s="1">
        <v>79537397</v>
      </c>
      <c r="V350" s="1" t="s">
        <v>2168</v>
      </c>
      <c r="W350" s="1" t="s">
        <v>2168</v>
      </c>
      <c r="X350" s="1" t="s">
        <v>2169</v>
      </c>
      <c r="Y350" s="1" t="s">
        <v>2236</v>
      </c>
      <c r="Z350" s="1">
        <v>1</v>
      </c>
      <c r="AA350" s="1" t="s">
        <v>2124</v>
      </c>
      <c r="AB350" s="1" t="s">
        <v>2171</v>
      </c>
      <c r="AC350" s="1" t="s">
        <v>3808</v>
      </c>
      <c r="AD350" s="1">
        <v>2</v>
      </c>
      <c r="AE350" s="1">
        <v>358118</v>
      </c>
      <c r="AF350" s="1">
        <v>79537397</v>
      </c>
      <c r="AG350" s="1" t="s">
        <v>2210</v>
      </c>
      <c r="AH350" s="1" t="s">
        <v>2174</v>
      </c>
    </row>
    <row r="351" spans="1:34" x14ac:dyDescent="0.25">
      <c r="A351" s="1">
        <v>304221</v>
      </c>
      <c r="B351" s="1" t="s">
        <v>2175</v>
      </c>
      <c r="C351" s="1" t="s">
        <v>3809</v>
      </c>
      <c r="D351" s="1">
        <v>167691</v>
      </c>
      <c r="E351" s="3" t="s">
        <v>404</v>
      </c>
      <c r="F351" s="1" t="s">
        <v>407</v>
      </c>
      <c r="G351" s="1" t="s">
        <v>2249</v>
      </c>
      <c r="H351" s="1">
        <v>0</v>
      </c>
      <c r="I351" s="1" t="s">
        <v>2335</v>
      </c>
      <c r="J351" s="1">
        <v>541304321</v>
      </c>
      <c r="K351" s="1" t="s">
        <v>2124</v>
      </c>
      <c r="L351" s="1" t="s">
        <v>3810</v>
      </c>
      <c r="M351" s="1" t="s">
        <v>2163</v>
      </c>
      <c r="N351" s="1" t="s">
        <v>2164</v>
      </c>
      <c r="O351" s="1" t="s">
        <v>2165</v>
      </c>
      <c r="P351" s="1" t="s">
        <v>2165</v>
      </c>
      <c r="Q351" s="1" t="s">
        <v>2166</v>
      </c>
      <c r="R351" s="1" t="s">
        <v>2167</v>
      </c>
      <c r="S351" s="1">
        <v>6</v>
      </c>
      <c r="T351" s="1">
        <v>79537402</v>
      </c>
      <c r="U351" s="1">
        <v>79537402</v>
      </c>
      <c r="V351" s="1" t="s">
        <v>2168</v>
      </c>
      <c r="W351" s="1" t="s">
        <v>2168</v>
      </c>
      <c r="X351" s="1" t="s">
        <v>2169</v>
      </c>
      <c r="Y351" s="1" t="s">
        <v>2236</v>
      </c>
      <c r="Z351" s="1">
        <v>1</v>
      </c>
      <c r="AA351" s="1" t="s">
        <v>2124</v>
      </c>
      <c r="AB351" s="1" t="s">
        <v>2171</v>
      </c>
      <c r="AC351" s="1" t="s">
        <v>3811</v>
      </c>
      <c r="AD351" s="1">
        <v>2</v>
      </c>
      <c r="AE351" s="1">
        <v>358119</v>
      </c>
      <c r="AF351" s="1">
        <v>79537402</v>
      </c>
      <c r="AG351" s="1" t="s">
        <v>2174</v>
      </c>
      <c r="AH351" s="1" t="s">
        <v>2186</v>
      </c>
    </row>
    <row r="352" spans="1:34" x14ac:dyDescent="0.25">
      <c r="A352" s="1">
        <v>304239</v>
      </c>
      <c r="B352" s="1" t="s">
        <v>2175</v>
      </c>
      <c r="C352" s="1" t="s">
        <v>3812</v>
      </c>
      <c r="D352" s="1">
        <v>6785</v>
      </c>
      <c r="E352" s="3" t="s">
        <v>265</v>
      </c>
      <c r="F352" s="1" t="s">
        <v>268</v>
      </c>
      <c r="G352" s="1" t="s">
        <v>2249</v>
      </c>
      <c r="H352" s="1">
        <v>0</v>
      </c>
      <c r="I352" s="1" t="s">
        <v>2335</v>
      </c>
      <c r="J352" s="1">
        <v>886061803</v>
      </c>
      <c r="K352" s="1" t="s">
        <v>2124</v>
      </c>
      <c r="L352" s="1" t="s">
        <v>3813</v>
      </c>
      <c r="M352" s="1" t="s">
        <v>3710</v>
      </c>
      <c r="N352" s="1" t="s">
        <v>3711</v>
      </c>
      <c r="O352" s="1" t="s">
        <v>2165</v>
      </c>
      <c r="P352" s="1" t="s">
        <v>2165</v>
      </c>
      <c r="Q352" s="1" t="s">
        <v>2166</v>
      </c>
      <c r="R352" s="1" t="s">
        <v>2167</v>
      </c>
      <c r="S352" s="1">
        <v>6</v>
      </c>
      <c r="T352" s="1">
        <v>79947404</v>
      </c>
      <c r="U352" s="1">
        <v>79947404</v>
      </c>
      <c r="V352" s="1" t="s">
        <v>2168</v>
      </c>
      <c r="W352" s="1" t="s">
        <v>2168</v>
      </c>
      <c r="X352" s="1" t="s">
        <v>2169</v>
      </c>
      <c r="Y352" s="1" t="s">
        <v>2236</v>
      </c>
      <c r="Z352" s="1">
        <v>1</v>
      </c>
      <c r="AA352" s="1" t="s">
        <v>2124</v>
      </c>
      <c r="AB352" s="1" t="s">
        <v>2171</v>
      </c>
      <c r="AC352" s="1" t="s">
        <v>3814</v>
      </c>
      <c r="AD352" s="1">
        <v>2</v>
      </c>
      <c r="AE352" s="1">
        <v>358153</v>
      </c>
      <c r="AF352" s="1">
        <v>79947404</v>
      </c>
      <c r="AG352" s="1" t="s">
        <v>2210</v>
      </c>
      <c r="AH352" s="1" t="s">
        <v>2174</v>
      </c>
    </row>
    <row r="353" spans="1:34" x14ac:dyDescent="0.25">
      <c r="A353" s="1">
        <v>304240</v>
      </c>
      <c r="B353" s="1" t="s">
        <v>2175</v>
      </c>
      <c r="C353" s="1" t="s">
        <v>3815</v>
      </c>
      <c r="D353" s="1">
        <v>6785</v>
      </c>
      <c r="E353" s="3" t="s">
        <v>265</v>
      </c>
      <c r="F353" s="1" t="s">
        <v>268</v>
      </c>
      <c r="G353" s="1" t="s">
        <v>2249</v>
      </c>
      <c r="H353" s="1">
        <v>0</v>
      </c>
      <c r="I353" s="1" t="s">
        <v>2335</v>
      </c>
      <c r="J353" s="1">
        <v>374986643</v>
      </c>
      <c r="K353" s="1" t="s">
        <v>2124</v>
      </c>
      <c r="L353" s="1" t="s">
        <v>3816</v>
      </c>
      <c r="M353" s="1" t="s">
        <v>3710</v>
      </c>
      <c r="N353" s="1" t="s">
        <v>3711</v>
      </c>
      <c r="O353" s="1" t="s">
        <v>2165</v>
      </c>
      <c r="P353" s="1" t="s">
        <v>2165</v>
      </c>
      <c r="Q353" s="1" t="s">
        <v>2166</v>
      </c>
      <c r="R353" s="1" t="s">
        <v>2167</v>
      </c>
      <c r="S353" s="1">
        <v>6</v>
      </c>
      <c r="T353" s="1">
        <v>79947442</v>
      </c>
      <c r="U353" s="1">
        <v>79947442</v>
      </c>
      <c r="V353" s="1" t="s">
        <v>2168</v>
      </c>
      <c r="W353" s="1" t="s">
        <v>2168</v>
      </c>
      <c r="X353" s="1" t="s">
        <v>2169</v>
      </c>
      <c r="Y353" s="1" t="s">
        <v>2236</v>
      </c>
      <c r="Z353" s="1">
        <v>1</v>
      </c>
      <c r="AA353" s="1" t="s">
        <v>2124</v>
      </c>
      <c r="AB353" s="1" t="s">
        <v>2171</v>
      </c>
      <c r="AC353" s="1" t="s">
        <v>3817</v>
      </c>
      <c r="AD353" s="1">
        <v>2</v>
      </c>
      <c r="AE353" s="1">
        <v>358154</v>
      </c>
      <c r="AF353" s="1">
        <v>79947442</v>
      </c>
      <c r="AG353" s="1" t="s">
        <v>2210</v>
      </c>
      <c r="AH353" s="1" t="s">
        <v>2186</v>
      </c>
    </row>
    <row r="354" spans="1:34" x14ac:dyDescent="0.25">
      <c r="A354" s="1">
        <v>304241</v>
      </c>
      <c r="B354" s="1" t="s">
        <v>2175</v>
      </c>
      <c r="C354" s="1" t="s">
        <v>3818</v>
      </c>
      <c r="D354" s="1">
        <v>6785</v>
      </c>
      <c r="E354" s="3" t="s">
        <v>265</v>
      </c>
      <c r="F354" s="1" t="s">
        <v>268</v>
      </c>
      <c r="G354" s="1" t="s">
        <v>2249</v>
      </c>
      <c r="H354" s="1">
        <v>0</v>
      </c>
      <c r="I354" s="1" t="s">
        <v>2335</v>
      </c>
      <c r="J354" s="1">
        <v>886061804</v>
      </c>
      <c r="K354" s="1" t="s">
        <v>2124</v>
      </c>
      <c r="L354" s="1" t="s">
        <v>3819</v>
      </c>
      <c r="M354" s="1" t="s">
        <v>3710</v>
      </c>
      <c r="N354" s="1" t="s">
        <v>3711</v>
      </c>
      <c r="O354" s="1" t="s">
        <v>2165</v>
      </c>
      <c r="P354" s="1" t="s">
        <v>2165</v>
      </c>
      <c r="Q354" s="1" t="s">
        <v>2166</v>
      </c>
      <c r="R354" s="1" t="s">
        <v>2167</v>
      </c>
      <c r="S354" s="1">
        <v>6</v>
      </c>
      <c r="T354" s="1">
        <v>79947514</v>
      </c>
      <c r="U354" s="1">
        <v>79947514</v>
      </c>
      <c r="V354" s="1" t="s">
        <v>2168</v>
      </c>
      <c r="W354" s="1" t="s">
        <v>2168</v>
      </c>
      <c r="X354" s="1" t="s">
        <v>2169</v>
      </c>
      <c r="Y354" s="1" t="s">
        <v>2236</v>
      </c>
      <c r="Z354" s="1">
        <v>1</v>
      </c>
      <c r="AA354" s="1" t="s">
        <v>2124</v>
      </c>
      <c r="AB354" s="1" t="s">
        <v>2171</v>
      </c>
      <c r="AC354" s="1" t="s">
        <v>3820</v>
      </c>
      <c r="AD354" s="1">
        <v>2</v>
      </c>
      <c r="AE354" s="1">
        <v>358155</v>
      </c>
      <c r="AF354" s="1">
        <v>79947514</v>
      </c>
      <c r="AG354" s="1" t="s">
        <v>2210</v>
      </c>
      <c r="AH354" s="1" t="s">
        <v>2185</v>
      </c>
    </row>
    <row r="355" spans="1:34" x14ac:dyDescent="0.25">
      <c r="A355" s="1">
        <v>304248</v>
      </c>
      <c r="B355" s="1" t="s">
        <v>2175</v>
      </c>
      <c r="C355" s="1" t="s">
        <v>3821</v>
      </c>
      <c r="D355" s="1">
        <v>6785</v>
      </c>
      <c r="E355" s="3" t="s">
        <v>265</v>
      </c>
      <c r="F355" s="1" t="s">
        <v>268</v>
      </c>
      <c r="G355" s="1" t="s">
        <v>2249</v>
      </c>
      <c r="H355" s="1">
        <v>0</v>
      </c>
      <c r="I355" s="1" t="s">
        <v>2335</v>
      </c>
      <c r="J355" s="1">
        <v>886061805</v>
      </c>
      <c r="K355" s="1" t="s">
        <v>2124</v>
      </c>
      <c r="L355" s="1" t="s">
        <v>3822</v>
      </c>
      <c r="M355" s="1" t="s">
        <v>3710</v>
      </c>
      <c r="N355" s="1" t="s">
        <v>3711</v>
      </c>
      <c r="O355" s="1" t="s">
        <v>2165</v>
      </c>
      <c r="P355" s="1" t="s">
        <v>2165</v>
      </c>
      <c r="Q355" s="1" t="s">
        <v>2166</v>
      </c>
      <c r="R355" s="1" t="s">
        <v>2167</v>
      </c>
      <c r="S355" s="1">
        <v>6</v>
      </c>
      <c r="T355" s="1">
        <v>79947527</v>
      </c>
      <c r="U355" s="1">
        <v>79947527</v>
      </c>
      <c r="V355" s="1" t="s">
        <v>2168</v>
      </c>
      <c r="W355" s="1" t="s">
        <v>2168</v>
      </c>
      <c r="X355" s="1" t="s">
        <v>2169</v>
      </c>
      <c r="Y355" s="1" t="s">
        <v>2236</v>
      </c>
      <c r="Z355" s="1">
        <v>1</v>
      </c>
      <c r="AA355" s="1" t="s">
        <v>2124</v>
      </c>
      <c r="AB355" s="1" t="s">
        <v>2171</v>
      </c>
      <c r="AC355" s="1" t="s">
        <v>3823</v>
      </c>
      <c r="AD355" s="1">
        <v>2</v>
      </c>
      <c r="AE355" s="1">
        <v>358158</v>
      </c>
      <c r="AF355" s="1">
        <v>79947527</v>
      </c>
      <c r="AG355" s="1" t="s">
        <v>2174</v>
      </c>
      <c r="AH355" s="1" t="s">
        <v>2186</v>
      </c>
    </row>
    <row r="356" spans="1:34" x14ac:dyDescent="0.25">
      <c r="A356" s="1">
        <v>304255</v>
      </c>
      <c r="B356" s="1" t="s">
        <v>2175</v>
      </c>
      <c r="C356" s="1" t="s">
        <v>3824</v>
      </c>
      <c r="D356" s="1">
        <v>6785</v>
      </c>
      <c r="E356" s="3" t="s">
        <v>265</v>
      </c>
      <c r="F356" s="1" t="s">
        <v>268</v>
      </c>
      <c r="G356" s="1" t="s">
        <v>2254</v>
      </c>
      <c r="H356" s="1">
        <v>0</v>
      </c>
      <c r="I356" s="1" t="s">
        <v>2335</v>
      </c>
      <c r="J356" s="1">
        <v>539142746</v>
      </c>
      <c r="K356" s="1" t="s">
        <v>2124</v>
      </c>
      <c r="L356" s="1" t="s">
        <v>3825</v>
      </c>
      <c r="M356" s="1" t="s">
        <v>3710</v>
      </c>
      <c r="N356" s="1" t="s">
        <v>3711</v>
      </c>
      <c r="O356" s="1" t="s">
        <v>2165</v>
      </c>
      <c r="P356" s="1" t="s">
        <v>2165</v>
      </c>
      <c r="Q356" s="1" t="s">
        <v>2166</v>
      </c>
      <c r="R356" s="1" t="s">
        <v>2167</v>
      </c>
      <c r="S356" s="1">
        <v>6</v>
      </c>
      <c r="T356" s="1">
        <v>79947531</v>
      </c>
      <c r="U356" s="1">
        <v>79947531</v>
      </c>
      <c r="V356" s="1" t="s">
        <v>2168</v>
      </c>
      <c r="W356" s="1" t="s">
        <v>2168</v>
      </c>
      <c r="X356" s="1" t="s">
        <v>2169</v>
      </c>
      <c r="Y356" s="1" t="s">
        <v>2236</v>
      </c>
      <c r="Z356" s="1">
        <v>1</v>
      </c>
      <c r="AA356" s="1" t="s">
        <v>2124</v>
      </c>
      <c r="AB356" s="1" t="s">
        <v>2171</v>
      </c>
      <c r="AC356" s="1" t="s">
        <v>3826</v>
      </c>
      <c r="AD356" s="1">
        <v>2</v>
      </c>
      <c r="AE356" s="1">
        <v>358159</v>
      </c>
      <c r="AF356" s="1">
        <v>79947531</v>
      </c>
      <c r="AG356" s="1" t="s">
        <v>2174</v>
      </c>
      <c r="AH356" s="1" t="s">
        <v>2186</v>
      </c>
    </row>
    <row r="357" spans="1:34" x14ac:dyDescent="0.25">
      <c r="A357" s="1">
        <v>304783</v>
      </c>
      <c r="B357" s="1" t="s">
        <v>2175</v>
      </c>
      <c r="C357" s="1" t="s">
        <v>3827</v>
      </c>
      <c r="D357" s="1">
        <v>1462</v>
      </c>
      <c r="E357" s="3" t="s">
        <v>757</v>
      </c>
      <c r="F357" s="1" t="s">
        <v>760</v>
      </c>
      <c r="G357" s="1" t="s">
        <v>2249</v>
      </c>
      <c r="H357" s="1">
        <v>0</v>
      </c>
      <c r="I357" s="1" t="s">
        <v>2786</v>
      </c>
      <c r="J357" s="1">
        <v>886060812</v>
      </c>
      <c r="K357" s="1" t="s">
        <v>2124</v>
      </c>
      <c r="L357" s="1" t="s">
        <v>3828</v>
      </c>
      <c r="M357" s="1" t="s">
        <v>3589</v>
      </c>
      <c r="N357" s="1" t="s">
        <v>3590</v>
      </c>
      <c r="O357" s="1" t="s">
        <v>2165</v>
      </c>
      <c r="P357" s="1" t="s">
        <v>2165</v>
      </c>
      <c r="Q357" s="1" t="s">
        <v>2166</v>
      </c>
      <c r="R357" s="1" t="s">
        <v>2345</v>
      </c>
      <c r="S357" s="1">
        <v>5</v>
      </c>
      <c r="T357" s="1">
        <v>83471696</v>
      </c>
      <c r="U357" s="1">
        <v>83471696</v>
      </c>
      <c r="V357" s="1" t="s">
        <v>2168</v>
      </c>
      <c r="W357" s="1" t="s">
        <v>2168</v>
      </c>
      <c r="X357" s="1" t="s">
        <v>3591</v>
      </c>
      <c r="Y357" s="1" t="s">
        <v>2236</v>
      </c>
      <c r="Z357" s="1">
        <v>1</v>
      </c>
      <c r="AA357" s="1" t="s">
        <v>2124</v>
      </c>
      <c r="AB357" s="1" t="s">
        <v>2171</v>
      </c>
      <c r="AC357" s="1" t="s">
        <v>3829</v>
      </c>
      <c r="AD357" s="1">
        <v>2</v>
      </c>
      <c r="AE357" s="1">
        <v>354382</v>
      </c>
      <c r="AF357" s="1">
        <v>83471696</v>
      </c>
      <c r="AG357" s="1" t="s">
        <v>2174</v>
      </c>
      <c r="AH357" s="1" t="s">
        <v>2186</v>
      </c>
    </row>
    <row r="358" spans="1:34" x14ac:dyDescent="0.25">
      <c r="A358" s="1">
        <v>304785</v>
      </c>
      <c r="B358" s="1" t="s">
        <v>2175</v>
      </c>
      <c r="C358" s="1" t="s">
        <v>3830</v>
      </c>
      <c r="D358" s="1">
        <v>1462</v>
      </c>
      <c r="E358" s="3" t="s">
        <v>757</v>
      </c>
      <c r="F358" s="1" t="s">
        <v>760</v>
      </c>
      <c r="G358" s="1" t="s">
        <v>2249</v>
      </c>
      <c r="H358" s="1">
        <v>0</v>
      </c>
      <c r="I358" s="1" t="s">
        <v>2335</v>
      </c>
      <c r="J358" s="1">
        <v>886060815</v>
      </c>
      <c r="K358" s="1" t="s">
        <v>2124</v>
      </c>
      <c r="L358" s="1" t="s">
        <v>3831</v>
      </c>
      <c r="M358" s="1" t="s">
        <v>3598</v>
      </c>
      <c r="N358" s="1" t="s">
        <v>3599</v>
      </c>
      <c r="O358" s="1" t="s">
        <v>2165</v>
      </c>
      <c r="P358" s="1" t="s">
        <v>2165</v>
      </c>
      <c r="Q358" s="1" t="s">
        <v>2166</v>
      </c>
      <c r="R358" s="1" t="s">
        <v>2345</v>
      </c>
      <c r="S358" s="1">
        <v>5</v>
      </c>
      <c r="T358" s="1">
        <v>83471941</v>
      </c>
      <c r="U358" s="1">
        <v>83471941</v>
      </c>
      <c r="V358" s="1" t="s">
        <v>2168</v>
      </c>
      <c r="W358" s="1" t="s">
        <v>2168</v>
      </c>
      <c r="X358" s="1" t="s">
        <v>3591</v>
      </c>
      <c r="Y358" s="1" t="s">
        <v>2236</v>
      </c>
      <c r="Z358" s="1">
        <v>1</v>
      </c>
      <c r="AA358" s="1" t="s">
        <v>2124</v>
      </c>
      <c r="AB358" s="1" t="s">
        <v>2171</v>
      </c>
      <c r="AC358" s="1" t="s">
        <v>3832</v>
      </c>
      <c r="AD358" s="1">
        <v>2</v>
      </c>
      <c r="AE358" s="1">
        <v>354386</v>
      </c>
      <c r="AF358" s="1">
        <v>83471941</v>
      </c>
      <c r="AG358" s="1" t="s">
        <v>2186</v>
      </c>
      <c r="AH358" s="1" t="s">
        <v>2174</v>
      </c>
    </row>
    <row r="359" spans="1:34" x14ac:dyDescent="0.25">
      <c r="A359" s="1">
        <v>304929</v>
      </c>
      <c r="B359" s="1" t="s">
        <v>2175</v>
      </c>
      <c r="C359" s="1" t="s">
        <v>3833</v>
      </c>
      <c r="D359" s="1">
        <v>23554</v>
      </c>
      <c r="E359" s="3" t="s">
        <v>728</v>
      </c>
      <c r="F359" s="1" t="s">
        <v>731</v>
      </c>
      <c r="G359" s="1" t="s">
        <v>2249</v>
      </c>
      <c r="H359" s="1">
        <v>0</v>
      </c>
      <c r="I359" s="1" t="s">
        <v>2335</v>
      </c>
      <c r="J359" s="1">
        <v>886061959</v>
      </c>
      <c r="K359" s="1" t="s">
        <v>2124</v>
      </c>
      <c r="L359" s="1" t="s">
        <v>3834</v>
      </c>
      <c r="M359" s="1" t="s">
        <v>3835</v>
      </c>
      <c r="N359" s="1" t="s">
        <v>3836</v>
      </c>
      <c r="O359" s="1" t="s">
        <v>2165</v>
      </c>
      <c r="P359" s="1" t="s">
        <v>2165</v>
      </c>
      <c r="Q359" s="1" t="s">
        <v>2166</v>
      </c>
      <c r="R359" s="1" t="s">
        <v>2366</v>
      </c>
      <c r="S359" s="1">
        <v>7</v>
      </c>
      <c r="T359" s="1">
        <v>120857851</v>
      </c>
      <c r="U359" s="1">
        <v>120857851</v>
      </c>
      <c r="V359" s="1" t="s">
        <v>2168</v>
      </c>
      <c r="W359" s="1" t="s">
        <v>2168</v>
      </c>
      <c r="X359" s="1" t="s">
        <v>3837</v>
      </c>
      <c r="Y359" s="1" t="s">
        <v>2236</v>
      </c>
      <c r="Z359" s="1">
        <v>1</v>
      </c>
      <c r="AA359" s="1" t="s">
        <v>2124</v>
      </c>
      <c r="AB359" s="1" t="s">
        <v>2171</v>
      </c>
      <c r="AC359" s="1" t="s">
        <v>3838</v>
      </c>
      <c r="AD359" s="1">
        <v>2</v>
      </c>
      <c r="AE359" s="1">
        <v>358766</v>
      </c>
      <c r="AF359" s="1">
        <v>120857851</v>
      </c>
      <c r="AG359" s="1" t="s">
        <v>2174</v>
      </c>
      <c r="AH359" s="1" t="s">
        <v>2186</v>
      </c>
    </row>
    <row r="360" spans="1:34" x14ac:dyDescent="0.25">
      <c r="A360" s="1">
        <v>304930</v>
      </c>
      <c r="B360" s="1" t="s">
        <v>2175</v>
      </c>
      <c r="C360" s="1" t="s">
        <v>3839</v>
      </c>
      <c r="D360" s="1">
        <v>23554</v>
      </c>
      <c r="E360" s="3" t="s">
        <v>728</v>
      </c>
      <c r="F360" s="1" t="s">
        <v>731</v>
      </c>
      <c r="G360" s="1" t="s">
        <v>2249</v>
      </c>
      <c r="H360" s="1">
        <v>0</v>
      </c>
      <c r="I360" s="1" t="s">
        <v>2304</v>
      </c>
      <c r="J360" s="1">
        <v>545477642</v>
      </c>
      <c r="K360" s="1" t="s">
        <v>2124</v>
      </c>
      <c r="L360" s="1" t="s">
        <v>3840</v>
      </c>
      <c r="M360" s="1" t="s">
        <v>3835</v>
      </c>
      <c r="N360" s="1" t="s">
        <v>3836</v>
      </c>
      <c r="O360" s="1" t="s">
        <v>2165</v>
      </c>
      <c r="P360" s="1" t="s">
        <v>2165</v>
      </c>
      <c r="Q360" s="1" t="s">
        <v>2166</v>
      </c>
      <c r="R360" s="1" t="s">
        <v>2366</v>
      </c>
      <c r="S360" s="1">
        <v>7</v>
      </c>
      <c r="T360" s="1">
        <v>120857995</v>
      </c>
      <c r="U360" s="1">
        <v>120857995</v>
      </c>
      <c r="V360" s="1" t="s">
        <v>2168</v>
      </c>
      <c r="W360" s="1" t="s">
        <v>2168</v>
      </c>
      <c r="X360" s="1" t="s">
        <v>3837</v>
      </c>
      <c r="Y360" s="1" t="s">
        <v>2236</v>
      </c>
      <c r="Z360" s="1">
        <v>1</v>
      </c>
      <c r="AA360" s="1" t="s">
        <v>2124</v>
      </c>
      <c r="AB360" s="1" t="s">
        <v>2171</v>
      </c>
      <c r="AC360" s="1" t="s">
        <v>3841</v>
      </c>
      <c r="AD360" s="1">
        <v>2</v>
      </c>
      <c r="AE360" s="1">
        <v>358769</v>
      </c>
      <c r="AF360" s="1">
        <v>120857995</v>
      </c>
      <c r="AG360" s="1" t="s">
        <v>2185</v>
      </c>
      <c r="AH360" s="1" t="s">
        <v>2174</v>
      </c>
    </row>
    <row r="361" spans="1:34" x14ac:dyDescent="0.25">
      <c r="A361" s="1">
        <v>304932</v>
      </c>
      <c r="B361" s="1" t="s">
        <v>2157</v>
      </c>
      <c r="C361" s="1" t="s">
        <v>3842</v>
      </c>
      <c r="D361" s="1">
        <v>23554</v>
      </c>
      <c r="E361" s="3" t="s">
        <v>728</v>
      </c>
      <c r="F361" s="1" t="s">
        <v>731</v>
      </c>
      <c r="G361" s="1" t="s">
        <v>2249</v>
      </c>
      <c r="H361" s="1">
        <v>0</v>
      </c>
      <c r="I361" s="1" t="s">
        <v>2786</v>
      </c>
      <c r="J361" s="1">
        <v>561967326</v>
      </c>
      <c r="K361" s="1" t="s">
        <v>2124</v>
      </c>
      <c r="L361" s="1" t="s">
        <v>3843</v>
      </c>
      <c r="M361" s="1" t="s">
        <v>3844</v>
      </c>
      <c r="N361" s="1" t="s">
        <v>1928</v>
      </c>
      <c r="O361" s="1" t="s">
        <v>2165</v>
      </c>
      <c r="P361" s="1" t="s">
        <v>2165</v>
      </c>
      <c r="Q361" s="1" t="s">
        <v>2166</v>
      </c>
      <c r="R361" s="1" t="s">
        <v>2366</v>
      </c>
      <c r="S361" s="1">
        <v>7</v>
      </c>
      <c r="T361" s="1">
        <v>120858000</v>
      </c>
      <c r="U361" s="1">
        <v>120858000</v>
      </c>
      <c r="V361" s="1" t="s">
        <v>2168</v>
      </c>
      <c r="W361" s="1" t="s">
        <v>2168</v>
      </c>
      <c r="X361" s="1" t="s">
        <v>3837</v>
      </c>
      <c r="Y361" s="1" t="s">
        <v>2236</v>
      </c>
      <c r="Z361" s="1">
        <v>1</v>
      </c>
      <c r="AA361" s="1" t="s">
        <v>2124</v>
      </c>
      <c r="AB361" s="1" t="s">
        <v>2171</v>
      </c>
      <c r="AC361" s="1" t="s">
        <v>3845</v>
      </c>
      <c r="AD361" s="1">
        <v>2</v>
      </c>
      <c r="AE361" s="1">
        <v>358771</v>
      </c>
      <c r="AF361" s="1">
        <v>120857999</v>
      </c>
      <c r="AG361" s="1" t="s">
        <v>3846</v>
      </c>
      <c r="AH361" s="1" t="s">
        <v>2210</v>
      </c>
    </row>
    <row r="362" spans="1:34" x14ac:dyDescent="0.25">
      <c r="A362" s="1">
        <v>304933</v>
      </c>
      <c r="B362" s="1" t="s">
        <v>2187</v>
      </c>
      <c r="C362" s="1" t="s">
        <v>3847</v>
      </c>
      <c r="D362" s="1">
        <v>23554</v>
      </c>
      <c r="E362" s="3" t="s">
        <v>728</v>
      </c>
      <c r="F362" s="1" t="s">
        <v>731</v>
      </c>
      <c r="G362" s="1" t="s">
        <v>2249</v>
      </c>
      <c r="H362" s="1">
        <v>0</v>
      </c>
      <c r="I362" s="1" t="s">
        <v>2786</v>
      </c>
      <c r="J362" s="1">
        <v>561967326</v>
      </c>
      <c r="K362" s="1" t="s">
        <v>2124</v>
      </c>
      <c r="L362" s="1" t="s">
        <v>3848</v>
      </c>
      <c r="M362" s="1" t="s">
        <v>3844</v>
      </c>
      <c r="N362" s="1" t="s">
        <v>1928</v>
      </c>
      <c r="O362" s="1" t="s">
        <v>2165</v>
      </c>
      <c r="P362" s="1" t="s">
        <v>2165</v>
      </c>
      <c r="Q362" s="1" t="s">
        <v>2166</v>
      </c>
      <c r="R362" s="1" t="s">
        <v>2366</v>
      </c>
      <c r="S362" s="1">
        <v>7</v>
      </c>
      <c r="T362" s="1">
        <v>120857999</v>
      </c>
      <c r="U362" s="1">
        <v>120858000</v>
      </c>
      <c r="V362" s="1" t="s">
        <v>2168</v>
      </c>
      <c r="W362" s="1" t="s">
        <v>2168</v>
      </c>
      <c r="X362" s="1" t="s">
        <v>3837</v>
      </c>
      <c r="Y362" s="1" t="s">
        <v>2236</v>
      </c>
      <c r="Z362" s="1">
        <v>1</v>
      </c>
      <c r="AA362" s="1" t="s">
        <v>2124</v>
      </c>
      <c r="AB362" s="1" t="s">
        <v>2171</v>
      </c>
      <c r="AC362" s="1" t="s">
        <v>3849</v>
      </c>
      <c r="AD362" s="1">
        <v>2</v>
      </c>
      <c r="AE362" s="1">
        <v>358770</v>
      </c>
      <c r="AF362" s="1">
        <v>120857999</v>
      </c>
      <c r="AG362" s="1" t="s">
        <v>2210</v>
      </c>
      <c r="AH362" s="1" t="s">
        <v>3846</v>
      </c>
    </row>
    <row r="363" spans="1:34" x14ac:dyDescent="0.25">
      <c r="A363" s="1">
        <v>305023</v>
      </c>
      <c r="B363" s="1" t="s">
        <v>2175</v>
      </c>
      <c r="C363" s="1" t="s">
        <v>3850</v>
      </c>
      <c r="D363" s="1">
        <v>3614</v>
      </c>
      <c r="E363" s="3" t="s">
        <v>362</v>
      </c>
      <c r="F363" s="1" t="s">
        <v>365</v>
      </c>
      <c r="G363" s="1" t="s">
        <v>2249</v>
      </c>
      <c r="H363" s="1">
        <v>0</v>
      </c>
      <c r="I363" s="1" t="s">
        <v>2335</v>
      </c>
      <c r="J363" s="1">
        <v>886061985</v>
      </c>
      <c r="K363" s="1" t="s">
        <v>2124</v>
      </c>
      <c r="L363" s="1" t="s">
        <v>3851</v>
      </c>
      <c r="M363" s="1" t="s">
        <v>3715</v>
      </c>
      <c r="N363" s="1" t="s">
        <v>3716</v>
      </c>
      <c r="O363" s="1" t="s">
        <v>2165</v>
      </c>
      <c r="P363" s="1" t="s">
        <v>2165</v>
      </c>
      <c r="Q363" s="1" t="s">
        <v>2166</v>
      </c>
      <c r="R363" s="1" t="s">
        <v>2366</v>
      </c>
      <c r="S363" s="1">
        <v>7</v>
      </c>
      <c r="T363" s="1">
        <v>128409960</v>
      </c>
      <c r="U363" s="1">
        <v>128409960</v>
      </c>
      <c r="V363" s="1" t="s">
        <v>2168</v>
      </c>
      <c r="W363" s="1" t="s">
        <v>2168</v>
      </c>
      <c r="X363" s="1" t="s">
        <v>3717</v>
      </c>
      <c r="Y363" s="1" t="s">
        <v>2236</v>
      </c>
      <c r="Z363" s="1">
        <v>1</v>
      </c>
      <c r="AA363" s="1" t="s">
        <v>2124</v>
      </c>
      <c r="AB363" s="1" t="s">
        <v>2171</v>
      </c>
      <c r="AC363" s="1" t="s">
        <v>3852</v>
      </c>
      <c r="AD363" s="1">
        <v>2</v>
      </c>
      <c r="AE363" s="1">
        <v>358881</v>
      </c>
      <c r="AF363" s="1">
        <v>128409960</v>
      </c>
      <c r="AG363" s="1" t="s">
        <v>2174</v>
      </c>
      <c r="AH363" s="1" t="s">
        <v>2186</v>
      </c>
    </row>
    <row r="364" spans="1:34" x14ac:dyDescent="0.25">
      <c r="A364" s="1">
        <v>305055</v>
      </c>
      <c r="B364" s="1" t="s">
        <v>2175</v>
      </c>
      <c r="C364" s="1" t="s">
        <v>3853</v>
      </c>
      <c r="D364" s="1">
        <v>95681</v>
      </c>
      <c r="E364" s="3" t="s">
        <v>1137</v>
      </c>
      <c r="F364" s="1" t="s">
        <v>1139</v>
      </c>
      <c r="G364" s="1" t="s">
        <v>2249</v>
      </c>
      <c r="H364" s="1">
        <v>0</v>
      </c>
      <c r="I364" s="1" t="s">
        <v>2335</v>
      </c>
      <c r="J364" s="1">
        <v>886062002</v>
      </c>
      <c r="K364" s="1" t="s">
        <v>2124</v>
      </c>
      <c r="L364" s="1" t="s">
        <v>3854</v>
      </c>
      <c r="M364" s="1" t="s">
        <v>3855</v>
      </c>
      <c r="N364" s="1" t="s">
        <v>3856</v>
      </c>
      <c r="O364" s="1" t="s">
        <v>2165</v>
      </c>
      <c r="P364" s="1" t="s">
        <v>2165</v>
      </c>
      <c r="Q364" s="1" t="s">
        <v>2166</v>
      </c>
      <c r="R364" s="1" t="s">
        <v>2366</v>
      </c>
      <c r="S364" s="1">
        <v>7</v>
      </c>
      <c r="T364" s="1">
        <v>130441007</v>
      </c>
      <c r="U364" s="1">
        <v>130441007</v>
      </c>
      <c r="V364" s="1" t="s">
        <v>2168</v>
      </c>
      <c r="W364" s="1" t="s">
        <v>2168</v>
      </c>
      <c r="X364" s="1" t="s">
        <v>2657</v>
      </c>
      <c r="Y364" s="1" t="s">
        <v>2236</v>
      </c>
      <c r="Z364" s="1">
        <v>1</v>
      </c>
      <c r="AA364" s="1" t="s">
        <v>2124</v>
      </c>
      <c r="AB364" s="1" t="s">
        <v>2171</v>
      </c>
      <c r="AC364" s="1" t="s">
        <v>3857</v>
      </c>
      <c r="AD364" s="1">
        <v>2</v>
      </c>
      <c r="AE364" s="1">
        <v>358946</v>
      </c>
      <c r="AF364" s="1">
        <v>130441007</v>
      </c>
      <c r="AG364" s="1" t="s">
        <v>2210</v>
      </c>
      <c r="AH364" s="1" t="s">
        <v>2185</v>
      </c>
    </row>
    <row r="365" spans="1:34" x14ac:dyDescent="0.25">
      <c r="A365" s="1">
        <v>305490</v>
      </c>
      <c r="B365" s="1" t="s">
        <v>2175</v>
      </c>
      <c r="C365" s="1" t="s">
        <v>3858</v>
      </c>
      <c r="D365" s="1">
        <v>6101</v>
      </c>
      <c r="E365" s="3" t="s">
        <v>634</v>
      </c>
      <c r="F365" s="1" t="s">
        <v>637</v>
      </c>
      <c r="G365" s="1" t="s">
        <v>2249</v>
      </c>
      <c r="H365" s="1">
        <v>0</v>
      </c>
      <c r="I365" s="1" t="s">
        <v>2335</v>
      </c>
      <c r="J365" s="1">
        <v>886062988</v>
      </c>
      <c r="K365" s="1" t="s">
        <v>2124</v>
      </c>
      <c r="L365" s="1" t="s">
        <v>3859</v>
      </c>
      <c r="M365" s="1" t="s">
        <v>3060</v>
      </c>
      <c r="N365" s="1" t="s">
        <v>1134</v>
      </c>
      <c r="O365" s="1" t="s">
        <v>2165</v>
      </c>
      <c r="P365" s="1" t="s">
        <v>2165</v>
      </c>
      <c r="Q365" s="1" t="s">
        <v>2166</v>
      </c>
      <c r="R365" s="1" t="s">
        <v>2325</v>
      </c>
      <c r="S365" s="1">
        <v>8</v>
      </c>
      <c r="T365" s="1">
        <v>54620943</v>
      </c>
      <c r="U365" s="1">
        <v>54620943</v>
      </c>
      <c r="V365" s="1" t="s">
        <v>2168</v>
      </c>
      <c r="W365" s="1" t="s">
        <v>2168</v>
      </c>
      <c r="X365" s="1" t="s">
        <v>3860</v>
      </c>
      <c r="Y365" s="1" t="s">
        <v>2236</v>
      </c>
      <c r="Z365" s="1">
        <v>1</v>
      </c>
      <c r="AA365" s="1" t="s">
        <v>2124</v>
      </c>
      <c r="AB365" s="1" t="s">
        <v>2171</v>
      </c>
      <c r="AC365" s="1" t="s">
        <v>3861</v>
      </c>
      <c r="AD365" s="1">
        <v>2</v>
      </c>
      <c r="AE365" s="1">
        <v>363276</v>
      </c>
      <c r="AF365" s="1">
        <v>54620943</v>
      </c>
      <c r="AG365" s="1" t="s">
        <v>2186</v>
      </c>
      <c r="AH365" s="1" t="s">
        <v>2174</v>
      </c>
    </row>
    <row r="366" spans="1:34" x14ac:dyDescent="0.25">
      <c r="A366" s="1">
        <v>305933</v>
      </c>
      <c r="B366" s="1" t="s">
        <v>2175</v>
      </c>
      <c r="C366" s="1" t="s">
        <v>3862</v>
      </c>
      <c r="D366" s="1">
        <v>55975</v>
      </c>
      <c r="E366" s="3" t="s">
        <v>400</v>
      </c>
      <c r="F366" s="1" t="s">
        <v>403</v>
      </c>
      <c r="G366" s="1" t="s">
        <v>2254</v>
      </c>
      <c r="H366" s="1">
        <v>0</v>
      </c>
      <c r="I366" s="1" t="s">
        <v>2335</v>
      </c>
      <c r="J366" s="1">
        <v>184270958</v>
      </c>
      <c r="K366" s="1" t="s">
        <v>2124</v>
      </c>
      <c r="L366" s="1" t="s">
        <v>3863</v>
      </c>
      <c r="M366" s="1" t="s">
        <v>3060</v>
      </c>
      <c r="N366" s="1" t="s">
        <v>1134</v>
      </c>
      <c r="O366" s="1" t="s">
        <v>2165</v>
      </c>
      <c r="P366" s="1" t="s">
        <v>2165</v>
      </c>
      <c r="Q366" s="1" t="s">
        <v>2166</v>
      </c>
      <c r="R366" s="1" t="s">
        <v>2366</v>
      </c>
      <c r="S366" s="1">
        <v>7</v>
      </c>
      <c r="T366" s="1">
        <v>23105821</v>
      </c>
      <c r="U366" s="1">
        <v>23105821</v>
      </c>
      <c r="V366" s="1" t="s">
        <v>2168</v>
      </c>
      <c r="W366" s="1" t="s">
        <v>2168</v>
      </c>
      <c r="X366" s="1" t="s">
        <v>3738</v>
      </c>
      <c r="Y366" s="1" t="s">
        <v>2236</v>
      </c>
      <c r="Z366" s="1">
        <v>1</v>
      </c>
      <c r="AA366" s="1" t="s">
        <v>2124</v>
      </c>
      <c r="AB366" s="1" t="s">
        <v>2171</v>
      </c>
      <c r="AC366" s="1" t="s">
        <v>3864</v>
      </c>
      <c r="AD366" s="1">
        <v>2</v>
      </c>
      <c r="AE366" s="1">
        <v>359793</v>
      </c>
      <c r="AF366" s="1">
        <v>23105821</v>
      </c>
      <c r="AG366" s="1" t="s">
        <v>2174</v>
      </c>
      <c r="AH366" s="1" t="s">
        <v>2186</v>
      </c>
    </row>
    <row r="367" spans="1:34" x14ac:dyDescent="0.25">
      <c r="A367" s="1">
        <v>305934</v>
      </c>
      <c r="B367" s="1" t="s">
        <v>2157</v>
      </c>
      <c r="C367" s="1" t="s">
        <v>3865</v>
      </c>
      <c r="D367" s="1">
        <v>5828</v>
      </c>
      <c r="E367" s="3" t="s">
        <v>530</v>
      </c>
      <c r="F367" s="1" t="s">
        <v>532</v>
      </c>
      <c r="G367" s="1" t="s">
        <v>2249</v>
      </c>
      <c r="H367" s="1">
        <v>0</v>
      </c>
      <c r="I367" s="1" t="s">
        <v>2786</v>
      </c>
      <c r="J367" s="1">
        <v>146402705</v>
      </c>
      <c r="K367" s="1" t="s">
        <v>2124</v>
      </c>
      <c r="L367" s="1" t="s">
        <v>3866</v>
      </c>
      <c r="M367" s="1" t="s">
        <v>3772</v>
      </c>
      <c r="N367" s="1" t="s">
        <v>3773</v>
      </c>
      <c r="O367" s="1" t="s">
        <v>2165</v>
      </c>
      <c r="P367" s="1" t="s">
        <v>2165</v>
      </c>
      <c r="Q367" s="1" t="s">
        <v>2166</v>
      </c>
      <c r="R367" s="1" t="s">
        <v>2325</v>
      </c>
      <c r="S367" s="1">
        <v>8</v>
      </c>
      <c r="T367" s="1">
        <v>76984191</v>
      </c>
      <c r="U367" s="1">
        <v>76984191</v>
      </c>
      <c r="V367" s="1" t="s">
        <v>2168</v>
      </c>
      <c r="W367" s="1" t="s">
        <v>2168</v>
      </c>
      <c r="X367" s="1" t="s">
        <v>3867</v>
      </c>
      <c r="Y367" s="1" t="s">
        <v>2236</v>
      </c>
      <c r="Z367" s="1">
        <v>1</v>
      </c>
      <c r="AA367" s="1" t="s">
        <v>2124</v>
      </c>
      <c r="AB367" s="1" t="s">
        <v>2171</v>
      </c>
      <c r="AC367" s="1" t="s">
        <v>3868</v>
      </c>
      <c r="AD367" s="1">
        <v>2</v>
      </c>
      <c r="AE367" s="1">
        <v>363819</v>
      </c>
      <c r="AF367" s="1">
        <v>76984190</v>
      </c>
      <c r="AG367" s="1" t="s">
        <v>2732</v>
      </c>
      <c r="AH367" s="1" t="s">
        <v>2185</v>
      </c>
    </row>
    <row r="368" spans="1:34" x14ac:dyDescent="0.25">
      <c r="A368" s="1">
        <v>305937</v>
      </c>
      <c r="B368" s="1" t="s">
        <v>2175</v>
      </c>
      <c r="C368" s="1" t="s">
        <v>3869</v>
      </c>
      <c r="D368" s="1">
        <v>55975</v>
      </c>
      <c r="E368" s="3" t="s">
        <v>400</v>
      </c>
      <c r="F368" s="1" t="s">
        <v>403</v>
      </c>
      <c r="G368" s="1" t="s">
        <v>2249</v>
      </c>
      <c r="H368" s="1">
        <v>0</v>
      </c>
      <c r="I368" s="1" t="s">
        <v>2335</v>
      </c>
      <c r="J368" s="1">
        <v>545540476</v>
      </c>
      <c r="K368" s="1" t="s">
        <v>2124</v>
      </c>
      <c r="L368" s="1" t="s">
        <v>3870</v>
      </c>
      <c r="M368" s="1" t="s">
        <v>3060</v>
      </c>
      <c r="N368" s="1" t="s">
        <v>1134</v>
      </c>
      <c r="O368" s="1" t="s">
        <v>2165</v>
      </c>
      <c r="P368" s="1" t="s">
        <v>2165</v>
      </c>
      <c r="Q368" s="1" t="s">
        <v>2166</v>
      </c>
      <c r="R368" s="1" t="s">
        <v>2366</v>
      </c>
      <c r="S368" s="1">
        <v>7</v>
      </c>
      <c r="T368" s="1">
        <v>23105882</v>
      </c>
      <c r="U368" s="1">
        <v>23105882</v>
      </c>
      <c r="V368" s="1" t="s">
        <v>2168</v>
      </c>
      <c r="W368" s="1" t="s">
        <v>2168</v>
      </c>
      <c r="X368" s="1" t="s">
        <v>3738</v>
      </c>
      <c r="Y368" s="1" t="s">
        <v>2236</v>
      </c>
      <c r="Z368" s="1">
        <v>1</v>
      </c>
      <c r="AA368" s="1" t="s">
        <v>2124</v>
      </c>
      <c r="AB368" s="1" t="s">
        <v>2171</v>
      </c>
      <c r="AC368" s="1" t="s">
        <v>3871</v>
      </c>
      <c r="AD368" s="1">
        <v>2</v>
      </c>
      <c r="AE368" s="1">
        <v>359794</v>
      </c>
      <c r="AF368" s="1">
        <v>23105882</v>
      </c>
      <c r="AG368" s="1" t="s">
        <v>2174</v>
      </c>
      <c r="AH368" s="1" t="s">
        <v>2186</v>
      </c>
    </row>
    <row r="369" spans="1:34" x14ac:dyDescent="0.25">
      <c r="A369" s="1">
        <v>305977</v>
      </c>
      <c r="B369" s="1" t="s">
        <v>2175</v>
      </c>
      <c r="C369" s="1" t="s">
        <v>3872</v>
      </c>
      <c r="D369" s="1">
        <v>54806</v>
      </c>
      <c r="E369" s="3" t="s">
        <v>33</v>
      </c>
      <c r="F369" s="1" t="s">
        <v>36</v>
      </c>
      <c r="G369" s="1" t="s">
        <v>2249</v>
      </c>
      <c r="H369" s="1">
        <v>0</v>
      </c>
      <c r="I369" s="1" t="s">
        <v>2335</v>
      </c>
      <c r="J369" s="1">
        <v>183265971</v>
      </c>
      <c r="K369" s="1" t="s">
        <v>2124</v>
      </c>
      <c r="L369" s="1" t="s">
        <v>3873</v>
      </c>
      <c r="M369" s="1" t="s">
        <v>3874</v>
      </c>
      <c r="N369" s="1" t="s">
        <v>3875</v>
      </c>
      <c r="O369" s="1" t="s">
        <v>2165</v>
      </c>
      <c r="P369" s="1" t="s">
        <v>2165</v>
      </c>
      <c r="Q369" s="1" t="s">
        <v>2166</v>
      </c>
      <c r="R369" s="1" t="s">
        <v>2167</v>
      </c>
      <c r="S369" s="1">
        <v>6</v>
      </c>
      <c r="T369" s="1">
        <v>135497595</v>
      </c>
      <c r="U369" s="1">
        <v>135497595</v>
      </c>
      <c r="V369" s="1" t="s">
        <v>2168</v>
      </c>
      <c r="W369" s="1" t="s">
        <v>2168</v>
      </c>
      <c r="X369" s="1" t="s">
        <v>2216</v>
      </c>
      <c r="Y369" s="1" t="s">
        <v>2236</v>
      </c>
      <c r="Z369" s="1">
        <v>1</v>
      </c>
      <c r="AA369" s="1" t="s">
        <v>2124</v>
      </c>
      <c r="AB369" s="1" t="s">
        <v>2171</v>
      </c>
      <c r="AC369" s="1" t="s">
        <v>3876</v>
      </c>
      <c r="AD369" s="1">
        <v>2</v>
      </c>
      <c r="AE369" s="1">
        <v>355513</v>
      </c>
      <c r="AF369" s="1">
        <v>135497595</v>
      </c>
      <c r="AG369" s="1" t="s">
        <v>2210</v>
      </c>
      <c r="AH369" s="1" t="s">
        <v>2185</v>
      </c>
    </row>
    <row r="370" spans="1:34" x14ac:dyDescent="0.25">
      <c r="A370" s="1">
        <v>305982</v>
      </c>
      <c r="B370" s="1" t="s">
        <v>2175</v>
      </c>
      <c r="C370" s="1" t="s">
        <v>3877</v>
      </c>
      <c r="D370" s="1">
        <v>5191</v>
      </c>
      <c r="E370" s="3" t="s">
        <v>533</v>
      </c>
      <c r="F370" s="1" t="s">
        <v>536</v>
      </c>
      <c r="G370" s="1" t="s">
        <v>2189</v>
      </c>
      <c r="H370" s="1">
        <v>0</v>
      </c>
      <c r="I370" s="1" t="s">
        <v>2815</v>
      </c>
      <c r="J370" s="1">
        <v>73777751</v>
      </c>
      <c r="K370" s="1" t="s">
        <v>2124</v>
      </c>
      <c r="L370" s="1" t="s">
        <v>3878</v>
      </c>
      <c r="M370" s="1" t="s">
        <v>3879</v>
      </c>
      <c r="N370" s="1" t="s">
        <v>3880</v>
      </c>
      <c r="O370" s="1" t="s">
        <v>2324</v>
      </c>
      <c r="P370" s="1" t="s">
        <v>2165</v>
      </c>
      <c r="Q370" s="1" t="s">
        <v>2166</v>
      </c>
      <c r="R370" s="1" t="s">
        <v>2167</v>
      </c>
      <c r="S370" s="1">
        <v>6</v>
      </c>
      <c r="T370" s="1">
        <v>136822610</v>
      </c>
      <c r="U370" s="1">
        <v>136822610</v>
      </c>
      <c r="V370" s="1" t="s">
        <v>2168</v>
      </c>
      <c r="W370" s="1" t="s">
        <v>2168</v>
      </c>
      <c r="X370" s="1" t="s">
        <v>2216</v>
      </c>
      <c r="Y370" s="1" t="s">
        <v>2245</v>
      </c>
      <c r="Z370" s="1">
        <v>4</v>
      </c>
      <c r="AA370" s="1" t="s">
        <v>2124</v>
      </c>
      <c r="AB370" s="1" t="s">
        <v>2171</v>
      </c>
      <c r="AC370" s="1" t="s">
        <v>3881</v>
      </c>
      <c r="AD370" s="1">
        <v>2</v>
      </c>
      <c r="AE370" s="1">
        <v>355522</v>
      </c>
      <c r="AF370" s="1">
        <v>136822610</v>
      </c>
      <c r="AG370" s="1" t="s">
        <v>2174</v>
      </c>
      <c r="AH370" s="1" t="s">
        <v>2186</v>
      </c>
    </row>
    <row r="371" spans="1:34" x14ac:dyDescent="0.25">
      <c r="A371" s="1">
        <v>305983</v>
      </c>
      <c r="B371" s="1" t="s">
        <v>2175</v>
      </c>
      <c r="C371" s="1" t="s">
        <v>3882</v>
      </c>
      <c r="D371" s="1">
        <v>5191</v>
      </c>
      <c r="E371" s="3" t="s">
        <v>533</v>
      </c>
      <c r="F371" s="1" t="s">
        <v>536</v>
      </c>
      <c r="G371" s="1" t="s">
        <v>2249</v>
      </c>
      <c r="H371" s="1">
        <v>0</v>
      </c>
      <c r="I371" s="1" t="s">
        <v>2335</v>
      </c>
      <c r="J371" s="1">
        <v>886061116</v>
      </c>
      <c r="K371" s="1" t="s">
        <v>2124</v>
      </c>
      <c r="L371" s="1" t="s">
        <v>3883</v>
      </c>
      <c r="M371" s="1" t="s">
        <v>3884</v>
      </c>
      <c r="N371" s="1" t="s">
        <v>3885</v>
      </c>
      <c r="O371" s="1" t="s">
        <v>2165</v>
      </c>
      <c r="P371" s="1" t="s">
        <v>2165</v>
      </c>
      <c r="Q371" s="1" t="s">
        <v>2166</v>
      </c>
      <c r="R371" s="1" t="s">
        <v>2167</v>
      </c>
      <c r="S371" s="1">
        <v>6</v>
      </c>
      <c r="T371" s="1">
        <v>136822631</v>
      </c>
      <c r="U371" s="1">
        <v>136822631</v>
      </c>
      <c r="V371" s="1" t="s">
        <v>2168</v>
      </c>
      <c r="W371" s="1" t="s">
        <v>2168</v>
      </c>
      <c r="X371" s="1" t="s">
        <v>2216</v>
      </c>
      <c r="Y371" s="1" t="s">
        <v>2236</v>
      </c>
      <c r="Z371" s="1">
        <v>1</v>
      </c>
      <c r="AA371" s="1" t="s">
        <v>2124</v>
      </c>
      <c r="AB371" s="1" t="s">
        <v>2171</v>
      </c>
      <c r="AC371" s="1" t="s">
        <v>3886</v>
      </c>
      <c r="AD371" s="1">
        <v>2</v>
      </c>
      <c r="AE371" s="1">
        <v>355523</v>
      </c>
      <c r="AF371" s="1">
        <v>136822631</v>
      </c>
      <c r="AG371" s="1" t="s">
        <v>2210</v>
      </c>
      <c r="AH371" s="1" t="s">
        <v>2185</v>
      </c>
    </row>
    <row r="372" spans="1:34" x14ac:dyDescent="0.25">
      <c r="A372" s="1">
        <v>305994</v>
      </c>
      <c r="B372" s="1" t="s">
        <v>2175</v>
      </c>
      <c r="C372" s="1" t="s">
        <v>3887</v>
      </c>
      <c r="D372" s="1">
        <v>5191</v>
      </c>
      <c r="E372" s="3" t="s">
        <v>533</v>
      </c>
      <c r="F372" s="1" t="s">
        <v>536</v>
      </c>
      <c r="G372" s="1" t="s">
        <v>2249</v>
      </c>
      <c r="H372" s="1">
        <v>0</v>
      </c>
      <c r="I372" s="1" t="s">
        <v>2304</v>
      </c>
      <c r="J372" s="1">
        <v>886061117</v>
      </c>
      <c r="K372" s="1" t="s">
        <v>2124</v>
      </c>
      <c r="L372" s="1" t="s">
        <v>3888</v>
      </c>
      <c r="M372" s="1" t="s">
        <v>3884</v>
      </c>
      <c r="N372" s="1" t="s">
        <v>3885</v>
      </c>
      <c r="O372" s="1" t="s">
        <v>2324</v>
      </c>
      <c r="P372" s="1" t="s">
        <v>2165</v>
      </c>
      <c r="Q372" s="1" t="s">
        <v>2166</v>
      </c>
      <c r="R372" s="1" t="s">
        <v>2167</v>
      </c>
      <c r="S372" s="1">
        <v>6</v>
      </c>
      <c r="T372" s="1">
        <v>136822663</v>
      </c>
      <c r="U372" s="1">
        <v>136822663</v>
      </c>
      <c r="V372" s="1" t="s">
        <v>2168</v>
      </c>
      <c r="W372" s="1" t="s">
        <v>2168</v>
      </c>
      <c r="X372" s="1" t="s">
        <v>2216</v>
      </c>
      <c r="Y372" s="1" t="s">
        <v>2245</v>
      </c>
      <c r="Z372" s="1">
        <v>2</v>
      </c>
      <c r="AA372" s="1" t="s">
        <v>2124</v>
      </c>
      <c r="AB372" s="1" t="s">
        <v>2171</v>
      </c>
      <c r="AC372" s="1" t="s">
        <v>3889</v>
      </c>
      <c r="AD372" s="1">
        <v>2</v>
      </c>
      <c r="AE372" s="1">
        <v>355525</v>
      </c>
      <c r="AF372" s="1">
        <v>136822663</v>
      </c>
      <c r="AG372" s="1" t="s">
        <v>2210</v>
      </c>
      <c r="AH372" s="1" t="s">
        <v>2185</v>
      </c>
    </row>
    <row r="373" spans="1:34" x14ac:dyDescent="0.25">
      <c r="A373" s="1">
        <v>306173</v>
      </c>
      <c r="B373" s="1" t="s">
        <v>2175</v>
      </c>
      <c r="C373" s="1" t="s">
        <v>3890</v>
      </c>
      <c r="D373" s="1">
        <v>27241</v>
      </c>
      <c r="E373" s="3" t="s">
        <v>98</v>
      </c>
      <c r="F373" s="1" t="s">
        <v>101</v>
      </c>
      <c r="G373" s="1" t="s">
        <v>2189</v>
      </c>
      <c r="H373" s="1">
        <v>0</v>
      </c>
      <c r="I373" s="1" t="s">
        <v>2304</v>
      </c>
      <c r="J373" s="1">
        <v>184271281</v>
      </c>
      <c r="K373" s="1" t="s">
        <v>2124</v>
      </c>
      <c r="L373" s="1" t="s">
        <v>3891</v>
      </c>
      <c r="M373" s="1" t="s">
        <v>3742</v>
      </c>
      <c r="N373" s="1" t="s">
        <v>3743</v>
      </c>
      <c r="O373" s="1" t="s">
        <v>2165</v>
      </c>
      <c r="P373" s="1" t="s">
        <v>2165</v>
      </c>
      <c r="Q373" s="1" t="s">
        <v>2166</v>
      </c>
      <c r="R373" s="1" t="s">
        <v>2366</v>
      </c>
      <c r="S373" s="1">
        <v>7</v>
      </c>
      <c r="T373" s="1">
        <v>33129624</v>
      </c>
      <c r="U373" s="1">
        <v>33129624</v>
      </c>
      <c r="V373" s="1" t="s">
        <v>2168</v>
      </c>
      <c r="W373" s="1" t="s">
        <v>2168</v>
      </c>
      <c r="X373" s="1" t="s">
        <v>3744</v>
      </c>
      <c r="Y373" s="1" t="s">
        <v>2236</v>
      </c>
      <c r="Z373" s="1">
        <v>1</v>
      </c>
      <c r="AA373" s="1" t="s">
        <v>2124</v>
      </c>
      <c r="AB373" s="1" t="s">
        <v>2171</v>
      </c>
      <c r="AC373" s="1" t="s">
        <v>3892</v>
      </c>
      <c r="AD373" s="1">
        <v>2</v>
      </c>
      <c r="AE373" s="1">
        <v>360049</v>
      </c>
      <c r="AF373" s="1">
        <v>33129624</v>
      </c>
      <c r="AG373" s="1" t="s">
        <v>2210</v>
      </c>
      <c r="AH373" s="1" t="s">
        <v>2174</v>
      </c>
    </row>
    <row r="374" spans="1:34" x14ac:dyDescent="0.25">
      <c r="A374" s="1">
        <v>306176</v>
      </c>
      <c r="B374" s="1" t="s">
        <v>2175</v>
      </c>
      <c r="C374" s="1" t="s">
        <v>3893</v>
      </c>
      <c r="D374" s="1">
        <v>27241</v>
      </c>
      <c r="E374" s="3" t="s">
        <v>98</v>
      </c>
      <c r="F374" s="1" t="s">
        <v>101</v>
      </c>
      <c r="G374" s="1" t="s">
        <v>2189</v>
      </c>
      <c r="H374" s="1">
        <v>0</v>
      </c>
      <c r="I374" s="1" t="s">
        <v>2335</v>
      </c>
      <c r="J374" s="1">
        <v>3750123</v>
      </c>
      <c r="K374" s="1" t="s">
        <v>2124</v>
      </c>
      <c r="L374" s="1" t="s">
        <v>3894</v>
      </c>
      <c r="M374" s="1" t="s">
        <v>3742</v>
      </c>
      <c r="N374" s="1" t="s">
        <v>3743</v>
      </c>
      <c r="O374" s="1" t="s">
        <v>2165</v>
      </c>
      <c r="P374" s="1" t="s">
        <v>2165</v>
      </c>
      <c r="Q374" s="1" t="s">
        <v>2166</v>
      </c>
      <c r="R374" s="1" t="s">
        <v>2366</v>
      </c>
      <c r="S374" s="1">
        <v>7</v>
      </c>
      <c r="T374" s="1">
        <v>33129646</v>
      </c>
      <c r="U374" s="1">
        <v>33129646</v>
      </c>
      <c r="V374" s="1" t="s">
        <v>2168</v>
      </c>
      <c r="W374" s="1" t="s">
        <v>2168</v>
      </c>
      <c r="X374" s="1" t="s">
        <v>3744</v>
      </c>
      <c r="Y374" s="1" t="s">
        <v>2236</v>
      </c>
      <c r="Z374" s="1">
        <v>1</v>
      </c>
      <c r="AA374" s="1" t="s">
        <v>2124</v>
      </c>
      <c r="AB374" s="1" t="s">
        <v>2171</v>
      </c>
      <c r="AC374" s="1" t="s">
        <v>3895</v>
      </c>
      <c r="AD374" s="1">
        <v>2</v>
      </c>
      <c r="AE374" s="1">
        <v>360051</v>
      </c>
      <c r="AF374" s="1">
        <v>33129646</v>
      </c>
      <c r="AG374" s="1" t="s">
        <v>2174</v>
      </c>
      <c r="AH374" s="1" t="s">
        <v>2210</v>
      </c>
    </row>
    <row r="375" spans="1:34" x14ac:dyDescent="0.25">
      <c r="A375" s="1">
        <v>306177</v>
      </c>
      <c r="B375" s="1" t="s">
        <v>2175</v>
      </c>
      <c r="C375" s="1" t="s">
        <v>3896</v>
      </c>
      <c r="D375" s="1">
        <v>27241</v>
      </c>
      <c r="E375" s="3" t="s">
        <v>98</v>
      </c>
      <c r="F375" s="1" t="s">
        <v>101</v>
      </c>
      <c r="G375" s="1" t="s">
        <v>2249</v>
      </c>
      <c r="H375" s="1">
        <v>0</v>
      </c>
      <c r="I375" s="1" t="s">
        <v>2335</v>
      </c>
      <c r="J375" s="1">
        <v>886062280</v>
      </c>
      <c r="K375" s="1" t="s">
        <v>2124</v>
      </c>
      <c r="L375" s="1" t="s">
        <v>3897</v>
      </c>
      <c r="M375" s="1" t="s">
        <v>3742</v>
      </c>
      <c r="N375" s="1" t="s">
        <v>3743</v>
      </c>
      <c r="O375" s="1" t="s">
        <v>2165</v>
      </c>
      <c r="P375" s="1" t="s">
        <v>2165</v>
      </c>
      <c r="Q375" s="1" t="s">
        <v>2166</v>
      </c>
      <c r="R375" s="1" t="s">
        <v>2366</v>
      </c>
      <c r="S375" s="1">
        <v>7</v>
      </c>
      <c r="T375" s="1">
        <v>33129782</v>
      </c>
      <c r="U375" s="1">
        <v>33129782</v>
      </c>
      <c r="V375" s="1" t="s">
        <v>2168</v>
      </c>
      <c r="W375" s="1" t="s">
        <v>2168</v>
      </c>
      <c r="X375" s="1" t="s">
        <v>3744</v>
      </c>
      <c r="Y375" s="1" t="s">
        <v>2236</v>
      </c>
      <c r="Z375" s="1">
        <v>1</v>
      </c>
      <c r="AA375" s="1" t="s">
        <v>2124</v>
      </c>
      <c r="AB375" s="1" t="s">
        <v>2171</v>
      </c>
      <c r="AC375" s="1" t="s">
        <v>3898</v>
      </c>
      <c r="AD375" s="1">
        <v>2</v>
      </c>
      <c r="AE375" s="1">
        <v>360054</v>
      </c>
      <c r="AF375" s="1">
        <v>33129782</v>
      </c>
      <c r="AG375" s="1" t="s">
        <v>2210</v>
      </c>
      <c r="AH375" s="1" t="s">
        <v>2185</v>
      </c>
    </row>
    <row r="376" spans="1:34" x14ac:dyDescent="0.25">
      <c r="A376" s="1">
        <v>306180</v>
      </c>
      <c r="B376" s="1" t="s">
        <v>2175</v>
      </c>
      <c r="C376" s="1" t="s">
        <v>3899</v>
      </c>
      <c r="D376" s="1">
        <v>27241</v>
      </c>
      <c r="E376" s="3" t="s">
        <v>98</v>
      </c>
      <c r="F376" s="1" t="s">
        <v>101</v>
      </c>
      <c r="G376" s="1" t="s">
        <v>2189</v>
      </c>
      <c r="H376" s="1">
        <v>0</v>
      </c>
      <c r="I376" s="1" t="s">
        <v>2304</v>
      </c>
      <c r="J376" s="1">
        <v>73095326</v>
      </c>
      <c r="K376" s="1" t="s">
        <v>2124</v>
      </c>
      <c r="L376" s="1" t="s">
        <v>3900</v>
      </c>
      <c r="M376" s="1" t="s">
        <v>3742</v>
      </c>
      <c r="N376" s="1" t="s">
        <v>3743</v>
      </c>
      <c r="O376" s="1" t="s">
        <v>2165</v>
      </c>
      <c r="P376" s="1" t="s">
        <v>2165</v>
      </c>
      <c r="Q376" s="1" t="s">
        <v>2166</v>
      </c>
      <c r="R376" s="1" t="s">
        <v>2366</v>
      </c>
      <c r="S376" s="1">
        <v>7</v>
      </c>
      <c r="T376" s="1">
        <v>33129794</v>
      </c>
      <c r="U376" s="1">
        <v>33129794</v>
      </c>
      <c r="V376" s="1" t="s">
        <v>2168</v>
      </c>
      <c r="W376" s="1" t="s">
        <v>2168</v>
      </c>
      <c r="X376" s="1" t="s">
        <v>3744</v>
      </c>
      <c r="Y376" s="1" t="s">
        <v>2236</v>
      </c>
      <c r="Z376" s="1">
        <v>1</v>
      </c>
      <c r="AA376" s="1" t="s">
        <v>2124</v>
      </c>
      <c r="AB376" s="1" t="s">
        <v>2171</v>
      </c>
      <c r="AC376" s="1" t="s">
        <v>3901</v>
      </c>
      <c r="AD376" s="1">
        <v>2</v>
      </c>
      <c r="AE376" s="1">
        <v>360055</v>
      </c>
      <c r="AF376" s="1">
        <v>33129794</v>
      </c>
      <c r="AG376" s="1" t="s">
        <v>2210</v>
      </c>
      <c r="AH376" s="1" t="s">
        <v>2185</v>
      </c>
    </row>
    <row r="377" spans="1:34" x14ac:dyDescent="0.25">
      <c r="A377" s="1">
        <v>306183</v>
      </c>
      <c r="B377" s="1" t="s">
        <v>2175</v>
      </c>
      <c r="C377" s="1" t="s">
        <v>3902</v>
      </c>
      <c r="D377" s="1">
        <v>27241</v>
      </c>
      <c r="E377" s="3" t="s">
        <v>98</v>
      </c>
      <c r="F377" s="1" t="s">
        <v>101</v>
      </c>
      <c r="G377" s="1" t="s">
        <v>2249</v>
      </c>
      <c r="H377" s="1">
        <v>0</v>
      </c>
      <c r="I377" s="1" t="s">
        <v>2304</v>
      </c>
      <c r="J377" s="1">
        <v>886062281</v>
      </c>
      <c r="K377" s="1" t="s">
        <v>2124</v>
      </c>
      <c r="L377" s="1" t="s">
        <v>3903</v>
      </c>
      <c r="M377" s="1" t="s">
        <v>3742</v>
      </c>
      <c r="N377" s="1" t="s">
        <v>3743</v>
      </c>
      <c r="O377" s="1" t="s">
        <v>2165</v>
      </c>
      <c r="P377" s="1" t="s">
        <v>2165</v>
      </c>
      <c r="Q377" s="1" t="s">
        <v>2166</v>
      </c>
      <c r="R377" s="1" t="s">
        <v>2366</v>
      </c>
      <c r="S377" s="1">
        <v>7</v>
      </c>
      <c r="T377" s="1">
        <v>33129890</v>
      </c>
      <c r="U377" s="1">
        <v>33129890</v>
      </c>
      <c r="V377" s="1" t="s">
        <v>2168</v>
      </c>
      <c r="W377" s="1" t="s">
        <v>2168</v>
      </c>
      <c r="X377" s="1" t="s">
        <v>3744</v>
      </c>
      <c r="Y377" s="1" t="s">
        <v>2236</v>
      </c>
      <c r="Z377" s="1">
        <v>1</v>
      </c>
      <c r="AA377" s="1" t="s">
        <v>2124</v>
      </c>
      <c r="AB377" s="1" t="s">
        <v>2171</v>
      </c>
      <c r="AC377" s="1" t="s">
        <v>3904</v>
      </c>
      <c r="AD377" s="1">
        <v>2</v>
      </c>
      <c r="AE377" s="1">
        <v>360057</v>
      </c>
      <c r="AF377" s="1">
        <v>33129890</v>
      </c>
      <c r="AG377" s="1" t="s">
        <v>2210</v>
      </c>
      <c r="AH377" s="1" t="s">
        <v>2174</v>
      </c>
    </row>
    <row r="378" spans="1:34" x14ac:dyDescent="0.25">
      <c r="A378" s="1">
        <v>306185</v>
      </c>
      <c r="B378" s="1" t="s">
        <v>2175</v>
      </c>
      <c r="C378" s="1" t="s">
        <v>3905</v>
      </c>
      <c r="D378" s="1">
        <v>27241</v>
      </c>
      <c r="E378" s="3" t="s">
        <v>98</v>
      </c>
      <c r="F378" s="1" t="s">
        <v>101</v>
      </c>
      <c r="G378" s="1" t="s">
        <v>2189</v>
      </c>
      <c r="H378" s="1">
        <v>0</v>
      </c>
      <c r="I378" s="1" t="s">
        <v>2335</v>
      </c>
      <c r="J378" s="1">
        <v>1468797</v>
      </c>
      <c r="K378" s="1" t="s">
        <v>2124</v>
      </c>
      <c r="L378" s="1" t="s">
        <v>3906</v>
      </c>
      <c r="M378" s="1" t="s">
        <v>3742</v>
      </c>
      <c r="N378" s="1" t="s">
        <v>3743</v>
      </c>
      <c r="O378" s="1" t="s">
        <v>2165</v>
      </c>
      <c r="P378" s="1" t="s">
        <v>2165</v>
      </c>
      <c r="Q378" s="1" t="s">
        <v>2166</v>
      </c>
      <c r="R378" s="1" t="s">
        <v>2366</v>
      </c>
      <c r="S378" s="1">
        <v>7</v>
      </c>
      <c r="T378" s="1">
        <v>33130048</v>
      </c>
      <c r="U378" s="1">
        <v>33130048</v>
      </c>
      <c r="V378" s="1" t="s">
        <v>2168</v>
      </c>
      <c r="W378" s="1" t="s">
        <v>2168</v>
      </c>
      <c r="X378" s="1" t="s">
        <v>3744</v>
      </c>
      <c r="Y378" s="1" t="s">
        <v>2236</v>
      </c>
      <c r="Z378" s="1">
        <v>1</v>
      </c>
      <c r="AA378" s="1" t="s">
        <v>2124</v>
      </c>
      <c r="AB378" s="1" t="s">
        <v>2171</v>
      </c>
      <c r="AC378" s="1" t="s">
        <v>3907</v>
      </c>
      <c r="AD378" s="1">
        <v>2</v>
      </c>
      <c r="AE378" s="1">
        <v>360059</v>
      </c>
      <c r="AF378" s="1">
        <v>33130048</v>
      </c>
      <c r="AG378" s="1" t="s">
        <v>2186</v>
      </c>
      <c r="AH378" s="1" t="s">
        <v>2174</v>
      </c>
    </row>
    <row r="379" spans="1:34" x14ac:dyDescent="0.25">
      <c r="A379" s="1">
        <v>306262</v>
      </c>
      <c r="B379" s="1" t="s">
        <v>2175</v>
      </c>
      <c r="C379" s="1" t="s">
        <v>3908</v>
      </c>
      <c r="D379" s="1">
        <v>54806</v>
      </c>
      <c r="E379" s="3" t="s">
        <v>33</v>
      </c>
      <c r="F379" s="1" t="s">
        <v>36</v>
      </c>
      <c r="G379" s="1" t="s">
        <v>2189</v>
      </c>
      <c r="H379" s="1">
        <v>0</v>
      </c>
      <c r="I379" s="1" t="s">
        <v>3909</v>
      </c>
      <c r="J379" s="1">
        <v>113052089</v>
      </c>
      <c r="K379" s="1" t="s">
        <v>2124</v>
      </c>
      <c r="L379" s="1" t="s">
        <v>3910</v>
      </c>
      <c r="M379" s="1" t="s">
        <v>3911</v>
      </c>
      <c r="N379" s="1" t="s">
        <v>3912</v>
      </c>
      <c r="O379" s="1" t="s">
        <v>2165</v>
      </c>
      <c r="P379" s="1" t="s">
        <v>2165</v>
      </c>
      <c r="Q379" s="1" t="s">
        <v>2166</v>
      </c>
      <c r="R379" s="1" t="s">
        <v>2167</v>
      </c>
      <c r="S379" s="1">
        <v>6</v>
      </c>
      <c r="T379" s="1">
        <v>135497680</v>
      </c>
      <c r="U379" s="1">
        <v>135497680</v>
      </c>
      <c r="V379" s="1" t="s">
        <v>2168</v>
      </c>
      <c r="W379" s="1" t="s">
        <v>2168</v>
      </c>
      <c r="X379" s="1" t="s">
        <v>2216</v>
      </c>
      <c r="Y379" s="1" t="s">
        <v>2245</v>
      </c>
      <c r="Z379" s="1">
        <v>2</v>
      </c>
      <c r="AA379" s="1" t="s">
        <v>2124</v>
      </c>
      <c r="AB379" s="1" t="s">
        <v>2171</v>
      </c>
      <c r="AC379" s="1" t="s">
        <v>3913</v>
      </c>
      <c r="AD379" s="1">
        <v>2</v>
      </c>
      <c r="AE379" s="1">
        <v>355514</v>
      </c>
      <c r="AF379" s="1">
        <v>135497680</v>
      </c>
      <c r="AG379" s="1" t="s">
        <v>2174</v>
      </c>
      <c r="AH379" s="1" t="s">
        <v>2186</v>
      </c>
    </row>
    <row r="380" spans="1:34" x14ac:dyDescent="0.25">
      <c r="A380" s="1">
        <v>306562</v>
      </c>
      <c r="B380" s="1" t="s">
        <v>2175</v>
      </c>
      <c r="C380" s="1" t="s">
        <v>3914</v>
      </c>
      <c r="D380" s="1">
        <v>25861</v>
      </c>
      <c r="E380" s="3" t="s">
        <v>771</v>
      </c>
      <c r="F380" s="1" t="s">
        <v>773</v>
      </c>
      <c r="G380" s="1" t="s">
        <v>2249</v>
      </c>
      <c r="H380" s="1">
        <v>0</v>
      </c>
      <c r="I380" s="1" t="s">
        <v>2304</v>
      </c>
      <c r="J380" s="1">
        <v>886063375</v>
      </c>
      <c r="K380" s="1" t="s">
        <v>2124</v>
      </c>
      <c r="L380" s="1" t="s">
        <v>3915</v>
      </c>
      <c r="M380" s="1" t="s">
        <v>3916</v>
      </c>
      <c r="N380" s="1" t="s">
        <v>3917</v>
      </c>
      <c r="O380" s="1" t="s">
        <v>2165</v>
      </c>
      <c r="P380" s="1" t="s">
        <v>2165</v>
      </c>
      <c r="Q380" s="1" t="s">
        <v>2166</v>
      </c>
      <c r="R380" s="1" t="s">
        <v>2277</v>
      </c>
      <c r="S380" s="1">
        <v>9</v>
      </c>
      <c r="T380" s="1">
        <v>114505300</v>
      </c>
      <c r="U380" s="1">
        <v>114505300</v>
      </c>
      <c r="V380" s="1" t="s">
        <v>2168</v>
      </c>
      <c r="W380" s="1" t="s">
        <v>2168</v>
      </c>
      <c r="X380" s="1" t="s">
        <v>3918</v>
      </c>
      <c r="Y380" s="1" t="s">
        <v>2236</v>
      </c>
      <c r="Z380" s="1">
        <v>1</v>
      </c>
      <c r="AA380" s="1" t="s">
        <v>2124</v>
      </c>
      <c r="AB380" s="1" t="s">
        <v>2171</v>
      </c>
      <c r="AC380" s="1" t="s">
        <v>3919</v>
      </c>
      <c r="AD380" s="1">
        <v>2</v>
      </c>
      <c r="AE380" s="1">
        <v>364706</v>
      </c>
      <c r="AF380" s="1">
        <v>114505300</v>
      </c>
      <c r="AG380" s="1" t="s">
        <v>2174</v>
      </c>
      <c r="AH380" s="1" t="s">
        <v>2186</v>
      </c>
    </row>
    <row r="381" spans="1:34" x14ac:dyDescent="0.25">
      <c r="A381" s="1">
        <v>306568</v>
      </c>
      <c r="B381" s="1" t="s">
        <v>2175</v>
      </c>
      <c r="C381" s="1" t="s">
        <v>3920</v>
      </c>
      <c r="D381" s="1">
        <v>22954</v>
      </c>
      <c r="E381" s="3" t="s">
        <v>720</v>
      </c>
      <c r="F381" s="1" t="s">
        <v>723</v>
      </c>
      <c r="G381" s="1" t="s">
        <v>2249</v>
      </c>
      <c r="H381" s="1">
        <v>0</v>
      </c>
      <c r="I381" s="1" t="s">
        <v>2335</v>
      </c>
      <c r="J381" s="1">
        <v>886063378</v>
      </c>
      <c r="K381" s="1" t="s">
        <v>2124</v>
      </c>
      <c r="L381" s="1" t="s">
        <v>3921</v>
      </c>
      <c r="M381" s="1" t="s">
        <v>3922</v>
      </c>
      <c r="N381" s="1" t="s">
        <v>3923</v>
      </c>
      <c r="O381" s="1" t="s">
        <v>2165</v>
      </c>
      <c r="P381" s="1" t="s">
        <v>2165</v>
      </c>
      <c r="Q381" s="1" t="s">
        <v>2166</v>
      </c>
      <c r="R381" s="1" t="s">
        <v>2277</v>
      </c>
      <c r="S381" s="1">
        <v>9</v>
      </c>
      <c r="T381" s="1">
        <v>116687354</v>
      </c>
      <c r="U381" s="1">
        <v>116687354</v>
      </c>
      <c r="V381" s="1" t="s">
        <v>2168</v>
      </c>
      <c r="W381" s="1" t="s">
        <v>2168</v>
      </c>
      <c r="X381" s="1" t="s">
        <v>2736</v>
      </c>
      <c r="Y381" s="1" t="s">
        <v>2236</v>
      </c>
      <c r="Z381" s="1">
        <v>1</v>
      </c>
      <c r="AA381" s="1" t="s">
        <v>2124</v>
      </c>
      <c r="AB381" s="1" t="s">
        <v>2171</v>
      </c>
      <c r="AC381" s="1" t="s">
        <v>3924</v>
      </c>
      <c r="AD381" s="1">
        <v>2</v>
      </c>
      <c r="AE381" s="1">
        <v>364714</v>
      </c>
      <c r="AF381" s="1">
        <v>116687354</v>
      </c>
      <c r="AG381" s="1" t="s">
        <v>2186</v>
      </c>
      <c r="AH381" s="1" t="s">
        <v>2174</v>
      </c>
    </row>
    <row r="382" spans="1:34" x14ac:dyDescent="0.25">
      <c r="A382" s="1">
        <v>306614</v>
      </c>
      <c r="B382" s="1" t="s">
        <v>2175</v>
      </c>
      <c r="C382" s="1" t="s">
        <v>3925</v>
      </c>
      <c r="D382" s="1">
        <v>154881</v>
      </c>
      <c r="E382" s="3" t="s">
        <v>1250</v>
      </c>
      <c r="F382" s="1" t="s">
        <v>1252</v>
      </c>
      <c r="G382" s="1" t="s">
        <v>2249</v>
      </c>
      <c r="H382" s="1">
        <v>0</v>
      </c>
      <c r="I382" s="1" t="s">
        <v>2304</v>
      </c>
      <c r="J382" s="1">
        <v>886062409</v>
      </c>
      <c r="K382" s="1" t="s">
        <v>2124</v>
      </c>
      <c r="L382" s="1" t="s">
        <v>3926</v>
      </c>
      <c r="M382" s="1" t="s">
        <v>3764</v>
      </c>
      <c r="N382" s="1" t="s">
        <v>3765</v>
      </c>
      <c r="O382" s="1" t="s">
        <v>2165</v>
      </c>
      <c r="P382" s="1" t="s">
        <v>2165</v>
      </c>
      <c r="Q382" s="1" t="s">
        <v>2166</v>
      </c>
      <c r="R382" s="1" t="s">
        <v>2366</v>
      </c>
      <c r="S382" s="1">
        <v>7</v>
      </c>
      <c r="T382" s="1">
        <v>66628920</v>
      </c>
      <c r="U382" s="1">
        <v>66628920</v>
      </c>
      <c r="V382" s="1" t="s">
        <v>2168</v>
      </c>
      <c r="W382" s="1" t="s">
        <v>2168</v>
      </c>
      <c r="X382" s="1" t="s">
        <v>2367</v>
      </c>
      <c r="Y382" s="1" t="s">
        <v>2236</v>
      </c>
      <c r="Z382" s="1">
        <v>1</v>
      </c>
      <c r="AA382" s="1" t="s">
        <v>2124</v>
      </c>
      <c r="AB382" s="1" t="s">
        <v>2171</v>
      </c>
      <c r="AC382" s="1" t="s">
        <v>3927</v>
      </c>
      <c r="AD382" s="1">
        <v>2</v>
      </c>
      <c r="AE382" s="1">
        <v>360579</v>
      </c>
      <c r="AF382" s="1">
        <v>66628920</v>
      </c>
      <c r="AG382" s="1" t="s">
        <v>2174</v>
      </c>
      <c r="AH382" s="1" t="s">
        <v>2210</v>
      </c>
    </row>
    <row r="383" spans="1:34" x14ac:dyDescent="0.25">
      <c r="A383" s="1">
        <v>306615</v>
      </c>
      <c r="B383" s="1" t="s">
        <v>2175</v>
      </c>
      <c r="C383" s="1" t="s">
        <v>3928</v>
      </c>
      <c r="D383" s="1">
        <v>154881</v>
      </c>
      <c r="E383" s="3" t="s">
        <v>1250</v>
      </c>
      <c r="F383" s="1" t="s">
        <v>1252</v>
      </c>
      <c r="G383" s="1" t="s">
        <v>2249</v>
      </c>
      <c r="H383" s="1">
        <v>0</v>
      </c>
      <c r="I383" s="1" t="s">
        <v>2304</v>
      </c>
      <c r="J383" s="1">
        <v>886062411</v>
      </c>
      <c r="K383" s="1" t="s">
        <v>2124</v>
      </c>
      <c r="L383" s="1" t="s">
        <v>3929</v>
      </c>
      <c r="M383" s="1" t="s">
        <v>3764</v>
      </c>
      <c r="N383" s="1" t="s">
        <v>3765</v>
      </c>
      <c r="O383" s="1" t="s">
        <v>2165</v>
      </c>
      <c r="P383" s="1" t="s">
        <v>2165</v>
      </c>
      <c r="Q383" s="1" t="s">
        <v>2166</v>
      </c>
      <c r="R383" s="1" t="s">
        <v>2366</v>
      </c>
      <c r="S383" s="1">
        <v>7</v>
      </c>
      <c r="T383" s="1">
        <v>66628978</v>
      </c>
      <c r="U383" s="1">
        <v>66628978</v>
      </c>
      <c r="V383" s="1" t="s">
        <v>2168</v>
      </c>
      <c r="W383" s="1" t="s">
        <v>2168</v>
      </c>
      <c r="X383" s="1" t="s">
        <v>2367</v>
      </c>
      <c r="Y383" s="1" t="s">
        <v>2236</v>
      </c>
      <c r="Z383" s="1">
        <v>1</v>
      </c>
      <c r="AA383" s="1" t="s">
        <v>2124</v>
      </c>
      <c r="AB383" s="1" t="s">
        <v>2171</v>
      </c>
      <c r="AC383" s="1" t="s">
        <v>3930</v>
      </c>
      <c r="AD383" s="1">
        <v>2</v>
      </c>
      <c r="AE383" s="1">
        <v>360581</v>
      </c>
      <c r="AF383" s="1">
        <v>66628978</v>
      </c>
      <c r="AG383" s="1" t="s">
        <v>2185</v>
      </c>
      <c r="AH383" s="1" t="s">
        <v>2174</v>
      </c>
    </row>
    <row r="384" spans="1:34" x14ac:dyDescent="0.25">
      <c r="A384" s="1">
        <v>306616</v>
      </c>
      <c r="B384" s="1" t="s">
        <v>2175</v>
      </c>
      <c r="C384" s="1" t="s">
        <v>3931</v>
      </c>
      <c r="D384" s="1">
        <v>154881</v>
      </c>
      <c r="E384" s="3" t="s">
        <v>1250</v>
      </c>
      <c r="F384" s="1" t="s">
        <v>1252</v>
      </c>
      <c r="G384" s="1" t="s">
        <v>2249</v>
      </c>
      <c r="H384" s="1">
        <v>0</v>
      </c>
      <c r="I384" s="1" t="s">
        <v>2335</v>
      </c>
      <c r="J384" s="1">
        <v>886062412</v>
      </c>
      <c r="K384" s="1" t="s">
        <v>2124</v>
      </c>
      <c r="L384" s="1" t="s">
        <v>3932</v>
      </c>
      <c r="M384" s="1" t="s">
        <v>3764</v>
      </c>
      <c r="N384" s="1" t="s">
        <v>3765</v>
      </c>
      <c r="O384" s="1" t="s">
        <v>2165</v>
      </c>
      <c r="P384" s="1" t="s">
        <v>2165</v>
      </c>
      <c r="Q384" s="1" t="s">
        <v>2166</v>
      </c>
      <c r="R384" s="1" t="s">
        <v>2366</v>
      </c>
      <c r="S384" s="1">
        <v>7</v>
      </c>
      <c r="T384" s="1">
        <v>66629019</v>
      </c>
      <c r="U384" s="1">
        <v>66629019</v>
      </c>
      <c r="V384" s="1" t="s">
        <v>2168</v>
      </c>
      <c r="W384" s="1" t="s">
        <v>2168</v>
      </c>
      <c r="X384" s="1" t="s">
        <v>2367</v>
      </c>
      <c r="Y384" s="1" t="s">
        <v>2236</v>
      </c>
      <c r="Z384" s="1">
        <v>1</v>
      </c>
      <c r="AA384" s="1" t="s">
        <v>2124</v>
      </c>
      <c r="AB384" s="1" t="s">
        <v>2171</v>
      </c>
      <c r="AC384" s="1" t="s">
        <v>3933</v>
      </c>
      <c r="AD384" s="1">
        <v>2</v>
      </c>
      <c r="AE384" s="1">
        <v>360583</v>
      </c>
      <c r="AF384" s="1">
        <v>66629019</v>
      </c>
      <c r="AG384" s="1" t="s">
        <v>2174</v>
      </c>
      <c r="AH384" s="1" t="s">
        <v>2210</v>
      </c>
    </row>
    <row r="385" spans="1:34" x14ac:dyDescent="0.25">
      <c r="A385" s="1">
        <v>306782</v>
      </c>
      <c r="B385" s="1" t="s">
        <v>2175</v>
      </c>
      <c r="C385" s="1" t="s">
        <v>3934</v>
      </c>
      <c r="D385" s="1">
        <v>629</v>
      </c>
      <c r="E385" s="3" t="s">
        <v>1140</v>
      </c>
      <c r="F385" s="1" t="s">
        <v>1142</v>
      </c>
      <c r="G385" s="1" t="s">
        <v>2249</v>
      </c>
      <c r="H385" s="1">
        <v>0</v>
      </c>
      <c r="I385" s="1" t="s">
        <v>3935</v>
      </c>
      <c r="J385" s="1">
        <v>755016493</v>
      </c>
      <c r="K385" s="1" t="s">
        <v>2124</v>
      </c>
      <c r="L385" s="1" t="s">
        <v>3936</v>
      </c>
      <c r="M385" s="1" t="s">
        <v>3937</v>
      </c>
      <c r="N385" s="1" t="s">
        <v>3938</v>
      </c>
      <c r="O385" s="1" t="s">
        <v>2324</v>
      </c>
      <c r="P385" s="1" t="s">
        <v>2165</v>
      </c>
      <c r="Q385" s="1" t="s">
        <v>2166</v>
      </c>
      <c r="R385" s="1" t="s">
        <v>2167</v>
      </c>
      <c r="S385" s="1">
        <v>6</v>
      </c>
      <c r="T385" s="1">
        <v>31946219</v>
      </c>
      <c r="U385" s="1">
        <v>31946219</v>
      </c>
      <c r="V385" s="1" t="s">
        <v>2168</v>
      </c>
      <c r="W385" s="1" t="s">
        <v>2168</v>
      </c>
      <c r="X385" s="1" t="s">
        <v>3939</v>
      </c>
      <c r="Y385" s="1" t="s">
        <v>2245</v>
      </c>
      <c r="Z385" s="1">
        <v>2</v>
      </c>
      <c r="AA385" s="1" t="s">
        <v>2124</v>
      </c>
      <c r="AB385" s="1" t="s">
        <v>2171</v>
      </c>
      <c r="AC385" s="1" t="s">
        <v>3940</v>
      </c>
      <c r="AD385" s="1">
        <v>2</v>
      </c>
      <c r="AE385" s="1">
        <v>356267</v>
      </c>
      <c r="AF385" s="1">
        <v>31946219</v>
      </c>
      <c r="AG385" s="1" t="s">
        <v>2210</v>
      </c>
      <c r="AH385" s="1" t="s">
        <v>2185</v>
      </c>
    </row>
    <row r="386" spans="1:34" x14ac:dyDescent="0.25">
      <c r="A386" s="1">
        <v>306801</v>
      </c>
      <c r="B386" s="1" t="s">
        <v>2175</v>
      </c>
      <c r="C386" s="1" t="s">
        <v>3941</v>
      </c>
      <c r="D386" s="1">
        <v>7306</v>
      </c>
      <c r="E386" s="3" t="s">
        <v>1392</v>
      </c>
      <c r="F386" s="1" t="s">
        <v>1394</v>
      </c>
      <c r="G386" s="1" t="s">
        <v>2249</v>
      </c>
      <c r="H386" s="1">
        <v>0</v>
      </c>
      <c r="I386" s="1" t="s">
        <v>2304</v>
      </c>
      <c r="J386" s="1">
        <v>147861369</v>
      </c>
      <c r="K386" s="1" t="s">
        <v>2124</v>
      </c>
      <c r="L386" s="1" t="s">
        <v>3942</v>
      </c>
      <c r="M386" s="1" t="s">
        <v>3943</v>
      </c>
      <c r="N386" s="1" t="s">
        <v>3944</v>
      </c>
      <c r="O386" s="1" t="s">
        <v>2165</v>
      </c>
      <c r="P386" s="1" t="s">
        <v>2165</v>
      </c>
      <c r="Q386" s="1" t="s">
        <v>2166</v>
      </c>
      <c r="R386" s="1" t="s">
        <v>2277</v>
      </c>
      <c r="S386" s="1">
        <v>9</v>
      </c>
      <c r="T386" s="1">
        <v>12693445</v>
      </c>
      <c r="U386" s="1">
        <v>12693445</v>
      </c>
      <c r="V386" s="1" t="s">
        <v>2168</v>
      </c>
      <c r="W386" s="1" t="s">
        <v>2168</v>
      </c>
      <c r="X386" s="1" t="s">
        <v>3945</v>
      </c>
      <c r="Y386" s="1" t="s">
        <v>2236</v>
      </c>
      <c r="Z386" s="1">
        <v>1</v>
      </c>
      <c r="AA386" s="1" t="s">
        <v>2124</v>
      </c>
      <c r="AB386" s="1" t="s">
        <v>2171</v>
      </c>
      <c r="AC386" s="1" t="s">
        <v>3946</v>
      </c>
      <c r="AD386" s="1">
        <v>2</v>
      </c>
      <c r="AE386" s="1">
        <v>364846</v>
      </c>
      <c r="AF386" s="1">
        <v>12693445</v>
      </c>
      <c r="AG386" s="1" t="s">
        <v>2210</v>
      </c>
      <c r="AH386" s="1" t="s">
        <v>2186</v>
      </c>
    </row>
    <row r="387" spans="1:34" x14ac:dyDescent="0.25">
      <c r="A387" s="1">
        <v>306802</v>
      </c>
      <c r="B387" s="1" t="s">
        <v>2175</v>
      </c>
      <c r="C387" s="1" t="s">
        <v>3947</v>
      </c>
      <c r="D387" s="1">
        <v>7306</v>
      </c>
      <c r="E387" s="3" t="s">
        <v>1392</v>
      </c>
      <c r="F387" s="1" t="s">
        <v>1394</v>
      </c>
      <c r="G387" s="1" t="s">
        <v>2249</v>
      </c>
      <c r="H387" s="1">
        <v>0</v>
      </c>
      <c r="I387" s="1" t="s">
        <v>2335</v>
      </c>
      <c r="J387" s="1">
        <v>181350173</v>
      </c>
      <c r="K387" s="1" t="s">
        <v>2124</v>
      </c>
      <c r="L387" s="1" t="s">
        <v>3948</v>
      </c>
      <c r="M387" s="1" t="s">
        <v>3943</v>
      </c>
      <c r="N387" s="1" t="s">
        <v>3944</v>
      </c>
      <c r="O387" s="1" t="s">
        <v>2165</v>
      </c>
      <c r="P387" s="1" t="s">
        <v>2165</v>
      </c>
      <c r="Q387" s="1" t="s">
        <v>2166</v>
      </c>
      <c r="R387" s="1" t="s">
        <v>2277</v>
      </c>
      <c r="S387" s="1">
        <v>9</v>
      </c>
      <c r="T387" s="1">
        <v>12693928</v>
      </c>
      <c r="U387" s="1">
        <v>12693928</v>
      </c>
      <c r="V387" s="1" t="s">
        <v>2168</v>
      </c>
      <c r="W387" s="1" t="s">
        <v>2168</v>
      </c>
      <c r="X387" s="1" t="s">
        <v>3945</v>
      </c>
      <c r="Y387" s="1" t="s">
        <v>2236</v>
      </c>
      <c r="Z387" s="1">
        <v>1</v>
      </c>
      <c r="AA387" s="1" t="s">
        <v>2124</v>
      </c>
      <c r="AB387" s="1" t="s">
        <v>2171</v>
      </c>
      <c r="AC387" s="1" t="s">
        <v>3949</v>
      </c>
      <c r="AD387" s="1">
        <v>2</v>
      </c>
      <c r="AE387" s="1">
        <v>364848</v>
      </c>
      <c r="AF387" s="1">
        <v>12693928</v>
      </c>
      <c r="AG387" s="1" t="s">
        <v>2210</v>
      </c>
      <c r="AH387" s="1" t="s">
        <v>2186</v>
      </c>
    </row>
    <row r="388" spans="1:34" x14ac:dyDescent="0.25">
      <c r="A388" s="1">
        <v>306934</v>
      </c>
      <c r="B388" s="1" t="s">
        <v>2175</v>
      </c>
      <c r="C388" s="1" t="s">
        <v>3950</v>
      </c>
      <c r="D388" s="1">
        <v>1302</v>
      </c>
      <c r="E388" s="3" t="s">
        <v>1146</v>
      </c>
      <c r="F388" s="1" t="s">
        <v>1148</v>
      </c>
      <c r="G388" s="1" t="s">
        <v>2249</v>
      </c>
      <c r="H388" s="1">
        <v>0</v>
      </c>
      <c r="I388" s="1" t="s">
        <v>2304</v>
      </c>
      <c r="J388" s="1">
        <v>886061319</v>
      </c>
      <c r="K388" s="1" t="s">
        <v>2124</v>
      </c>
      <c r="L388" s="1" t="s">
        <v>3951</v>
      </c>
      <c r="M388" s="1" t="s">
        <v>3952</v>
      </c>
      <c r="N388" s="1" t="s">
        <v>3953</v>
      </c>
      <c r="O388" s="1" t="s">
        <v>2165</v>
      </c>
      <c r="P388" s="1" t="s">
        <v>2165</v>
      </c>
      <c r="Q388" s="1" t="s">
        <v>2166</v>
      </c>
      <c r="R388" s="1" t="s">
        <v>2167</v>
      </c>
      <c r="S388" s="1">
        <v>6</v>
      </c>
      <c r="T388" s="1">
        <v>33192332</v>
      </c>
      <c r="U388" s="1">
        <v>33192332</v>
      </c>
      <c r="V388" s="1" t="s">
        <v>2168</v>
      </c>
      <c r="W388" s="1" t="s">
        <v>2168</v>
      </c>
      <c r="X388" s="1" t="s">
        <v>3650</v>
      </c>
      <c r="Y388" s="1" t="s">
        <v>2236</v>
      </c>
      <c r="Z388" s="1">
        <v>1</v>
      </c>
      <c r="AA388" s="1" t="s">
        <v>2124</v>
      </c>
      <c r="AB388" s="1" t="s">
        <v>2171</v>
      </c>
      <c r="AC388" s="1" t="s">
        <v>3954</v>
      </c>
      <c r="AD388" s="1">
        <v>2</v>
      </c>
      <c r="AE388" s="1">
        <v>356413</v>
      </c>
      <c r="AF388" s="1">
        <v>33192332</v>
      </c>
      <c r="AG388" s="1" t="s">
        <v>2186</v>
      </c>
      <c r="AH388" s="1" t="s">
        <v>2174</v>
      </c>
    </row>
    <row r="389" spans="1:34" x14ac:dyDescent="0.25">
      <c r="A389" s="1">
        <v>306935</v>
      </c>
      <c r="B389" s="1" t="s">
        <v>2175</v>
      </c>
      <c r="C389" s="1" t="s">
        <v>3955</v>
      </c>
      <c r="D389" s="1">
        <v>1302</v>
      </c>
      <c r="E389" s="3" t="s">
        <v>1146</v>
      </c>
      <c r="F389" s="1" t="s">
        <v>1148</v>
      </c>
      <c r="G389" s="1" t="s">
        <v>2189</v>
      </c>
      <c r="H389" s="1">
        <v>0</v>
      </c>
      <c r="I389" s="1" t="s">
        <v>2815</v>
      </c>
      <c r="J389" s="1">
        <v>138299820</v>
      </c>
      <c r="K389" s="1" t="s">
        <v>2124</v>
      </c>
      <c r="L389" s="1" t="s">
        <v>3956</v>
      </c>
      <c r="M389" s="1" t="s">
        <v>3957</v>
      </c>
      <c r="N389" s="1" t="s">
        <v>3958</v>
      </c>
      <c r="O389" s="1" t="s">
        <v>2165</v>
      </c>
      <c r="P389" s="1" t="s">
        <v>2165</v>
      </c>
      <c r="Q389" s="1" t="s">
        <v>2166</v>
      </c>
      <c r="R389" s="1" t="s">
        <v>2167</v>
      </c>
      <c r="S389" s="1">
        <v>6</v>
      </c>
      <c r="T389" s="1">
        <v>33192414</v>
      </c>
      <c r="U389" s="1">
        <v>33192414</v>
      </c>
      <c r="V389" s="1" t="s">
        <v>2168</v>
      </c>
      <c r="W389" s="1" t="s">
        <v>2168</v>
      </c>
      <c r="X389" s="1" t="s">
        <v>3650</v>
      </c>
      <c r="Y389" s="1" t="s">
        <v>2245</v>
      </c>
      <c r="Z389" s="1">
        <v>2</v>
      </c>
      <c r="AA389" s="1" t="s">
        <v>2124</v>
      </c>
      <c r="AB389" s="1" t="s">
        <v>2171</v>
      </c>
      <c r="AC389" s="1" t="s">
        <v>3959</v>
      </c>
      <c r="AD389" s="1">
        <v>2</v>
      </c>
      <c r="AE389" s="1">
        <v>356414</v>
      </c>
      <c r="AF389" s="1">
        <v>33192414</v>
      </c>
      <c r="AG389" s="1" t="s">
        <v>2210</v>
      </c>
      <c r="AH389" s="1" t="s">
        <v>2186</v>
      </c>
    </row>
    <row r="390" spans="1:34" x14ac:dyDescent="0.25">
      <c r="A390" s="1">
        <v>307325</v>
      </c>
      <c r="B390" s="1" t="s">
        <v>2175</v>
      </c>
      <c r="C390" s="1" t="s">
        <v>3960</v>
      </c>
      <c r="D390" s="1">
        <v>2979</v>
      </c>
      <c r="E390" s="3" t="s">
        <v>324</v>
      </c>
      <c r="F390" s="1" t="s">
        <v>327</v>
      </c>
      <c r="G390" s="1" t="s">
        <v>2254</v>
      </c>
      <c r="H390" s="1">
        <v>0</v>
      </c>
      <c r="I390" s="1" t="s">
        <v>2304</v>
      </c>
      <c r="J390" s="1">
        <v>184508322</v>
      </c>
      <c r="K390" s="1" t="s">
        <v>2124</v>
      </c>
      <c r="L390" s="1" t="s">
        <v>3961</v>
      </c>
      <c r="M390" s="1" t="s">
        <v>3060</v>
      </c>
      <c r="N390" s="1" t="s">
        <v>1134</v>
      </c>
      <c r="O390" s="1" t="s">
        <v>2165</v>
      </c>
      <c r="P390" s="1" t="s">
        <v>2165</v>
      </c>
      <c r="Q390" s="1" t="s">
        <v>2166</v>
      </c>
      <c r="R390" s="1" t="s">
        <v>2167</v>
      </c>
      <c r="S390" s="1">
        <v>6</v>
      </c>
      <c r="T390" s="1">
        <v>42194874</v>
      </c>
      <c r="U390" s="1">
        <v>42194874</v>
      </c>
      <c r="V390" s="1" t="s">
        <v>2168</v>
      </c>
      <c r="W390" s="1" t="s">
        <v>2168</v>
      </c>
      <c r="X390" s="1" t="s">
        <v>2403</v>
      </c>
      <c r="Y390" s="1" t="s">
        <v>2236</v>
      </c>
      <c r="Z390" s="1">
        <v>1</v>
      </c>
      <c r="AA390" s="1" t="s">
        <v>2124</v>
      </c>
      <c r="AB390" s="1" t="s">
        <v>2171</v>
      </c>
      <c r="AC390" s="1" t="s">
        <v>3962</v>
      </c>
      <c r="AD390" s="1">
        <v>2</v>
      </c>
      <c r="AE390" s="1">
        <v>356739</v>
      </c>
      <c r="AF390" s="1">
        <v>42194874</v>
      </c>
      <c r="AG390" s="1" t="s">
        <v>2186</v>
      </c>
      <c r="AH390" s="1" t="s">
        <v>2210</v>
      </c>
    </row>
    <row r="391" spans="1:34" x14ac:dyDescent="0.25">
      <c r="A391" s="1">
        <v>307326</v>
      </c>
      <c r="B391" s="1" t="s">
        <v>2175</v>
      </c>
      <c r="C391" s="1" t="s">
        <v>3963</v>
      </c>
      <c r="D391" s="1">
        <v>2979</v>
      </c>
      <c r="E391" s="3" t="s">
        <v>324</v>
      </c>
      <c r="F391" s="1" t="s">
        <v>327</v>
      </c>
      <c r="G391" s="1" t="s">
        <v>2189</v>
      </c>
      <c r="H391" s="1">
        <v>0</v>
      </c>
      <c r="I391" s="1" t="s">
        <v>2335</v>
      </c>
      <c r="J391" s="1">
        <v>7752629</v>
      </c>
      <c r="K391" s="1" t="s">
        <v>2124</v>
      </c>
      <c r="L391" s="1" t="s">
        <v>3964</v>
      </c>
      <c r="M391" s="1" t="s">
        <v>3060</v>
      </c>
      <c r="N391" s="1" t="s">
        <v>1134</v>
      </c>
      <c r="O391" s="1" t="s">
        <v>2165</v>
      </c>
      <c r="P391" s="1" t="s">
        <v>2165</v>
      </c>
      <c r="Q391" s="1" t="s">
        <v>2166</v>
      </c>
      <c r="R391" s="1" t="s">
        <v>2167</v>
      </c>
      <c r="S391" s="1">
        <v>6</v>
      </c>
      <c r="T391" s="1">
        <v>42194893</v>
      </c>
      <c r="U391" s="1">
        <v>42194893</v>
      </c>
      <c r="V391" s="1" t="s">
        <v>2168</v>
      </c>
      <c r="W391" s="1" t="s">
        <v>2168</v>
      </c>
      <c r="X391" s="1" t="s">
        <v>2403</v>
      </c>
      <c r="Y391" s="1" t="s">
        <v>2236</v>
      </c>
      <c r="Z391" s="1">
        <v>1</v>
      </c>
      <c r="AA391" s="1" t="s">
        <v>2124</v>
      </c>
      <c r="AB391" s="1" t="s">
        <v>2171</v>
      </c>
      <c r="AC391" s="1" t="s">
        <v>3965</v>
      </c>
      <c r="AD391" s="1">
        <v>2</v>
      </c>
      <c r="AE391" s="1">
        <v>356741</v>
      </c>
      <c r="AF391" s="1">
        <v>42194893</v>
      </c>
      <c r="AG391" s="1" t="s">
        <v>2174</v>
      </c>
      <c r="AH391" s="1" t="s">
        <v>2186</v>
      </c>
    </row>
    <row r="392" spans="1:34" x14ac:dyDescent="0.25">
      <c r="A392" s="1">
        <v>307484</v>
      </c>
      <c r="B392" s="1" t="s">
        <v>2175</v>
      </c>
      <c r="C392" s="1" t="s">
        <v>3966</v>
      </c>
      <c r="D392" s="1">
        <v>94137</v>
      </c>
      <c r="E392" s="3" t="s">
        <v>638</v>
      </c>
      <c r="F392" s="1" t="s">
        <v>641</v>
      </c>
      <c r="G392" s="1" t="s">
        <v>2189</v>
      </c>
      <c r="H392" s="1">
        <v>0</v>
      </c>
      <c r="I392" s="1" t="s">
        <v>2304</v>
      </c>
      <c r="J392" s="1">
        <v>9969466</v>
      </c>
      <c r="K392" s="1" t="s">
        <v>2124</v>
      </c>
      <c r="L392" s="1" t="s">
        <v>3967</v>
      </c>
      <c r="M392" s="1" t="s">
        <v>3793</v>
      </c>
      <c r="N392" s="1" t="s">
        <v>3794</v>
      </c>
      <c r="O392" s="1" t="s">
        <v>2165</v>
      </c>
      <c r="P392" s="1" t="s">
        <v>2165</v>
      </c>
      <c r="Q392" s="1" t="s">
        <v>2166</v>
      </c>
      <c r="R392" s="1" t="s">
        <v>2325</v>
      </c>
      <c r="S392" s="1">
        <v>8</v>
      </c>
      <c r="T392" s="1">
        <v>10655001</v>
      </c>
      <c r="U392" s="1">
        <v>10655001</v>
      </c>
      <c r="V392" s="1" t="s">
        <v>2168</v>
      </c>
      <c r="W392" s="1" t="s">
        <v>2168</v>
      </c>
      <c r="X392" s="1" t="s">
        <v>3795</v>
      </c>
      <c r="Y392" s="1" t="s">
        <v>2236</v>
      </c>
      <c r="Z392" s="1">
        <v>1</v>
      </c>
      <c r="AA392" s="1" t="s">
        <v>2124</v>
      </c>
      <c r="AB392" s="1" t="s">
        <v>2171</v>
      </c>
      <c r="AC392" s="1" t="s">
        <v>3968</v>
      </c>
      <c r="AD392" s="1">
        <v>2</v>
      </c>
      <c r="AE392" s="1">
        <v>361437</v>
      </c>
      <c r="AF392" s="1">
        <v>10655001</v>
      </c>
      <c r="AG392" s="1" t="s">
        <v>2210</v>
      </c>
      <c r="AH392" s="1" t="s">
        <v>2174</v>
      </c>
    </row>
    <row r="393" spans="1:34" x14ac:dyDescent="0.25">
      <c r="A393" s="1">
        <v>307550</v>
      </c>
      <c r="B393" s="1" t="s">
        <v>2175</v>
      </c>
      <c r="C393" s="1" t="s">
        <v>3969</v>
      </c>
      <c r="D393" s="1">
        <v>2979</v>
      </c>
      <c r="E393" s="3" t="s">
        <v>324</v>
      </c>
      <c r="F393" s="1" t="s">
        <v>327</v>
      </c>
      <c r="G393" s="1" t="s">
        <v>2249</v>
      </c>
      <c r="H393" s="1">
        <v>0</v>
      </c>
      <c r="I393" s="1" t="s">
        <v>2335</v>
      </c>
      <c r="J393" s="1">
        <v>561790374</v>
      </c>
      <c r="K393" s="1" t="s">
        <v>2124</v>
      </c>
      <c r="L393" s="1" t="s">
        <v>3970</v>
      </c>
      <c r="M393" s="1" t="s">
        <v>3060</v>
      </c>
      <c r="N393" s="1" t="s">
        <v>1134</v>
      </c>
      <c r="O393" s="1" t="s">
        <v>2165</v>
      </c>
      <c r="P393" s="1" t="s">
        <v>2165</v>
      </c>
      <c r="Q393" s="1" t="s">
        <v>2166</v>
      </c>
      <c r="R393" s="1" t="s">
        <v>2167</v>
      </c>
      <c r="S393" s="1">
        <v>6</v>
      </c>
      <c r="T393" s="1">
        <v>42194855</v>
      </c>
      <c r="U393" s="1">
        <v>42194855</v>
      </c>
      <c r="V393" s="1" t="s">
        <v>2168</v>
      </c>
      <c r="W393" s="1" t="s">
        <v>2168</v>
      </c>
      <c r="X393" s="1" t="s">
        <v>2403</v>
      </c>
      <c r="Y393" s="1" t="s">
        <v>2236</v>
      </c>
      <c r="Z393" s="1">
        <v>1</v>
      </c>
      <c r="AA393" s="1" t="s">
        <v>2124</v>
      </c>
      <c r="AB393" s="1" t="s">
        <v>2171</v>
      </c>
      <c r="AC393" s="1" t="s">
        <v>3971</v>
      </c>
      <c r="AD393" s="1">
        <v>2</v>
      </c>
      <c r="AE393" s="1">
        <v>356738</v>
      </c>
      <c r="AF393" s="1">
        <v>42194855</v>
      </c>
      <c r="AG393" s="1" t="s">
        <v>2210</v>
      </c>
      <c r="AH393" s="1" t="s">
        <v>2185</v>
      </c>
    </row>
    <row r="394" spans="1:34" x14ac:dyDescent="0.25">
      <c r="A394" s="1">
        <v>307551</v>
      </c>
      <c r="B394" s="1" t="s">
        <v>2175</v>
      </c>
      <c r="C394" s="1" t="s">
        <v>3972</v>
      </c>
      <c r="D394" s="1">
        <v>2979</v>
      </c>
      <c r="E394" s="3" t="s">
        <v>324</v>
      </c>
      <c r="F394" s="1" t="s">
        <v>327</v>
      </c>
      <c r="G394" s="1" t="s">
        <v>2249</v>
      </c>
      <c r="H394" s="1">
        <v>0</v>
      </c>
      <c r="I394" s="1" t="s">
        <v>2304</v>
      </c>
      <c r="J394" s="1">
        <v>72854838</v>
      </c>
      <c r="K394" s="1" t="s">
        <v>2124</v>
      </c>
      <c r="L394" s="1" t="s">
        <v>3973</v>
      </c>
      <c r="M394" s="1" t="s">
        <v>3060</v>
      </c>
      <c r="N394" s="1" t="s">
        <v>1134</v>
      </c>
      <c r="O394" s="1" t="s">
        <v>2165</v>
      </c>
      <c r="P394" s="1" t="s">
        <v>2165</v>
      </c>
      <c r="Q394" s="1" t="s">
        <v>2166</v>
      </c>
      <c r="R394" s="1" t="s">
        <v>2167</v>
      </c>
      <c r="S394" s="1">
        <v>6</v>
      </c>
      <c r="T394" s="1">
        <v>42194934</v>
      </c>
      <c r="U394" s="1">
        <v>42194934</v>
      </c>
      <c r="V394" s="1" t="s">
        <v>2168</v>
      </c>
      <c r="W394" s="1" t="s">
        <v>2168</v>
      </c>
      <c r="X394" s="1" t="s">
        <v>2403</v>
      </c>
      <c r="Y394" s="1" t="s">
        <v>2236</v>
      </c>
      <c r="Z394" s="1">
        <v>1</v>
      </c>
      <c r="AA394" s="1" t="s">
        <v>2124</v>
      </c>
      <c r="AB394" s="1" t="s">
        <v>2171</v>
      </c>
      <c r="AC394" s="1" t="s">
        <v>3974</v>
      </c>
      <c r="AD394" s="1">
        <v>2</v>
      </c>
      <c r="AE394" s="1">
        <v>356742</v>
      </c>
      <c r="AF394" s="1">
        <v>42194934</v>
      </c>
      <c r="AG394" s="1" t="s">
        <v>2186</v>
      </c>
      <c r="AH394" s="1" t="s">
        <v>2174</v>
      </c>
    </row>
    <row r="395" spans="1:34" x14ac:dyDescent="0.25">
      <c r="A395" s="1">
        <v>307586</v>
      </c>
      <c r="B395" s="1" t="s">
        <v>2175</v>
      </c>
      <c r="C395" s="1" t="s">
        <v>3975</v>
      </c>
      <c r="D395" s="1">
        <v>5961</v>
      </c>
      <c r="E395" s="3" t="s">
        <v>579</v>
      </c>
      <c r="F395" s="1" t="s">
        <v>581</v>
      </c>
      <c r="G395" s="1" t="s">
        <v>2249</v>
      </c>
      <c r="H395" s="1">
        <v>0</v>
      </c>
      <c r="I395" s="1" t="s">
        <v>2335</v>
      </c>
      <c r="J395" s="1">
        <v>144011444</v>
      </c>
      <c r="K395" s="1" t="s">
        <v>2124</v>
      </c>
      <c r="L395" s="1" t="s">
        <v>3976</v>
      </c>
      <c r="M395" s="1" t="s">
        <v>3977</v>
      </c>
      <c r="N395" s="1" t="s">
        <v>3978</v>
      </c>
      <c r="O395" s="1" t="s">
        <v>2165</v>
      </c>
      <c r="P395" s="1" t="s">
        <v>2165</v>
      </c>
      <c r="Q395" s="1" t="s">
        <v>2166</v>
      </c>
      <c r="R395" s="1" t="s">
        <v>2167</v>
      </c>
      <c r="S395" s="1">
        <v>6</v>
      </c>
      <c r="T395" s="1">
        <v>42722394</v>
      </c>
      <c r="U395" s="1">
        <v>42722394</v>
      </c>
      <c r="V395" s="1" t="s">
        <v>2168</v>
      </c>
      <c r="W395" s="1" t="s">
        <v>2168</v>
      </c>
      <c r="X395" s="1" t="s">
        <v>2403</v>
      </c>
      <c r="Y395" s="1" t="s">
        <v>2236</v>
      </c>
      <c r="Z395" s="1">
        <v>1</v>
      </c>
      <c r="AA395" s="1" t="s">
        <v>2124</v>
      </c>
      <c r="AB395" s="1" t="s">
        <v>2171</v>
      </c>
      <c r="AC395" s="1" t="s">
        <v>3979</v>
      </c>
      <c r="AD395" s="1">
        <v>2</v>
      </c>
      <c r="AE395" s="1">
        <v>356782</v>
      </c>
      <c r="AF395" s="1">
        <v>42722394</v>
      </c>
      <c r="AG395" s="1" t="s">
        <v>2210</v>
      </c>
      <c r="AH395" s="1" t="s">
        <v>2185</v>
      </c>
    </row>
    <row r="396" spans="1:34" x14ac:dyDescent="0.25">
      <c r="A396" s="1">
        <v>307656</v>
      </c>
      <c r="B396" s="1" t="s">
        <v>2175</v>
      </c>
      <c r="C396" s="1" t="s">
        <v>3980</v>
      </c>
      <c r="D396" s="1">
        <v>56623</v>
      </c>
      <c r="E396" s="3" t="s">
        <v>374</v>
      </c>
      <c r="F396" s="1" t="s">
        <v>376</v>
      </c>
      <c r="G396" s="1" t="s">
        <v>2249</v>
      </c>
      <c r="H396" s="1">
        <v>0</v>
      </c>
      <c r="I396" s="1" t="s">
        <v>2304</v>
      </c>
      <c r="J396" s="1">
        <v>562519905</v>
      </c>
      <c r="K396" s="1" t="s">
        <v>2124</v>
      </c>
      <c r="L396" s="1" t="s">
        <v>3981</v>
      </c>
      <c r="M396" s="1" t="s">
        <v>3982</v>
      </c>
      <c r="N396" s="1" t="s">
        <v>3983</v>
      </c>
      <c r="O396" s="1" t="s">
        <v>2165</v>
      </c>
      <c r="P396" s="1" t="s">
        <v>2165</v>
      </c>
      <c r="Q396" s="1" t="s">
        <v>2166</v>
      </c>
      <c r="R396" s="1" t="s">
        <v>2277</v>
      </c>
      <c r="S396" s="1">
        <v>9</v>
      </c>
      <c r="T396" s="1">
        <v>136439658</v>
      </c>
      <c r="U396" s="1">
        <v>136439658</v>
      </c>
      <c r="V396" s="1" t="s">
        <v>2168</v>
      </c>
      <c r="W396" s="1" t="s">
        <v>2168</v>
      </c>
      <c r="X396" s="1" t="s">
        <v>2671</v>
      </c>
      <c r="Y396" s="1" t="s">
        <v>2236</v>
      </c>
      <c r="Z396" s="1">
        <v>1</v>
      </c>
      <c r="AA396" s="1" t="s">
        <v>2124</v>
      </c>
      <c r="AB396" s="1" t="s">
        <v>2171</v>
      </c>
      <c r="AC396" s="1" t="s">
        <v>3984</v>
      </c>
      <c r="AD396" s="1">
        <v>2</v>
      </c>
      <c r="AE396" s="1">
        <v>365896</v>
      </c>
      <c r="AF396" s="1">
        <v>136439658</v>
      </c>
      <c r="AG396" s="1" t="s">
        <v>2210</v>
      </c>
      <c r="AH396" s="1" t="s">
        <v>2174</v>
      </c>
    </row>
    <row r="397" spans="1:34" x14ac:dyDescent="0.25">
      <c r="A397" s="1">
        <v>307657</v>
      </c>
      <c r="B397" s="1" t="s">
        <v>2175</v>
      </c>
      <c r="C397" s="1" t="s">
        <v>3985</v>
      </c>
      <c r="D397" s="1">
        <v>56623</v>
      </c>
      <c r="E397" s="3" t="s">
        <v>374</v>
      </c>
      <c r="F397" s="1" t="s">
        <v>376</v>
      </c>
      <c r="G397" s="1" t="s">
        <v>2249</v>
      </c>
      <c r="H397" s="1">
        <v>0</v>
      </c>
      <c r="I397" s="1" t="s">
        <v>2335</v>
      </c>
      <c r="J397" s="1">
        <v>886063716</v>
      </c>
      <c r="K397" s="1" t="s">
        <v>2124</v>
      </c>
      <c r="L397" s="1" t="s">
        <v>3986</v>
      </c>
      <c r="M397" s="1" t="s">
        <v>3982</v>
      </c>
      <c r="N397" s="1" t="s">
        <v>3983</v>
      </c>
      <c r="O397" s="1" t="s">
        <v>2165</v>
      </c>
      <c r="P397" s="1" t="s">
        <v>2165</v>
      </c>
      <c r="Q397" s="1" t="s">
        <v>2166</v>
      </c>
      <c r="R397" s="1" t="s">
        <v>2277</v>
      </c>
      <c r="S397" s="1">
        <v>9</v>
      </c>
      <c r="T397" s="1">
        <v>136439766</v>
      </c>
      <c r="U397" s="1">
        <v>136439766</v>
      </c>
      <c r="V397" s="1" t="s">
        <v>2168</v>
      </c>
      <c r="W397" s="1" t="s">
        <v>2168</v>
      </c>
      <c r="X397" s="1" t="s">
        <v>2671</v>
      </c>
      <c r="Y397" s="1" t="s">
        <v>2236</v>
      </c>
      <c r="Z397" s="1">
        <v>1</v>
      </c>
      <c r="AA397" s="1" t="s">
        <v>2124</v>
      </c>
      <c r="AB397" s="1" t="s">
        <v>2171</v>
      </c>
      <c r="AC397" s="1" t="s">
        <v>3987</v>
      </c>
      <c r="AD397" s="1">
        <v>2</v>
      </c>
      <c r="AE397" s="1">
        <v>365899</v>
      </c>
      <c r="AF397" s="1">
        <v>136439766</v>
      </c>
      <c r="AG397" s="1" t="s">
        <v>2174</v>
      </c>
      <c r="AH397" s="1" t="s">
        <v>2186</v>
      </c>
    </row>
    <row r="398" spans="1:34" x14ac:dyDescent="0.25">
      <c r="A398" s="1">
        <v>307872</v>
      </c>
      <c r="B398" s="1" t="s">
        <v>2175</v>
      </c>
      <c r="C398" s="1" t="s">
        <v>3988</v>
      </c>
      <c r="D398" s="1">
        <v>158326</v>
      </c>
      <c r="E398" s="3" t="s">
        <v>1203</v>
      </c>
      <c r="F398" s="1" t="s">
        <v>1205</v>
      </c>
      <c r="G398" s="1" t="s">
        <v>2189</v>
      </c>
      <c r="H398" s="1">
        <v>0</v>
      </c>
      <c r="I398" s="1" t="s">
        <v>3989</v>
      </c>
      <c r="J398" s="1">
        <v>7860346</v>
      </c>
      <c r="K398" s="1" t="s">
        <v>2124</v>
      </c>
      <c r="L398" s="1" t="s">
        <v>3990</v>
      </c>
      <c r="M398" s="1" t="s">
        <v>3991</v>
      </c>
      <c r="N398" s="1" t="s">
        <v>3992</v>
      </c>
      <c r="O398" s="1" t="s">
        <v>2165</v>
      </c>
      <c r="P398" s="1" t="s">
        <v>2165</v>
      </c>
      <c r="Q398" s="1" t="s">
        <v>2166</v>
      </c>
      <c r="R398" s="1" t="s">
        <v>2277</v>
      </c>
      <c r="S398" s="1">
        <v>9</v>
      </c>
      <c r="T398" s="1">
        <v>14869181</v>
      </c>
      <c r="U398" s="1">
        <v>14869181</v>
      </c>
      <c r="V398" s="1" t="s">
        <v>2168</v>
      </c>
      <c r="W398" s="1" t="s">
        <v>2168</v>
      </c>
      <c r="X398" s="1" t="s">
        <v>3993</v>
      </c>
      <c r="Y398" s="1" t="s">
        <v>2245</v>
      </c>
      <c r="Z398" s="1">
        <v>2</v>
      </c>
      <c r="AA398" s="1" t="s">
        <v>2124</v>
      </c>
      <c r="AB398" s="1" t="s">
        <v>2171</v>
      </c>
      <c r="AC398" s="1" t="s">
        <v>3994</v>
      </c>
      <c r="AD398" s="1">
        <v>2</v>
      </c>
      <c r="AE398" s="1">
        <v>366186</v>
      </c>
      <c r="AF398" s="1">
        <v>14869181</v>
      </c>
      <c r="AG398" s="1" t="s">
        <v>2185</v>
      </c>
      <c r="AH398" s="1" t="s">
        <v>2174</v>
      </c>
    </row>
    <row r="399" spans="1:34" x14ac:dyDescent="0.25">
      <c r="A399" s="1">
        <v>308009</v>
      </c>
      <c r="B399" s="1" t="s">
        <v>2175</v>
      </c>
      <c r="C399" s="1" t="s">
        <v>3995</v>
      </c>
      <c r="D399" s="1">
        <v>169522</v>
      </c>
      <c r="E399" s="3" t="s">
        <v>385</v>
      </c>
      <c r="F399" s="1" t="s">
        <v>388</v>
      </c>
      <c r="G399" s="1" t="s">
        <v>2249</v>
      </c>
      <c r="H399" s="1">
        <v>0</v>
      </c>
      <c r="I399" s="1" t="s">
        <v>2335</v>
      </c>
      <c r="J399" s="1">
        <v>886063818</v>
      </c>
      <c r="K399" s="1" t="s">
        <v>2124</v>
      </c>
      <c r="L399" s="1" t="s">
        <v>3996</v>
      </c>
      <c r="M399" s="1" t="s">
        <v>3997</v>
      </c>
      <c r="N399" s="1" t="s">
        <v>3998</v>
      </c>
      <c r="O399" s="1" t="s">
        <v>2165</v>
      </c>
      <c r="P399" s="1" t="s">
        <v>2165</v>
      </c>
      <c r="Q399" s="1" t="s">
        <v>2166</v>
      </c>
      <c r="R399" s="1" t="s">
        <v>2277</v>
      </c>
      <c r="S399" s="1">
        <v>9</v>
      </c>
      <c r="T399" s="1">
        <v>2717579</v>
      </c>
      <c r="U399" s="1">
        <v>2717579</v>
      </c>
      <c r="V399" s="1" t="s">
        <v>2168</v>
      </c>
      <c r="W399" s="1" t="s">
        <v>2168</v>
      </c>
      <c r="X399" s="1" t="s">
        <v>2293</v>
      </c>
      <c r="Y399" s="1" t="s">
        <v>2236</v>
      </c>
      <c r="Z399" s="1">
        <v>1</v>
      </c>
      <c r="AA399" s="1" t="s">
        <v>2124</v>
      </c>
      <c r="AB399" s="1" t="s">
        <v>2171</v>
      </c>
      <c r="AC399" s="1" t="s">
        <v>3999</v>
      </c>
      <c r="AD399" s="1">
        <v>2</v>
      </c>
      <c r="AE399" s="1">
        <v>366399</v>
      </c>
      <c r="AF399" s="1">
        <v>2717579</v>
      </c>
      <c r="AG399" s="1" t="s">
        <v>2210</v>
      </c>
      <c r="AH399" s="1" t="s">
        <v>2185</v>
      </c>
    </row>
    <row r="400" spans="1:34" x14ac:dyDescent="0.25">
      <c r="A400" s="1">
        <v>308013</v>
      </c>
      <c r="B400" s="1" t="s">
        <v>2175</v>
      </c>
      <c r="C400" s="1" t="s">
        <v>4000</v>
      </c>
      <c r="D400" s="1">
        <v>169522</v>
      </c>
      <c r="E400" s="3" t="s">
        <v>385</v>
      </c>
      <c r="F400" s="1" t="s">
        <v>388</v>
      </c>
      <c r="G400" s="1" t="s">
        <v>2254</v>
      </c>
      <c r="H400" s="1">
        <v>0</v>
      </c>
      <c r="I400" s="1" t="s">
        <v>2335</v>
      </c>
      <c r="J400" s="1">
        <v>528809457</v>
      </c>
      <c r="K400" s="1" t="s">
        <v>2124</v>
      </c>
      <c r="L400" s="1" t="s">
        <v>4001</v>
      </c>
      <c r="M400" s="1" t="s">
        <v>3997</v>
      </c>
      <c r="N400" s="1" t="s">
        <v>3998</v>
      </c>
      <c r="O400" s="1" t="s">
        <v>2165</v>
      </c>
      <c r="P400" s="1" t="s">
        <v>2165</v>
      </c>
      <c r="Q400" s="1" t="s">
        <v>2166</v>
      </c>
      <c r="R400" s="1" t="s">
        <v>2277</v>
      </c>
      <c r="S400" s="1">
        <v>9</v>
      </c>
      <c r="T400" s="1">
        <v>2717595</v>
      </c>
      <c r="U400" s="1">
        <v>2717595</v>
      </c>
      <c r="V400" s="1" t="s">
        <v>2168</v>
      </c>
      <c r="W400" s="1" t="s">
        <v>2168</v>
      </c>
      <c r="X400" s="1" t="s">
        <v>2293</v>
      </c>
      <c r="Y400" s="1" t="s">
        <v>2236</v>
      </c>
      <c r="Z400" s="1">
        <v>1</v>
      </c>
      <c r="AA400" s="1" t="s">
        <v>2124</v>
      </c>
      <c r="AB400" s="1" t="s">
        <v>2171</v>
      </c>
      <c r="AC400" s="1" t="s">
        <v>4002</v>
      </c>
      <c r="AD400" s="1">
        <v>2</v>
      </c>
      <c r="AE400" s="1">
        <v>366400</v>
      </c>
      <c r="AF400" s="1">
        <v>2717595</v>
      </c>
      <c r="AG400" s="1" t="s">
        <v>2186</v>
      </c>
      <c r="AH400" s="1" t="s">
        <v>2174</v>
      </c>
    </row>
    <row r="401" spans="1:34" x14ac:dyDescent="0.25">
      <c r="A401" s="1">
        <v>308015</v>
      </c>
      <c r="B401" s="1" t="s">
        <v>2175</v>
      </c>
      <c r="C401" s="1" t="s">
        <v>4003</v>
      </c>
      <c r="D401" s="1">
        <v>169522</v>
      </c>
      <c r="E401" s="3" t="s">
        <v>385</v>
      </c>
      <c r="F401" s="1" t="s">
        <v>388</v>
      </c>
      <c r="G401" s="1" t="s">
        <v>2254</v>
      </c>
      <c r="H401" s="1">
        <v>0</v>
      </c>
      <c r="I401" s="1" t="s">
        <v>2335</v>
      </c>
      <c r="J401" s="1">
        <v>188986938</v>
      </c>
      <c r="K401" s="1" t="s">
        <v>2124</v>
      </c>
      <c r="L401" s="1" t="s">
        <v>4004</v>
      </c>
      <c r="M401" s="1" t="s">
        <v>3997</v>
      </c>
      <c r="N401" s="1" t="s">
        <v>3998</v>
      </c>
      <c r="O401" s="1" t="s">
        <v>2165</v>
      </c>
      <c r="P401" s="1" t="s">
        <v>2165</v>
      </c>
      <c r="Q401" s="1" t="s">
        <v>2166</v>
      </c>
      <c r="R401" s="1" t="s">
        <v>2277</v>
      </c>
      <c r="S401" s="1">
        <v>9</v>
      </c>
      <c r="T401" s="1">
        <v>2717629</v>
      </c>
      <c r="U401" s="1">
        <v>2717629</v>
      </c>
      <c r="V401" s="1" t="s">
        <v>2168</v>
      </c>
      <c r="W401" s="1" t="s">
        <v>2168</v>
      </c>
      <c r="X401" s="1" t="s">
        <v>2293</v>
      </c>
      <c r="Y401" s="1" t="s">
        <v>2236</v>
      </c>
      <c r="Z401" s="1">
        <v>1</v>
      </c>
      <c r="AA401" s="1" t="s">
        <v>2124</v>
      </c>
      <c r="AB401" s="1" t="s">
        <v>2171</v>
      </c>
      <c r="AC401" s="1" t="s">
        <v>4005</v>
      </c>
      <c r="AD401" s="1">
        <v>2</v>
      </c>
      <c r="AE401" s="1">
        <v>366401</v>
      </c>
      <c r="AF401" s="1">
        <v>2717629</v>
      </c>
      <c r="AG401" s="1" t="s">
        <v>2174</v>
      </c>
      <c r="AH401" s="1" t="s">
        <v>2186</v>
      </c>
    </row>
    <row r="402" spans="1:34" x14ac:dyDescent="0.25">
      <c r="A402" s="1">
        <v>308019</v>
      </c>
      <c r="B402" s="1" t="s">
        <v>2175</v>
      </c>
      <c r="C402" s="1" t="s">
        <v>4006</v>
      </c>
      <c r="D402" s="1">
        <v>169522</v>
      </c>
      <c r="E402" s="3" t="s">
        <v>385</v>
      </c>
      <c r="F402" s="1" t="s">
        <v>388</v>
      </c>
      <c r="G402" s="1" t="s">
        <v>2249</v>
      </c>
      <c r="H402" s="1">
        <v>0</v>
      </c>
      <c r="I402" s="1" t="s">
        <v>2304</v>
      </c>
      <c r="J402" s="1">
        <v>369580579</v>
      </c>
      <c r="K402" s="1" t="s">
        <v>2124</v>
      </c>
      <c r="L402" s="1" t="s">
        <v>4007</v>
      </c>
      <c r="M402" s="1" t="s">
        <v>3997</v>
      </c>
      <c r="N402" s="1" t="s">
        <v>3998</v>
      </c>
      <c r="O402" s="1" t="s">
        <v>2165</v>
      </c>
      <c r="P402" s="1" t="s">
        <v>2165</v>
      </c>
      <c r="Q402" s="1" t="s">
        <v>2166</v>
      </c>
      <c r="R402" s="1" t="s">
        <v>2277</v>
      </c>
      <c r="S402" s="1">
        <v>9</v>
      </c>
      <c r="T402" s="1">
        <v>2717704</v>
      </c>
      <c r="U402" s="1">
        <v>2717704</v>
      </c>
      <c r="V402" s="1" t="s">
        <v>2168</v>
      </c>
      <c r="W402" s="1" t="s">
        <v>2168</v>
      </c>
      <c r="X402" s="1" t="s">
        <v>2293</v>
      </c>
      <c r="Y402" s="1" t="s">
        <v>2236</v>
      </c>
      <c r="Z402" s="1">
        <v>1</v>
      </c>
      <c r="AA402" s="1" t="s">
        <v>2124</v>
      </c>
      <c r="AB402" s="1" t="s">
        <v>2171</v>
      </c>
      <c r="AC402" s="1" t="s">
        <v>4008</v>
      </c>
      <c r="AD402" s="1">
        <v>2</v>
      </c>
      <c r="AE402" s="1">
        <v>366404</v>
      </c>
      <c r="AF402" s="1">
        <v>2717704</v>
      </c>
      <c r="AG402" s="1" t="s">
        <v>2174</v>
      </c>
      <c r="AH402" s="1" t="s">
        <v>2186</v>
      </c>
    </row>
    <row r="403" spans="1:34" x14ac:dyDescent="0.25">
      <c r="A403" s="1">
        <v>308020</v>
      </c>
      <c r="B403" s="1" t="s">
        <v>2175</v>
      </c>
      <c r="C403" s="1" t="s">
        <v>4009</v>
      </c>
      <c r="D403" s="1">
        <v>169522</v>
      </c>
      <c r="E403" s="3" t="s">
        <v>385</v>
      </c>
      <c r="F403" s="1" t="s">
        <v>388</v>
      </c>
      <c r="G403" s="1" t="s">
        <v>2249</v>
      </c>
      <c r="H403" s="1">
        <v>0</v>
      </c>
      <c r="I403" s="1" t="s">
        <v>2304</v>
      </c>
      <c r="J403" s="1">
        <v>775888664</v>
      </c>
      <c r="K403" s="1" t="s">
        <v>2124</v>
      </c>
      <c r="L403" s="1" t="s">
        <v>4010</v>
      </c>
      <c r="M403" s="1" t="s">
        <v>3997</v>
      </c>
      <c r="N403" s="1" t="s">
        <v>3998</v>
      </c>
      <c r="O403" s="1" t="s">
        <v>2165</v>
      </c>
      <c r="P403" s="1" t="s">
        <v>2165</v>
      </c>
      <c r="Q403" s="1" t="s">
        <v>2166</v>
      </c>
      <c r="R403" s="1" t="s">
        <v>2277</v>
      </c>
      <c r="S403" s="1">
        <v>9</v>
      </c>
      <c r="T403" s="1">
        <v>2717721</v>
      </c>
      <c r="U403" s="1">
        <v>2717721</v>
      </c>
      <c r="V403" s="1" t="s">
        <v>2168</v>
      </c>
      <c r="W403" s="1" t="s">
        <v>2168</v>
      </c>
      <c r="X403" s="1" t="s">
        <v>2293</v>
      </c>
      <c r="Y403" s="1" t="s">
        <v>2236</v>
      </c>
      <c r="Z403" s="1">
        <v>1</v>
      </c>
      <c r="AA403" s="1" t="s">
        <v>2124</v>
      </c>
      <c r="AB403" s="1" t="s">
        <v>2171</v>
      </c>
      <c r="AC403" s="1" t="s">
        <v>4011</v>
      </c>
      <c r="AD403" s="1">
        <v>2</v>
      </c>
      <c r="AE403" s="1">
        <v>366405</v>
      </c>
      <c r="AF403" s="1">
        <v>2717721</v>
      </c>
      <c r="AG403" s="1" t="s">
        <v>2210</v>
      </c>
      <c r="AH403" s="1" t="s">
        <v>2174</v>
      </c>
    </row>
    <row r="404" spans="1:34" x14ac:dyDescent="0.25">
      <c r="A404" s="1">
        <v>308481</v>
      </c>
      <c r="B404" s="1" t="s">
        <v>2175</v>
      </c>
      <c r="C404" s="1" t="s">
        <v>4012</v>
      </c>
      <c r="D404" s="1">
        <v>346007</v>
      </c>
      <c r="E404" s="3" t="s">
        <v>277</v>
      </c>
      <c r="F404" s="1" t="s">
        <v>280</v>
      </c>
      <c r="G404" s="1" t="s">
        <v>2249</v>
      </c>
      <c r="H404" s="1">
        <v>0</v>
      </c>
      <c r="I404" s="1" t="s">
        <v>4013</v>
      </c>
      <c r="J404" s="1">
        <v>530118054</v>
      </c>
      <c r="K404" s="1" t="s">
        <v>2124</v>
      </c>
      <c r="L404" s="1" t="s">
        <v>4014</v>
      </c>
      <c r="M404" s="1" t="s">
        <v>3721</v>
      </c>
      <c r="N404" s="1" t="s">
        <v>3722</v>
      </c>
      <c r="O404" s="1" t="s">
        <v>2165</v>
      </c>
      <c r="P404" s="1" t="s">
        <v>2165</v>
      </c>
      <c r="Q404" s="1" t="s">
        <v>2166</v>
      </c>
      <c r="R404" s="1" t="s">
        <v>2167</v>
      </c>
      <c r="S404" s="1">
        <v>6</v>
      </c>
      <c r="T404" s="1">
        <v>65495478</v>
      </c>
      <c r="U404" s="1">
        <v>65495478</v>
      </c>
      <c r="V404" s="1" t="s">
        <v>2168</v>
      </c>
      <c r="W404" s="1" t="s">
        <v>2168</v>
      </c>
      <c r="X404" s="1" t="s">
        <v>3678</v>
      </c>
      <c r="Y404" s="1" t="s">
        <v>2245</v>
      </c>
      <c r="Z404" s="1">
        <v>2</v>
      </c>
      <c r="AA404" s="1" t="s">
        <v>2124</v>
      </c>
      <c r="AB404" s="1" t="s">
        <v>2171</v>
      </c>
      <c r="AC404" s="1" t="s">
        <v>4015</v>
      </c>
      <c r="AD404" s="1">
        <v>2</v>
      </c>
      <c r="AE404" s="1">
        <v>357751</v>
      </c>
      <c r="AF404" s="1">
        <v>65495478</v>
      </c>
      <c r="AG404" s="1" t="s">
        <v>2210</v>
      </c>
      <c r="AH404" s="1" t="s">
        <v>2185</v>
      </c>
    </row>
    <row r="405" spans="1:34" x14ac:dyDescent="0.25">
      <c r="A405" s="1">
        <v>308500</v>
      </c>
      <c r="B405" s="1" t="s">
        <v>2175</v>
      </c>
      <c r="C405" s="1" t="s">
        <v>4016</v>
      </c>
      <c r="D405" s="1">
        <v>346007</v>
      </c>
      <c r="E405" s="3" t="s">
        <v>277</v>
      </c>
      <c r="F405" s="1" t="s">
        <v>280</v>
      </c>
      <c r="G405" s="1" t="s">
        <v>2220</v>
      </c>
      <c r="H405" s="1">
        <v>0</v>
      </c>
      <c r="I405" s="1" t="s">
        <v>4017</v>
      </c>
      <c r="J405" s="1">
        <v>370140172</v>
      </c>
      <c r="K405" s="1" t="s">
        <v>2124</v>
      </c>
      <c r="L405" s="1" t="s">
        <v>4018</v>
      </c>
      <c r="M405" s="1" t="s">
        <v>3676</v>
      </c>
      <c r="N405" s="1" t="s">
        <v>3677</v>
      </c>
      <c r="O405" s="1" t="s">
        <v>2165</v>
      </c>
      <c r="P405" s="1" t="s">
        <v>2165</v>
      </c>
      <c r="Q405" s="1" t="s">
        <v>2166</v>
      </c>
      <c r="R405" s="1" t="s">
        <v>2167</v>
      </c>
      <c r="S405" s="1">
        <v>6</v>
      </c>
      <c r="T405" s="1">
        <v>65495868</v>
      </c>
      <c r="U405" s="1">
        <v>65495868</v>
      </c>
      <c r="V405" s="1" t="s">
        <v>2168</v>
      </c>
      <c r="W405" s="1" t="s">
        <v>2168</v>
      </c>
      <c r="X405" s="1" t="s">
        <v>3678</v>
      </c>
      <c r="Y405" s="1" t="s">
        <v>2227</v>
      </c>
      <c r="Z405" s="1">
        <v>3</v>
      </c>
      <c r="AA405" s="1" t="s">
        <v>2124</v>
      </c>
      <c r="AB405" s="1" t="s">
        <v>2171</v>
      </c>
      <c r="AC405" s="1" t="s">
        <v>4019</v>
      </c>
      <c r="AD405" s="1">
        <v>2</v>
      </c>
      <c r="AE405" s="1">
        <v>357753</v>
      </c>
      <c r="AF405" s="1">
        <v>65495868</v>
      </c>
      <c r="AG405" s="1" t="s">
        <v>2186</v>
      </c>
      <c r="AH405" s="1" t="s">
        <v>2174</v>
      </c>
    </row>
    <row r="406" spans="1:34" x14ac:dyDescent="0.25">
      <c r="A406" s="1">
        <v>308506</v>
      </c>
      <c r="B406" s="1" t="s">
        <v>2175</v>
      </c>
      <c r="C406" s="1" t="s">
        <v>4020</v>
      </c>
      <c r="D406" s="1">
        <v>346007</v>
      </c>
      <c r="E406" s="3" t="s">
        <v>277</v>
      </c>
      <c r="F406" s="1" t="s">
        <v>280</v>
      </c>
      <c r="G406" s="1" t="s">
        <v>2220</v>
      </c>
      <c r="H406" s="1">
        <v>0</v>
      </c>
      <c r="I406" s="1" t="s">
        <v>2265</v>
      </c>
      <c r="J406" s="1">
        <v>145321084</v>
      </c>
      <c r="K406" s="1" t="s">
        <v>2124</v>
      </c>
      <c r="L406" s="1" t="s">
        <v>4021</v>
      </c>
      <c r="M406" s="1" t="s">
        <v>3721</v>
      </c>
      <c r="N406" s="1" t="s">
        <v>3722</v>
      </c>
      <c r="O406" s="1" t="s">
        <v>2165</v>
      </c>
      <c r="P406" s="1" t="s">
        <v>2165</v>
      </c>
      <c r="Q406" s="1" t="s">
        <v>2166</v>
      </c>
      <c r="R406" s="1" t="s">
        <v>2167</v>
      </c>
      <c r="S406" s="1">
        <v>6</v>
      </c>
      <c r="T406" s="1">
        <v>65639782</v>
      </c>
      <c r="U406" s="1">
        <v>65639782</v>
      </c>
      <c r="V406" s="1" t="s">
        <v>2168</v>
      </c>
      <c r="W406" s="1" t="s">
        <v>2168</v>
      </c>
      <c r="X406" s="1" t="s">
        <v>3678</v>
      </c>
      <c r="Y406" s="1" t="s">
        <v>2227</v>
      </c>
      <c r="Z406" s="1">
        <v>4</v>
      </c>
      <c r="AA406" s="1" t="s">
        <v>2124</v>
      </c>
      <c r="AB406" s="1" t="s">
        <v>2171</v>
      </c>
      <c r="AC406" s="1" t="s">
        <v>4022</v>
      </c>
      <c r="AD406" s="1">
        <v>2</v>
      </c>
      <c r="AE406" s="1">
        <v>357756</v>
      </c>
      <c r="AF406" s="1">
        <v>65639782</v>
      </c>
      <c r="AG406" s="1" t="s">
        <v>2185</v>
      </c>
      <c r="AH406" s="1" t="s">
        <v>2186</v>
      </c>
    </row>
    <row r="407" spans="1:34" x14ac:dyDescent="0.25">
      <c r="A407" s="1">
        <v>308507</v>
      </c>
      <c r="B407" s="1" t="s">
        <v>2175</v>
      </c>
      <c r="C407" s="1" t="s">
        <v>4023</v>
      </c>
      <c r="D407" s="1">
        <v>346007</v>
      </c>
      <c r="E407" s="3" t="s">
        <v>277</v>
      </c>
      <c r="F407" s="1" t="s">
        <v>280</v>
      </c>
      <c r="G407" s="1" t="s">
        <v>2220</v>
      </c>
      <c r="H407" s="1">
        <v>0</v>
      </c>
      <c r="I407" s="1" t="s">
        <v>2265</v>
      </c>
      <c r="J407" s="1">
        <v>181146743</v>
      </c>
      <c r="K407" s="1" t="s">
        <v>2124</v>
      </c>
      <c r="L407" s="1" t="s">
        <v>4024</v>
      </c>
      <c r="M407" s="1" t="s">
        <v>3721</v>
      </c>
      <c r="N407" s="1" t="s">
        <v>3722</v>
      </c>
      <c r="O407" s="1" t="s">
        <v>2165</v>
      </c>
      <c r="P407" s="1" t="s">
        <v>2165</v>
      </c>
      <c r="Q407" s="1" t="s">
        <v>2166</v>
      </c>
      <c r="R407" s="1" t="s">
        <v>2167</v>
      </c>
      <c r="S407" s="1">
        <v>6</v>
      </c>
      <c r="T407" s="1">
        <v>65639859</v>
      </c>
      <c r="U407" s="1">
        <v>65639859</v>
      </c>
      <c r="V407" s="1" t="s">
        <v>2168</v>
      </c>
      <c r="W407" s="1" t="s">
        <v>2168</v>
      </c>
      <c r="X407" s="1" t="s">
        <v>3678</v>
      </c>
      <c r="Y407" s="1" t="s">
        <v>2227</v>
      </c>
      <c r="Z407" s="1">
        <v>2</v>
      </c>
      <c r="AA407" s="1" t="s">
        <v>2124</v>
      </c>
      <c r="AB407" s="1" t="s">
        <v>2171</v>
      </c>
      <c r="AC407" s="1" t="s">
        <v>4025</v>
      </c>
      <c r="AD407" s="1">
        <v>2</v>
      </c>
      <c r="AE407" s="1">
        <v>357759</v>
      </c>
      <c r="AF407" s="1">
        <v>65639859</v>
      </c>
      <c r="AG407" s="1" t="s">
        <v>2174</v>
      </c>
      <c r="AH407" s="1" t="s">
        <v>2186</v>
      </c>
    </row>
    <row r="408" spans="1:34" x14ac:dyDescent="0.25">
      <c r="A408" s="1">
        <v>308508</v>
      </c>
      <c r="B408" s="1" t="s">
        <v>2175</v>
      </c>
      <c r="C408" s="1" t="s">
        <v>4026</v>
      </c>
      <c r="D408" s="1">
        <v>346007</v>
      </c>
      <c r="E408" s="3" t="s">
        <v>277</v>
      </c>
      <c r="F408" s="1" t="s">
        <v>280</v>
      </c>
      <c r="G408" s="1" t="s">
        <v>2220</v>
      </c>
      <c r="H408" s="1">
        <v>0</v>
      </c>
      <c r="I408" s="1" t="s">
        <v>4027</v>
      </c>
      <c r="J408" s="1">
        <v>144371265</v>
      </c>
      <c r="K408" s="1" t="s">
        <v>2124</v>
      </c>
      <c r="L408" s="1" t="s">
        <v>4028</v>
      </c>
      <c r="M408" s="1" t="s">
        <v>4029</v>
      </c>
      <c r="N408" s="1" t="s">
        <v>4030</v>
      </c>
      <c r="O408" s="1" t="s">
        <v>2324</v>
      </c>
      <c r="P408" s="1" t="s">
        <v>2165</v>
      </c>
      <c r="Q408" s="1" t="s">
        <v>2166</v>
      </c>
      <c r="R408" s="1" t="s">
        <v>2167</v>
      </c>
      <c r="S408" s="1">
        <v>6</v>
      </c>
      <c r="T408" s="1">
        <v>65707146</v>
      </c>
      <c r="U408" s="1">
        <v>65707146</v>
      </c>
      <c r="V408" s="1" t="s">
        <v>2168</v>
      </c>
      <c r="W408" s="1" t="s">
        <v>2168</v>
      </c>
      <c r="X408" s="1" t="s">
        <v>3678</v>
      </c>
      <c r="Y408" s="1" t="s">
        <v>2227</v>
      </c>
      <c r="Z408" s="1">
        <v>5</v>
      </c>
      <c r="AA408" s="1" t="s">
        <v>2124</v>
      </c>
      <c r="AB408" s="1" t="s">
        <v>2171</v>
      </c>
      <c r="AC408" s="1" t="s">
        <v>4031</v>
      </c>
      <c r="AD408" s="1">
        <v>2</v>
      </c>
      <c r="AE408" s="1">
        <v>357760</v>
      </c>
      <c r="AF408" s="1">
        <v>65707146</v>
      </c>
      <c r="AG408" s="1" t="s">
        <v>2210</v>
      </c>
      <c r="AH408" s="1" t="s">
        <v>2185</v>
      </c>
    </row>
    <row r="409" spans="1:34" x14ac:dyDescent="0.25">
      <c r="A409" s="1">
        <v>308539</v>
      </c>
      <c r="B409" s="1" t="s">
        <v>2175</v>
      </c>
      <c r="C409" s="1" t="s">
        <v>4032</v>
      </c>
      <c r="D409" s="1">
        <v>346007</v>
      </c>
      <c r="E409" s="3" t="s">
        <v>277</v>
      </c>
      <c r="F409" s="1" t="s">
        <v>280</v>
      </c>
      <c r="G409" s="1" t="s">
        <v>2220</v>
      </c>
      <c r="H409" s="1">
        <v>0</v>
      </c>
      <c r="I409" s="1" t="s">
        <v>4033</v>
      </c>
      <c r="J409" s="1">
        <v>368932132</v>
      </c>
      <c r="K409" s="1" t="s">
        <v>2124</v>
      </c>
      <c r="L409" s="1" t="s">
        <v>4034</v>
      </c>
      <c r="M409" s="1" t="s">
        <v>3721</v>
      </c>
      <c r="N409" s="1" t="s">
        <v>3722</v>
      </c>
      <c r="O409" s="1" t="s">
        <v>2165</v>
      </c>
      <c r="P409" s="1" t="s">
        <v>2165</v>
      </c>
      <c r="Q409" s="1" t="s">
        <v>2166</v>
      </c>
      <c r="R409" s="1" t="s">
        <v>2167</v>
      </c>
      <c r="S409" s="1">
        <v>6</v>
      </c>
      <c r="T409" s="1">
        <v>65495861</v>
      </c>
      <c r="U409" s="1">
        <v>65495861</v>
      </c>
      <c r="V409" s="1" t="s">
        <v>2168</v>
      </c>
      <c r="W409" s="1" t="s">
        <v>2168</v>
      </c>
      <c r="X409" s="1" t="s">
        <v>3678</v>
      </c>
      <c r="Y409" s="1" t="s">
        <v>2227</v>
      </c>
      <c r="Z409" s="1">
        <v>2</v>
      </c>
      <c r="AA409" s="1" t="s">
        <v>2124</v>
      </c>
      <c r="AB409" s="1" t="s">
        <v>2171</v>
      </c>
      <c r="AC409" s="1" t="s">
        <v>4035</v>
      </c>
      <c r="AD409" s="1">
        <v>2</v>
      </c>
      <c r="AE409" s="1">
        <v>357752</v>
      </c>
      <c r="AF409" s="1">
        <v>65495861</v>
      </c>
      <c r="AG409" s="1" t="s">
        <v>2174</v>
      </c>
      <c r="AH409" s="1" t="s">
        <v>2186</v>
      </c>
    </row>
    <row r="410" spans="1:34" x14ac:dyDescent="0.25">
      <c r="A410" s="1">
        <v>308541</v>
      </c>
      <c r="B410" s="1" t="s">
        <v>2175</v>
      </c>
      <c r="C410" s="1" t="s">
        <v>4036</v>
      </c>
      <c r="D410" s="1">
        <v>346007</v>
      </c>
      <c r="E410" s="3" t="s">
        <v>277</v>
      </c>
      <c r="F410" s="1" t="s">
        <v>280</v>
      </c>
      <c r="G410" s="1" t="s">
        <v>2249</v>
      </c>
      <c r="H410" s="1">
        <v>0</v>
      </c>
      <c r="I410" s="1" t="s">
        <v>2335</v>
      </c>
      <c r="J410" s="1">
        <v>868706829</v>
      </c>
      <c r="K410" s="1" t="s">
        <v>2124</v>
      </c>
      <c r="L410" s="1" t="s">
        <v>4037</v>
      </c>
      <c r="M410" s="1" t="s">
        <v>3060</v>
      </c>
      <c r="N410" s="1" t="s">
        <v>1134</v>
      </c>
      <c r="O410" s="1" t="s">
        <v>2165</v>
      </c>
      <c r="P410" s="1" t="s">
        <v>2165</v>
      </c>
      <c r="Q410" s="1" t="s">
        <v>2166</v>
      </c>
      <c r="R410" s="1" t="s">
        <v>2167</v>
      </c>
      <c r="S410" s="1">
        <v>6</v>
      </c>
      <c r="T410" s="1">
        <v>65496003</v>
      </c>
      <c r="U410" s="1">
        <v>65496003</v>
      </c>
      <c r="V410" s="1" t="s">
        <v>2168</v>
      </c>
      <c r="W410" s="1" t="s">
        <v>2168</v>
      </c>
      <c r="X410" s="1" t="s">
        <v>3678</v>
      </c>
      <c r="Y410" s="1" t="s">
        <v>2236</v>
      </c>
      <c r="Z410" s="1">
        <v>1</v>
      </c>
      <c r="AA410" s="1" t="s">
        <v>2124</v>
      </c>
      <c r="AB410" s="1" t="s">
        <v>2171</v>
      </c>
      <c r="AC410" s="1" t="s">
        <v>4038</v>
      </c>
      <c r="AD410" s="1">
        <v>2</v>
      </c>
      <c r="AE410" s="1">
        <v>357755</v>
      </c>
      <c r="AF410" s="1">
        <v>65496003</v>
      </c>
      <c r="AG410" s="1" t="s">
        <v>2210</v>
      </c>
      <c r="AH410" s="1" t="s">
        <v>2185</v>
      </c>
    </row>
    <row r="411" spans="1:34" x14ac:dyDescent="0.25">
      <c r="A411" s="1">
        <v>308542</v>
      </c>
      <c r="B411" s="1" t="s">
        <v>2175</v>
      </c>
      <c r="C411" s="1" t="s">
        <v>4039</v>
      </c>
      <c r="D411" s="1">
        <v>346007</v>
      </c>
      <c r="E411" s="3" t="s">
        <v>277</v>
      </c>
      <c r="F411" s="1" t="s">
        <v>280</v>
      </c>
      <c r="G411" s="1" t="s">
        <v>2220</v>
      </c>
      <c r="H411" s="1">
        <v>0</v>
      </c>
      <c r="I411" s="1" t="s">
        <v>2467</v>
      </c>
      <c r="J411" s="1">
        <v>886061687</v>
      </c>
      <c r="K411" s="1" t="s">
        <v>2124</v>
      </c>
      <c r="L411" s="1" t="s">
        <v>4040</v>
      </c>
      <c r="M411" s="1" t="s">
        <v>4041</v>
      </c>
      <c r="N411" s="1" t="s">
        <v>4042</v>
      </c>
      <c r="O411" s="1" t="s">
        <v>2165</v>
      </c>
      <c r="P411" s="1" t="s">
        <v>2165</v>
      </c>
      <c r="Q411" s="1" t="s">
        <v>2166</v>
      </c>
      <c r="R411" s="1" t="s">
        <v>2167</v>
      </c>
      <c r="S411" s="1">
        <v>6</v>
      </c>
      <c r="T411" s="1">
        <v>65639795</v>
      </c>
      <c r="U411" s="1">
        <v>65639795</v>
      </c>
      <c r="V411" s="1" t="s">
        <v>2168</v>
      </c>
      <c r="W411" s="1" t="s">
        <v>2168</v>
      </c>
      <c r="X411" s="1" t="s">
        <v>3678</v>
      </c>
      <c r="Y411" s="1" t="s">
        <v>2227</v>
      </c>
      <c r="Z411" s="1">
        <v>3</v>
      </c>
      <c r="AA411" s="1" t="s">
        <v>2124</v>
      </c>
      <c r="AB411" s="1" t="s">
        <v>2171</v>
      </c>
      <c r="AC411" s="1" t="s">
        <v>4043</v>
      </c>
      <c r="AD411" s="1">
        <v>2</v>
      </c>
      <c r="AE411" s="1">
        <v>357757</v>
      </c>
      <c r="AF411" s="1">
        <v>65639795</v>
      </c>
      <c r="AG411" s="1" t="s">
        <v>2174</v>
      </c>
      <c r="AH411" s="1" t="s">
        <v>2186</v>
      </c>
    </row>
    <row r="412" spans="1:34" x14ac:dyDescent="0.25">
      <c r="A412" s="1">
        <v>308543</v>
      </c>
      <c r="B412" s="1" t="s">
        <v>2175</v>
      </c>
      <c r="C412" s="1" t="s">
        <v>4044</v>
      </c>
      <c r="D412" s="1">
        <v>346007</v>
      </c>
      <c r="E412" s="3" t="s">
        <v>277</v>
      </c>
      <c r="F412" s="1" t="s">
        <v>280</v>
      </c>
      <c r="G412" s="1" t="s">
        <v>2249</v>
      </c>
      <c r="H412" s="1">
        <v>0</v>
      </c>
      <c r="I412" s="1" t="s">
        <v>4045</v>
      </c>
      <c r="J412" s="1">
        <v>886061688</v>
      </c>
      <c r="K412" s="1" t="s">
        <v>2124</v>
      </c>
      <c r="L412" s="1" t="s">
        <v>4046</v>
      </c>
      <c r="M412" s="1" t="s">
        <v>3721</v>
      </c>
      <c r="N412" s="1" t="s">
        <v>3722</v>
      </c>
      <c r="O412" s="1" t="s">
        <v>2165</v>
      </c>
      <c r="P412" s="1" t="s">
        <v>2165</v>
      </c>
      <c r="Q412" s="1" t="s">
        <v>2166</v>
      </c>
      <c r="R412" s="1" t="s">
        <v>2167</v>
      </c>
      <c r="S412" s="1">
        <v>6</v>
      </c>
      <c r="T412" s="1">
        <v>65707182</v>
      </c>
      <c r="U412" s="1">
        <v>65707182</v>
      </c>
      <c r="V412" s="1" t="s">
        <v>2168</v>
      </c>
      <c r="W412" s="1" t="s">
        <v>2168</v>
      </c>
      <c r="X412" s="1" t="s">
        <v>3678</v>
      </c>
      <c r="Y412" s="1" t="s">
        <v>2245</v>
      </c>
      <c r="Z412" s="1">
        <v>2</v>
      </c>
      <c r="AA412" s="1" t="s">
        <v>2124</v>
      </c>
      <c r="AB412" s="1" t="s">
        <v>2171</v>
      </c>
      <c r="AC412" s="1" t="s">
        <v>4047</v>
      </c>
      <c r="AD412" s="1">
        <v>2</v>
      </c>
      <c r="AE412" s="1">
        <v>357761</v>
      </c>
      <c r="AF412" s="1">
        <v>65707182</v>
      </c>
      <c r="AG412" s="1" t="s">
        <v>2185</v>
      </c>
      <c r="AH412" s="1" t="s">
        <v>2210</v>
      </c>
    </row>
    <row r="413" spans="1:34" x14ac:dyDescent="0.25">
      <c r="A413" s="1">
        <v>308549</v>
      </c>
      <c r="B413" s="1" t="s">
        <v>2175</v>
      </c>
      <c r="C413" s="1" t="s">
        <v>4048</v>
      </c>
      <c r="D413" s="1">
        <v>346007</v>
      </c>
      <c r="E413" s="3" t="s">
        <v>277</v>
      </c>
      <c r="F413" s="1" t="s">
        <v>280</v>
      </c>
      <c r="G413" s="1" t="s">
        <v>2220</v>
      </c>
      <c r="H413" s="1">
        <v>0</v>
      </c>
      <c r="I413" s="1" t="s">
        <v>4049</v>
      </c>
      <c r="J413" s="1">
        <v>769167992</v>
      </c>
      <c r="K413" s="1" t="s">
        <v>2124</v>
      </c>
      <c r="L413" s="1" t="s">
        <v>4050</v>
      </c>
      <c r="M413" s="1" t="s">
        <v>3721</v>
      </c>
      <c r="N413" s="1" t="s">
        <v>3722</v>
      </c>
      <c r="O413" s="1" t="s">
        <v>2165</v>
      </c>
      <c r="P413" s="1" t="s">
        <v>2165</v>
      </c>
      <c r="Q413" s="1" t="s">
        <v>2166</v>
      </c>
      <c r="R413" s="1" t="s">
        <v>2167</v>
      </c>
      <c r="S413" s="1">
        <v>6</v>
      </c>
      <c r="T413" s="1">
        <v>65707208</v>
      </c>
      <c r="U413" s="1">
        <v>65707208</v>
      </c>
      <c r="V413" s="1" t="s">
        <v>2168</v>
      </c>
      <c r="W413" s="1" t="s">
        <v>2168</v>
      </c>
      <c r="X413" s="1" t="s">
        <v>3678</v>
      </c>
      <c r="Y413" s="1" t="s">
        <v>2227</v>
      </c>
      <c r="Z413" s="1">
        <v>2</v>
      </c>
      <c r="AA413" s="1" t="s">
        <v>2124</v>
      </c>
      <c r="AB413" s="1" t="s">
        <v>2171</v>
      </c>
      <c r="AC413" s="1" t="s">
        <v>4051</v>
      </c>
      <c r="AD413" s="1">
        <v>2</v>
      </c>
      <c r="AE413" s="1">
        <v>357763</v>
      </c>
      <c r="AF413" s="1">
        <v>65707208</v>
      </c>
      <c r="AG413" s="1" t="s">
        <v>2210</v>
      </c>
      <c r="AH413" s="1" t="s">
        <v>2185</v>
      </c>
    </row>
    <row r="414" spans="1:34" x14ac:dyDescent="0.25">
      <c r="A414" s="1">
        <v>308591</v>
      </c>
      <c r="B414" s="1" t="s">
        <v>2175</v>
      </c>
      <c r="C414" s="1" t="s">
        <v>4052</v>
      </c>
      <c r="D414" s="1">
        <v>22999</v>
      </c>
      <c r="E414" s="3" t="s">
        <v>1337</v>
      </c>
      <c r="F414" s="1" t="s">
        <v>1340</v>
      </c>
      <c r="G414" s="1" t="s">
        <v>2249</v>
      </c>
      <c r="H414" s="1">
        <v>0</v>
      </c>
      <c r="I414" s="1" t="s">
        <v>2304</v>
      </c>
      <c r="J414" s="1">
        <v>886061704</v>
      </c>
      <c r="K414" s="1" t="s">
        <v>2124</v>
      </c>
      <c r="L414" s="1" t="s">
        <v>4053</v>
      </c>
      <c r="M414" s="1" t="s">
        <v>3682</v>
      </c>
      <c r="N414" s="1" t="s">
        <v>3683</v>
      </c>
      <c r="O414" s="1" t="s">
        <v>2165</v>
      </c>
      <c r="P414" s="1" t="s">
        <v>2165</v>
      </c>
      <c r="Q414" s="1" t="s">
        <v>2166</v>
      </c>
      <c r="R414" s="1" t="s">
        <v>2167</v>
      </c>
      <c r="S414" s="1">
        <v>6</v>
      </c>
      <c r="T414" s="1">
        <v>71886843</v>
      </c>
      <c r="U414" s="1">
        <v>71886843</v>
      </c>
      <c r="V414" s="1" t="s">
        <v>2168</v>
      </c>
      <c r="W414" s="1" t="s">
        <v>2168</v>
      </c>
      <c r="X414" s="1" t="s">
        <v>3684</v>
      </c>
      <c r="Y414" s="1" t="s">
        <v>2236</v>
      </c>
      <c r="Z414" s="1">
        <v>1</v>
      </c>
      <c r="AA414" s="1" t="s">
        <v>2124</v>
      </c>
      <c r="AB414" s="1" t="s">
        <v>2171</v>
      </c>
      <c r="AC414" s="1" t="s">
        <v>4054</v>
      </c>
      <c r="AD414" s="1">
        <v>2</v>
      </c>
      <c r="AE414" s="1">
        <v>357824</v>
      </c>
      <c r="AF414" s="1">
        <v>71886843</v>
      </c>
      <c r="AG414" s="1" t="s">
        <v>2210</v>
      </c>
      <c r="AH414" s="1" t="s">
        <v>2185</v>
      </c>
    </row>
    <row r="415" spans="1:34" x14ac:dyDescent="0.25">
      <c r="A415" s="1">
        <v>308614</v>
      </c>
      <c r="B415" s="1" t="s">
        <v>2175</v>
      </c>
      <c r="C415" s="1" t="s">
        <v>4055</v>
      </c>
      <c r="D415" s="1">
        <v>22999</v>
      </c>
      <c r="E415" s="3" t="s">
        <v>1337</v>
      </c>
      <c r="F415" s="1" t="s">
        <v>1340</v>
      </c>
      <c r="G415" s="1" t="s">
        <v>2189</v>
      </c>
      <c r="H415" s="1">
        <v>0</v>
      </c>
      <c r="I415" s="1" t="s">
        <v>2304</v>
      </c>
      <c r="J415" s="1">
        <v>577898637</v>
      </c>
      <c r="K415" s="1" t="s">
        <v>2124</v>
      </c>
      <c r="L415" s="1" t="s">
        <v>4056</v>
      </c>
      <c r="M415" s="1" t="s">
        <v>3682</v>
      </c>
      <c r="N415" s="1" t="s">
        <v>3683</v>
      </c>
      <c r="O415" s="1" t="s">
        <v>2165</v>
      </c>
      <c r="P415" s="1" t="s">
        <v>2165</v>
      </c>
      <c r="Q415" s="1" t="s">
        <v>2166</v>
      </c>
      <c r="R415" s="1" t="s">
        <v>2167</v>
      </c>
      <c r="S415" s="1">
        <v>6</v>
      </c>
      <c r="T415" s="1">
        <v>71886722</v>
      </c>
      <c r="U415" s="1">
        <v>71886722</v>
      </c>
      <c r="V415" s="1" t="s">
        <v>2168</v>
      </c>
      <c r="W415" s="1" t="s">
        <v>2168</v>
      </c>
      <c r="X415" s="1" t="s">
        <v>3684</v>
      </c>
      <c r="Y415" s="1" t="s">
        <v>2236</v>
      </c>
      <c r="Z415" s="1">
        <v>1</v>
      </c>
      <c r="AA415" s="1" t="s">
        <v>2124</v>
      </c>
      <c r="AB415" s="1" t="s">
        <v>2171</v>
      </c>
      <c r="AC415" s="1" t="s">
        <v>4057</v>
      </c>
      <c r="AD415" s="1">
        <v>2</v>
      </c>
      <c r="AE415" s="1">
        <v>357821</v>
      </c>
      <c r="AF415" s="1">
        <v>71886722</v>
      </c>
      <c r="AG415" s="1" t="s">
        <v>2174</v>
      </c>
      <c r="AH415" s="1" t="s">
        <v>2186</v>
      </c>
    </row>
    <row r="416" spans="1:34" x14ac:dyDescent="0.25">
      <c r="A416" s="1">
        <v>308615</v>
      </c>
      <c r="B416" s="1" t="s">
        <v>2187</v>
      </c>
      <c r="C416" s="1" t="s">
        <v>4058</v>
      </c>
      <c r="D416" s="1">
        <v>22999</v>
      </c>
      <c r="E416" s="3" t="s">
        <v>1337</v>
      </c>
      <c r="F416" s="1" t="s">
        <v>1340</v>
      </c>
      <c r="G416" s="1" t="s">
        <v>2254</v>
      </c>
      <c r="H416" s="1">
        <v>0</v>
      </c>
      <c r="I416" s="1" t="s">
        <v>2786</v>
      </c>
      <c r="J416" s="1">
        <v>555947867</v>
      </c>
      <c r="K416" s="1" t="s">
        <v>2124</v>
      </c>
      <c r="L416" s="1" t="s">
        <v>4059</v>
      </c>
      <c r="M416" s="1" t="s">
        <v>4060</v>
      </c>
      <c r="N416" s="1" t="s">
        <v>4061</v>
      </c>
      <c r="O416" s="1" t="s">
        <v>2165</v>
      </c>
      <c r="P416" s="1" t="s">
        <v>2165</v>
      </c>
      <c r="Q416" s="1" t="s">
        <v>2166</v>
      </c>
      <c r="R416" s="1" t="s">
        <v>2167</v>
      </c>
      <c r="S416" s="1">
        <v>6</v>
      </c>
      <c r="T416" s="1">
        <v>71886840</v>
      </c>
      <c r="U416" s="1">
        <v>71886841</v>
      </c>
      <c r="V416" s="1" t="s">
        <v>2168</v>
      </c>
      <c r="W416" s="1" t="s">
        <v>2168</v>
      </c>
      <c r="X416" s="1" t="s">
        <v>3684</v>
      </c>
      <c r="Y416" s="1" t="s">
        <v>2236</v>
      </c>
      <c r="Z416" s="1">
        <v>1</v>
      </c>
      <c r="AA416" s="1" t="s">
        <v>2124</v>
      </c>
      <c r="AB416" s="1" t="s">
        <v>2171</v>
      </c>
      <c r="AC416" s="1" t="s">
        <v>4062</v>
      </c>
      <c r="AD416" s="1">
        <v>2</v>
      </c>
      <c r="AE416" s="1">
        <v>357823</v>
      </c>
      <c r="AF416" s="1">
        <v>71886840</v>
      </c>
      <c r="AG416" s="1" t="s">
        <v>2185</v>
      </c>
      <c r="AH416" s="1" t="s">
        <v>4063</v>
      </c>
    </row>
    <row r="417" spans="1:34" x14ac:dyDescent="0.25">
      <c r="A417" s="1">
        <v>308909</v>
      </c>
      <c r="B417" s="1" t="s">
        <v>2175</v>
      </c>
      <c r="C417" s="1" t="s">
        <v>4064</v>
      </c>
      <c r="D417" s="1">
        <v>167691</v>
      </c>
      <c r="E417" s="3" t="s">
        <v>404</v>
      </c>
      <c r="F417" s="1" t="s">
        <v>407</v>
      </c>
      <c r="G417" s="1" t="s">
        <v>2249</v>
      </c>
      <c r="H417" s="1">
        <v>0</v>
      </c>
      <c r="I417" s="1" t="s">
        <v>2304</v>
      </c>
      <c r="J417" s="1">
        <v>886061791</v>
      </c>
      <c r="K417" s="1" t="s">
        <v>2124</v>
      </c>
      <c r="L417" s="1" t="s">
        <v>4065</v>
      </c>
      <c r="M417" s="1" t="s">
        <v>2163</v>
      </c>
      <c r="N417" s="1" t="s">
        <v>2164</v>
      </c>
      <c r="O417" s="1" t="s">
        <v>2165</v>
      </c>
      <c r="P417" s="1" t="s">
        <v>2165</v>
      </c>
      <c r="Q417" s="1" t="s">
        <v>2166</v>
      </c>
      <c r="R417" s="1" t="s">
        <v>2167</v>
      </c>
      <c r="S417" s="1">
        <v>6</v>
      </c>
      <c r="T417" s="1">
        <v>79518933</v>
      </c>
      <c r="U417" s="1">
        <v>79518933</v>
      </c>
      <c r="V417" s="1" t="s">
        <v>2168</v>
      </c>
      <c r="W417" s="1" t="s">
        <v>2168</v>
      </c>
      <c r="X417" s="1" t="s">
        <v>2169</v>
      </c>
      <c r="Y417" s="1" t="s">
        <v>2236</v>
      </c>
      <c r="Z417" s="1">
        <v>1</v>
      </c>
      <c r="AA417" s="1" t="s">
        <v>2124</v>
      </c>
      <c r="AB417" s="1" t="s">
        <v>2171</v>
      </c>
      <c r="AC417" s="1" t="s">
        <v>4066</v>
      </c>
      <c r="AD417" s="1">
        <v>2</v>
      </c>
      <c r="AE417" s="1">
        <v>358108</v>
      </c>
      <c r="AF417" s="1">
        <v>79518933</v>
      </c>
      <c r="AG417" s="1" t="s">
        <v>2185</v>
      </c>
      <c r="AH417" s="1" t="s">
        <v>2210</v>
      </c>
    </row>
    <row r="418" spans="1:34" x14ac:dyDescent="0.25">
      <c r="A418" s="1">
        <v>308913</v>
      </c>
      <c r="B418" s="1" t="s">
        <v>2175</v>
      </c>
      <c r="C418" s="1" t="s">
        <v>4067</v>
      </c>
      <c r="D418" s="1">
        <v>167691</v>
      </c>
      <c r="E418" s="3" t="s">
        <v>404</v>
      </c>
      <c r="F418" s="1" t="s">
        <v>407</v>
      </c>
      <c r="G418" s="1" t="s">
        <v>2189</v>
      </c>
      <c r="H418" s="1">
        <v>0</v>
      </c>
      <c r="I418" s="1" t="s">
        <v>4068</v>
      </c>
      <c r="J418" s="1">
        <v>2803195</v>
      </c>
      <c r="K418" s="1" t="s">
        <v>2124</v>
      </c>
      <c r="L418" s="1" t="s">
        <v>4069</v>
      </c>
      <c r="M418" s="1" t="s">
        <v>2163</v>
      </c>
      <c r="N418" s="1" t="s">
        <v>2164</v>
      </c>
      <c r="O418" s="1" t="s">
        <v>2165</v>
      </c>
      <c r="P418" s="1" t="s">
        <v>2165</v>
      </c>
      <c r="Q418" s="1" t="s">
        <v>2166</v>
      </c>
      <c r="R418" s="1" t="s">
        <v>2167</v>
      </c>
      <c r="S418" s="1">
        <v>6</v>
      </c>
      <c r="T418" s="1">
        <v>79518956</v>
      </c>
      <c r="U418" s="1">
        <v>79518956</v>
      </c>
      <c r="V418" s="1" t="s">
        <v>2168</v>
      </c>
      <c r="W418" s="1" t="s">
        <v>2168</v>
      </c>
      <c r="X418" s="1" t="s">
        <v>2169</v>
      </c>
      <c r="Y418" s="1" t="s">
        <v>2245</v>
      </c>
      <c r="Z418" s="1">
        <v>2</v>
      </c>
      <c r="AA418" s="1" t="s">
        <v>2124</v>
      </c>
      <c r="AB418" s="1" t="s">
        <v>2171</v>
      </c>
      <c r="AC418" s="1" t="s">
        <v>4070</v>
      </c>
      <c r="AD418" s="1">
        <v>2</v>
      </c>
      <c r="AE418" s="1">
        <v>358109</v>
      </c>
      <c r="AF418" s="1">
        <v>79518956</v>
      </c>
      <c r="AG418" s="1" t="s">
        <v>2186</v>
      </c>
      <c r="AH418" s="1" t="s">
        <v>2174</v>
      </c>
    </row>
    <row r="419" spans="1:34" x14ac:dyDescent="0.25">
      <c r="A419" s="1">
        <v>308917</v>
      </c>
      <c r="B419" s="1" t="s">
        <v>2175</v>
      </c>
      <c r="C419" s="1" t="s">
        <v>4071</v>
      </c>
      <c r="D419" s="1">
        <v>167691</v>
      </c>
      <c r="E419" s="3" t="s">
        <v>404</v>
      </c>
      <c r="F419" s="1" t="s">
        <v>407</v>
      </c>
      <c r="G419" s="1" t="s">
        <v>2249</v>
      </c>
      <c r="H419" s="1">
        <v>0</v>
      </c>
      <c r="I419" s="1" t="s">
        <v>2304</v>
      </c>
      <c r="J419" s="1">
        <v>538864087</v>
      </c>
      <c r="K419" s="1" t="s">
        <v>2124</v>
      </c>
      <c r="L419" s="1" t="s">
        <v>4072</v>
      </c>
      <c r="M419" s="1" t="s">
        <v>2163</v>
      </c>
      <c r="N419" s="1" t="s">
        <v>2164</v>
      </c>
      <c r="O419" s="1" t="s">
        <v>2165</v>
      </c>
      <c r="P419" s="1" t="s">
        <v>2165</v>
      </c>
      <c r="Q419" s="1" t="s">
        <v>2166</v>
      </c>
      <c r="R419" s="1" t="s">
        <v>2167</v>
      </c>
      <c r="S419" s="1">
        <v>6</v>
      </c>
      <c r="T419" s="1">
        <v>79537387</v>
      </c>
      <c r="U419" s="1">
        <v>79537387</v>
      </c>
      <c r="V419" s="1" t="s">
        <v>2168</v>
      </c>
      <c r="W419" s="1" t="s">
        <v>2168</v>
      </c>
      <c r="X419" s="1" t="s">
        <v>2169</v>
      </c>
      <c r="Y419" s="1" t="s">
        <v>2236</v>
      </c>
      <c r="Z419" s="1">
        <v>1</v>
      </c>
      <c r="AA419" s="1" t="s">
        <v>2124</v>
      </c>
      <c r="AB419" s="1" t="s">
        <v>2171</v>
      </c>
      <c r="AC419" s="1" t="s">
        <v>4073</v>
      </c>
      <c r="AD419" s="1">
        <v>2</v>
      </c>
      <c r="AE419" s="1">
        <v>358117</v>
      </c>
      <c r="AF419" s="1">
        <v>79537387</v>
      </c>
      <c r="AG419" s="1" t="s">
        <v>2210</v>
      </c>
      <c r="AH419" s="1" t="s">
        <v>2185</v>
      </c>
    </row>
    <row r="420" spans="1:34" x14ac:dyDescent="0.25">
      <c r="A420" s="1">
        <v>308935</v>
      </c>
      <c r="B420" s="1" t="s">
        <v>2175</v>
      </c>
      <c r="C420" s="1" t="s">
        <v>4074</v>
      </c>
      <c r="D420" s="1">
        <v>6785</v>
      </c>
      <c r="E420" s="3" t="s">
        <v>265</v>
      </c>
      <c r="F420" s="1" t="s">
        <v>268</v>
      </c>
      <c r="G420" s="1" t="s">
        <v>2249</v>
      </c>
      <c r="H420" s="1">
        <v>0</v>
      </c>
      <c r="I420" s="1" t="s">
        <v>2335</v>
      </c>
      <c r="J420" s="1">
        <v>751105802</v>
      </c>
      <c r="K420" s="1" t="s">
        <v>2124</v>
      </c>
      <c r="L420" s="1" t="s">
        <v>4075</v>
      </c>
      <c r="M420" s="1" t="s">
        <v>3710</v>
      </c>
      <c r="N420" s="1" t="s">
        <v>3711</v>
      </c>
      <c r="O420" s="1" t="s">
        <v>2165</v>
      </c>
      <c r="P420" s="1" t="s">
        <v>2165</v>
      </c>
      <c r="Q420" s="1" t="s">
        <v>2166</v>
      </c>
      <c r="R420" s="1" t="s">
        <v>2167</v>
      </c>
      <c r="S420" s="1">
        <v>6</v>
      </c>
      <c r="T420" s="1">
        <v>79947314</v>
      </c>
      <c r="U420" s="1">
        <v>79947314</v>
      </c>
      <c r="V420" s="1" t="s">
        <v>2168</v>
      </c>
      <c r="W420" s="1" t="s">
        <v>2168</v>
      </c>
      <c r="X420" s="1" t="s">
        <v>2169</v>
      </c>
      <c r="Y420" s="1" t="s">
        <v>2236</v>
      </c>
      <c r="Z420" s="1">
        <v>1</v>
      </c>
      <c r="AA420" s="1" t="s">
        <v>2124</v>
      </c>
      <c r="AB420" s="1" t="s">
        <v>2171</v>
      </c>
      <c r="AC420" s="1" t="s">
        <v>4076</v>
      </c>
      <c r="AD420" s="1">
        <v>2</v>
      </c>
      <c r="AE420" s="1">
        <v>358149</v>
      </c>
      <c r="AF420" s="1">
        <v>79947314</v>
      </c>
      <c r="AG420" s="1" t="s">
        <v>2210</v>
      </c>
      <c r="AH420" s="1" t="s">
        <v>2185</v>
      </c>
    </row>
    <row r="421" spans="1:34" x14ac:dyDescent="0.25">
      <c r="A421" s="1">
        <v>308936</v>
      </c>
      <c r="B421" s="1" t="s">
        <v>2175</v>
      </c>
      <c r="C421" s="1" t="s">
        <v>4077</v>
      </c>
      <c r="D421" s="1">
        <v>6785</v>
      </c>
      <c r="E421" s="3" t="s">
        <v>265</v>
      </c>
      <c r="F421" s="1" t="s">
        <v>268</v>
      </c>
      <c r="G421" s="1" t="s">
        <v>2189</v>
      </c>
      <c r="H421" s="1">
        <v>0</v>
      </c>
      <c r="I421" s="1" t="s">
        <v>3328</v>
      </c>
      <c r="J421" s="1">
        <v>240307</v>
      </c>
      <c r="K421" s="1" t="s">
        <v>2124</v>
      </c>
      <c r="L421" s="1" t="s">
        <v>4078</v>
      </c>
      <c r="M421" s="1" t="s">
        <v>3705</v>
      </c>
      <c r="N421" s="1" t="s">
        <v>3706</v>
      </c>
      <c r="O421" s="1" t="s">
        <v>2165</v>
      </c>
      <c r="P421" s="1" t="s">
        <v>2165</v>
      </c>
      <c r="Q421" s="1" t="s">
        <v>2166</v>
      </c>
      <c r="R421" s="1" t="s">
        <v>2167</v>
      </c>
      <c r="S421" s="1">
        <v>6</v>
      </c>
      <c r="T421" s="1">
        <v>79947515</v>
      </c>
      <c r="U421" s="1">
        <v>79947515</v>
      </c>
      <c r="V421" s="1" t="s">
        <v>2168</v>
      </c>
      <c r="W421" s="1" t="s">
        <v>2168</v>
      </c>
      <c r="X421" s="1" t="s">
        <v>2169</v>
      </c>
      <c r="Y421" s="1" t="s">
        <v>2245</v>
      </c>
      <c r="Z421" s="1">
        <v>2</v>
      </c>
      <c r="AA421" s="1" t="s">
        <v>2124</v>
      </c>
      <c r="AB421" s="1" t="s">
        <v>2171</v>
      </c>
      <c r="AC421" s="1" t="s">
        <v>4079</v>
      </c>
      <c r="AD421" s="1">
        <v>2</v>
      </c>
      <c r="AE421" s="1">
        <v>358156</v>
      </c>
      <c r="AF421" s="1">
        <v>79947515</v>
      </c>
      <c r="AG421" s="1" t="s">
        <v>2210</v>
      </c>
      <c r="AH421" s="1" t="s">
        <v>2185</v>
      </c>
    </row>
    <row r="422" spans="1:34" x14ac:dyDescent="0.25">
      <c r="A422" s="1">
        <v>308938</v>
      </c>
      <c r="B422" s="1" t="s">
        <v>2175</v>
      </c>
      <c r="C422" s="1" t="s">
        <v>4080</v>
      </c>
      <c r="D422" s="1">
        <v>6785</v>
      </c>
      <c r="E422" s="3" t="s">
        <v>265</v>
      </c>
      <c r="F422" s="1" t="s">
        <v>268</v>
      </c>
      <c r="G422" s="1" t="s">
        <v>2249</v>
      </c>
      <c r="H422" s="1">
        <v>0</v>
      </c>
      <c r="I422" s="1" t="s">
        <v>2304</v>
      </c>
      <c r="J422" s="1">
        <v>240307</v>
      </c>
      <c r="K422" s="1" t="s">
        <v>2124</v>
      </c>
      <c r="L422" s="1" t="s">
        <v>4081</v>
      </c>
      <c r="M422" s="1" t="s">
        <v>3710</v>
      </c>
      <c r="N422" s="1" t="s">
        <v>3711</v>
      </c>
      <c r="O422" s="1" t="s">
        <v>2165</v>
      </c>
      <c r="P422" s="1" t="s">
        <v>2165</v>
      </c>
      <c r="Q422" s="1" t="s">
        <v>2166</v>
      </c>
      <c r="R422" s="1" t="s">
        <v>2167</v>
      </c>
      <c r="S422" s="1">
        <v>6</v>
      </c>
      <c r="T422" s="1">
        <v>79947515</v>
      </c>
      <c r="U422" s="1">
        <v>79947515</v>
      </c>
      <c r="V422" s="1" t="s">
        <v>2168</v>
      </c>
      <c r="W422" s="1" t="s">
        <v>2168</v>
      </c>
      <c r="X422" s="1" t="s">
        <v>2169</v>
      </c>
      <c r="Y422" s="1" t="s">
        <v>2236</v>
      </c>
      <c r="Z422" s="1">
        <v>1</v>
      </c>
      <c r="AA422" s="1" t="s">
        <v>2124</v>
      </c>
      <c r="AB422" s="1" t="s">
        <v>2171</v>
      </c>
      <c r="AC422" s="1" t="s">
        <v>4082</v>
      </c>
      <c r="AD422" s="1">
        <v>2</v>
      </c>
      <c r="AE422" s="1">
        <v>358157</v>
      </c>
      <c r="AF422" s="1">
        <v>79947515</v>
      </c>
      <c r="AG422" s="1" t="s">
        <v>2210</v>
      </c>
      <c r="AH422" s="1" t="s">
        <v>2174</v>
      </c>
    </row>
    <row r="423" spans="1:34" x14ac:dyDescent="0.25">
      <c r="A423" s="1">
        <v>308941</v>
      </c>
      <c r="B423" s="1" t="s">
        <v>2175</v>
      </c>
      <c r="C423" s="1" t="s">
        <v>4083</v>
      </c>
      <c r="D423" s="1">
        <v>6785</v>
      </c>
      <c r="E423" s="3" t="s">
        <v>265</v>
      </c>
      <c r="F423" s="1" t="s">
        <v>268</v>
      </c>
      <c r="G423" s="1" t="s">
        <v>2189</v>
      </c>
      <c r="H423" s="1">
        <v>0</v>
      </c>
      <c r="I423" s="1" t="s">
        <v>2335</v>
      </c>
      <c r="J423" s="1">
        <v>546271509</v>
      </c>
      <c r="K423" s="1" t="s">
        <v>2124</v>
      </c>
      <c r="L423" s="1" t="s">
        <v>4084</v>
      </c>
      <c r="M423" s="1" t="s">
        <v>3710</v>
      </c>
      <c r="N423" s="1" t="s">
        <v>3711</v>
      </c>
      <c r="O423" s="1" t="s">
        <v>2165</v>
      </c>
      <c r="P423" s="1" t="s">
        <v>2165</v>
      </c>
      <c r="Q423" s="1" t="s">
        <v>2166</v>
      </c>
      <c r="R423" s="1" t="s">
        <v>2167</v>
      </c>
      <c r="S423" s="1">
        <v>6</v>
      </c>
      <c r="T423" s="1">
        <v>79947547</v>
      </c>
      <c r="U423" s="1">
        <v>79947547</v>
      </c>
      <c r="V423" s="1" t="s">
        <v>2168</v>
      </c>
      <c r="W423" s="1" t="s">
        <v>2168</v>
      </c>
      <c r="X423" s="1" t="s">
        <v>2169</v>
      </c>
      <c r="Y423" s="1" t="s">
        <v>2236</v>
      </c>
      <c r="Z423" s="1">
        <v>1</v>
      </c>
      <c r="AA423" s="1" t="s">
        <v>2124</v>
      </c>
      <c r="AB423" s="1" t="s">
        <v>2171</v>
      </c>
      <c r="AC423" s="1" t="s">
        <v>4085</v>
      </c>
      <c r="AD423" s="1">
        <v>2</v>
      </c>
      <c r="AE423" s="1">
        <v>358162</v>
      </c>
      <c r="AF423" s="1">
        <v>79947547</v>
      </c>
      <c r="AG423" s="1" t="s">
        <v>2185</v>
      </c>
      <c r="AH423" s="1" t="s">
        <v>2174</v>
      </c>
    </row>
    <row r="424" spans="1:34" x14ac:dyDescent="0.25">
      <c r="A424" s="1">
        <v>309007</v>
      </c>
      <c r="B424" s="1" t="s">
        <v>2175</v>
      </c>
      <c r="C424" s="1" t="s">
        <v>4086</v>
      </c>
      <c r="D424" s="1">
        <v>167691</v>
      </c>
      <c r="E424" s="3" t="s">
        <v>404</v>
      </c>
      <c r="F424" s="1" t="s">
        <v>407</v>
      </c>
      <c r="G424" s="1" t="s">
        <v>2249</v>
      </c>
      <c r="H424" s="1">
        <v>0</v>
      </c>
      <c r="I424" s="1" t="s">
        <v>2335</v>
      </c>
      <c r="J424" s="1">
        <v>886061792</v>
      </c>
      <c r="K424" s="1" t="s">
        <v>2124</v>
      </c>
      <c r="L424" s="1" t="s">
        <v>4087</v>
      </c>
      <c r="M424" s="1" t="s">
        <v>2163</v>
      </c>
      <c r="N424" s="1" t="s">
        <v>2164</v>
      </c>
      <c r="O424" s="1" t="s">
        <v>2165</v>
      </c>
      <c r="P424" s="1" t="s">
        <v>2165</v>
      </c>
      <c r="Q424" s="1" t="s">
        <v>2166</v>
      </c>
      <c r="R424" s="1" t="s">
        <v>2167</v>
      </c>
      <c r="S424" s="1">
        <v>6</v>
      </c>
      <c r="T424" s="1">
        <v>79537173</v>
      </c>
      <c r="U424" s="1">
        <v>79537173</v>
      </c>
      <c r="V424" s="1" t="s">
        <v>2168</v>
      </c>
      <c r="W424" s="1" t="s">
        <v>2168</v>
      </c>
      <c r="X424" s="1" t="s">
        <v>2169</v>
      </c>
      <c r="Y424" s="1" t="s">
        <v>2236</v>
      </c>
      <c r="Z424" s="1">
        <v>1</v>
      </c>
      <c r="AA424" s="1" t="s">
        <v>2124</v>
      </c>
      <c r="AB424" s="1" t="s">
        <v>2171</v>
      </c>
      <c r="AC424" s="1" t="s">
        <v>4088</v>
      </c>
      <c r="AD424" s="1">
        <v>2</v>
      </c>
      <c r="AE424" s="1">
        <v>358111</v>
      </c>
      <c r="AF424" s="1">
        <v>79537173</v>
      </c>
      <c r="AG424" s="1" t="s">
        <v>2174</v>
      </c>
      <c r="AH424" s="1" t="s">
        <v>2186</v>
      </c>
    </row>
    <row r="425" spans="1:34" x14ac:dyDescent="0.25">
      <c r="A425" s="1">
        <v>309008</v>
      </c>
      <c r="B425" s="1" t="s">
        <v>2175</v>
      </c>
      <c r="C425" s="1" t="s">
        <v>4089</v>
      </c>
      <c r="D425" s="1">
        <v>167691</v>
      </c>
      <c r="E425" s="3" t="s">
        <v>404</v>
      </c>
      <c r="F425" s="1" t="s">
        <v>407</v>
      </c>
      <c r="G425" s="1" t="s">
        <v>2249</v>
      </c>
      <c r="H425" s="1">
        <v>0</v>
      </c>
      <c r="I425" s="1" t="s">
        <v>2304</v>
      </c>
      <c r="J425" s="1">
        <v>886061794</v>
      </c>
      <c r="K425" s="1" t="s">
        <v>2124</v>
      </c>
      <c r="L425" s="1" t="s">
        <v>4090</v>
      </c>
      <c r="M425" s="1" t="s">
        <v>2163</v>
      </c>
      <c r="N425" s="1" t="s">
        <v>2164</v>
      </c>
      <c r="O425" s="1" t="s">
        <v>2165</v>
      </c>
      <c r="P425" s="1" t="s">
        <v>2165</v>
      </c>
      <c r="Q425" s="1" t="s">
        <v>2166</v>
      </c>
      <c r="R425" s="1" t="s">
        <v>2167</v>
      </c>
      <c r="S425" s="1">
        <v>6</v>
      </c>
      <c r="T425" s="1">
        <v>79537277</v>
      </c>
      <c r="U425" s="1">
        <v>79537277</v>
      </c>
      <c r="V425" s="1" t="s">
        <v>2168</v>
      </c>
      <c r="W425" s="1" t="s">
        <v>2168</v>
      </c>
      <c r="X425" s="1" t="s">
        <v>2169</v>
      </c>
      <c r="Y425" s="1" t="s">
        <v>2236</v>
      </c>
      <c r="Z425" s="1">
        <v>1</v>
      </c>
      <c r="AA425" s="1" t="s">
        <v>2124</v>
      </c>
      <c r="AB425" s="1" t="s">
        <v>2171</v>
      </c>
      <c r="AC425" s="1" t="s">
        <v>4091</v>
      </c>
      <c r="AD425" s="1">
        <v>2</v>
      </c>
      <c r="AE425" s="1">
        <v>358114</v>
      </c>
      <c r="AF425" s="1">
        <v>79537277</v>
      </c>
      <c r="AG425" s="1" t="s">
        <v>2186</v>
      </c>
      <c r="AH425" s="1" t="s">
        <v>2185</v>
      </c>
    </row>
    <row r="426" spans="1:34" x14ac:dyDescent="0.25">
      <c r="A426" s="1">
        <v>309030</v>
      </c>
      <c r="B426" s="1" t="s">
        <v>2175</v>
      </c>
      <c r="C426" s="1" t="s">
        <v>4092</v>
      </c>
      <c r="D426" s="1">
        <v>6785</v>
      </c>
      <c r="E426" s="3" t="s">
        <v>265</v>
      </c>
      <c r="F426" s="1" t="s">
        <v>268</v>
      </c>
      <c r="G426" s="1" t="s">
        <v>2189</v>
      </c>
      <c r="H426" s="1">
        <v>0</v>
      </c>
      <c r="I426" s="1" t="s">
        <v>2304</v>
      </c>
      <c r="J426" s="1">
        <v>562763990</v>
      </c>
      <c r="K426" s="1" t="s">
        <v>2124</v>
      </c>
      <c r="L426" s="1" t="s">
        <v>4093</v>
      </c>
      <c r="M426" s="1" t="s">
        <v>3710</v>
      </c>
      <c r="N426" s="1" t="s">
        <v>3711</v>
      </c>
      <c r="O426" s="1" t="s">
        <v>2165</v>
      </c>
      <c r="P426" s="1" t="s">
        <v>2165</v>
      </c>
      <c r="Q426" s="1" t="s">
        <v>2166</v>
      </c>
      <c r="R426" s="1" t="s">
        <v>2167</v>
      </c>
      <c r="S426" s="1">
        <v>6</v>
      </c>
      <c r="T426" s="1">
        <v>79947377</v>
      </c>
      <c r="U426" s="1">
        <v>79947377</v>
      </c>
      <c r="V426" s="1" t="s">
        <v>2168</v>
      </c>
      <c r="W426" s="1" t="s">
        <v>2168</v>
      </c>
      <c r="X426" s="1" t="s">
        <v>2169</v>
      </c>
      <c r="Y426" s="1" t="s">
        <v>2236</v>
      </c>
      <c r="Z426" s="1">
        <v>1</v>
      </c>
      <c r="AA426" s="1" t="s">
        <v>2124</v>
      </c>
      <c r="AB426" s="1" t="s">
        <v>2171</v>
      </c>
      <c r="AC426" s="1" t="s">
        <v>4094</v>
      </c>
      <c r="AD426" s="1">
        <v>2</v>
      </c>
      <c r="AE426" s="1">
        <v>358151</v>
      </c>
      <c r="AF426" s="1">
        <v>79947377</v>
      </c>
      <c r="AG426" s="1" t="s">
        <v>2210</v>
      </c>
      <c r="AH426" s="1" t="s">
        <v>2185</v>
      </c>
    </row>
    <row r="427" spans="1:34" x14ac:dyDescent="0.25">
      <c r="A427" s="1">
        <v>309038</v>
      </c>
      <c r="B427" s="1" t="s">
        <v>2175</v>
      </c>
      <c r="C427" s="1" t="s">
        <v>4095</v>
      </c>
      <c r="D427" s="1">
        <v>6785</v>
      </c>
      <c r="E427" s="3" t="s">
        <v>265</v>
      </c>
      <c r="F427" s="1" t="s">
        <v>268</v>
      </c>
      <c r="G427" s="1" t="s">
        <v>2254</v>
      </c>
      <c r="H427" s="1">
        <v>0</v>
      </c>
      <c r="I427" s="1" t="s">
        <v>2335</v>
      </c>
      <c r="J427" s="1">
        <v>530801492</v>
      </c>
      <c r="K427" s="1" t="s">
        <v>2124</v>
      </c>
      <c r="L427" s="1" t="s">
        <v>4096</v>
      </c>
      <c r="M427" s="1" t="s">
        <v>3710</v>
      </c>
      <c r="N427" s="1" t="s">
        <v>3711</v>
      </c>
      <c r="O427" s="1" t="s">
        <v>2165</v>
      </c>
      <c r="P427" s="1" t="s">
        <v>2165</v>
      </c>
      <c r="Q427" s="1" t="s">
        <v>2166</v>
      </c>
      <c r="R427" s="1" t="s">
        <v>2167</v>
      </c>
      <c r="S427" s="1">
        <v>6</v>
      </c>
      <c r="T427" s="1">
        <v>79947382</v>
      </c>
      <c r="U427" s="1">
        <v>79947382</v>
      </c>
      <c r="V427" s="1" t="s">
        <v>2168</v>
      </c>
      <c r="W427" s="1" t="s">
        <v>2168</v>
      </c>
      <c r="X427" s="1" t="s">
        <v>2169</v>
      </c>
      <c r="Y427" s="1" t="s">
        <v>2236</v>
      </c>
      <c r="Z427" s="1">
        <v>1</v>
      </c>
      <c r="AA427" s="1" t="s">
        <v>2124</v>
      </c>
      <c r="AB427" s="1" t="s">
        <v>2171</v>
      </c>
      <c r="AC427" s="1" t="s">
        <v>4097</v>
      </c>
      <c r="AD427" s="1">
        <v>2</v>
      </c>
      <c r="AE427" s="1">
        <v>358152</v>
      </c>
      <c r="AF427" s="1">
        <v>79947382</v>
      </c>
      <c r="AG427" s="1" t="s">
        <v>2174</v>
      </c>
      <c r="AH427" s="1" t="s">
        <v>2210</v>
      </c>
    </row>
    <row r="428" spans="1:34" x14ac:dyDescent="0.25">
      <c r="A428" s="1">
        <v>309040</v>
      </c>
      <c r="B428" s="1" t="s">
        <v>2175</v>
      </c>
      <c r="C428" s="1" t="s">
        <v>4098</v>
      </c>
      <c r="D428" s="1">
        <v>6785</v>
      </c>
      <c r="E428" s="3" t="s">
        <v>265</v>
      </c>
      <c r="F428" s="1" t="s">
        <v>268</v>
      </c>
      <c r="G428" s="1" t="s">
        <v>2249</v>
      </c>
      <c r="H428" s="1">
        <v>0</v>
      </c>
      <c r="I428" s="1" t="s">
        <v>2304</v>
      </c>
      <c r="J428" s="1">
        <v>886061806</v>
      </c>
      <c r="K428" s="1" t="s">
        <v>2124</v>
      </c>
      <c r="L428" s="1" t="s">
        <v>4099</v>
      </c>
      <c r="M428" s="1" t="s">
        <v>3710</v>
      </c>
      <c r="N428" s="1" t="s">
        <v>3711</v>
      </c>
      <c r="O428" s="1" t="s">
        <v>2165</v>
      </c>
      <c r="P428" s="1" t="s">
        <v>2165</v>
      </c>
      <c r="Q428" s="1" t="s">
        <v>2166</v>
      </c>
      <c r="R428" s="1" t="s">
        <v>2167</v>
      </c>
      <c r="S428" s="1">
        <v>6</v>
      </c>
      <c r="T428" s="1">
        <v>79947537</v>
      </c>
      <c r="U428" s="1">
        <v>79947537</v>
      </c>
      <c r="V428" s="1" t="s">
        <v>2168</v>
      </c>
      <c r="W428" s="1" t="s">
        <v>2168</v>
      </c>
      <c r="X428" s="1" t="s">
        <v>2169</v>
      </c>
      <c r="Y428" s="1" t="s">
        <v>2236</v>
      </c>
      <c r="Z428" s="1">
        <v>1</v>
      </c>
      <c r="AA428" s="1" t="s">
        <v>2124</v>
      </c>
      <c r="AB428" s="1" t="s">
        <v>2171</v>
      </c>
      <c r="AC428" s="1" t="s">
        <v>4100</v>
      </c>
      <c r="AD428" s="1">
        <v>2</v>
      </c>
      <c r="AE428" s="1">
        <v>358160</v>
      </c>
      <c r="AF428" s="1">
        <v>79947537</v>
      </c>
      <c r="AG428" s="1" t="s">
        <v>2210</v>
      </c>
      <c r="AH428" s="1" t="s">
        <v>2185</v>
      </c>
    </row>
    <row r="429" spans="1:34" x14ac:dyDescent="0.25">
      <c r="A429" s="1">
        <v>309362</v>
      </c>
      <c r="B429" s="1" t="s">
        <v>2175</v>
      </c>
      <c r="C429" s="1" t="s">
        <v>4101</v>
      </c>
      <c r="D429" s="1">
        <v>6101</v>
      </c>
      <c r="E429" s="3" t="s">
        <v>634</v>
      </c>
      <c r="F429" s="1" t="s">
        <v>637</v>
      </c>
      <c r="G429" s="1" t="s">
        <v>2249</v>
      </c>
      <c r="H429" s="1">
        <v>0</v>
      </c>
      <c r="I429" s="1" t="s">
        <v>2335</v>
      </c>
      <c r="J429" s="1">
        <v>867287513</v>
      </c>
      <c r="K429" s="1" t="s">
        <v>2124</v>
      </c>
      <c r="L429" s="1" t="s">
        <v>4102</v>
      </c>
      <c r="M429" s="1" t="s">
        <v>3060</v>
      </c>
      <c r="N429" s="1" t="s">
        <v>1134</v>
      </c>
      <c r="O429" s="1" t="s">
        <v>2165</v>
      </c>
      <c r="P429" s="1" t="s">
        <v>2165</v>
      </c>
      <c r="Q429" s="1" t="s">
        <v>2166</v>
      </c>
      <c r="R429" s="1" t="s">
        <v>2325</v>
      </c>
      <c r="S429" s="1">
        <v>8</v>
      </c>
      <c r="T429" s="1">
        <v>54616114</v>
      </c>
      <c r="U429" s="1">
        <v>54616114</v>
      </c>
      <c r="V429" s="1" t="s">
        <v>2168</v>
      </c>
      <c r="W429" s="1" t="s">
        <v>2168</v>
      </c>
      <c r="X429" s="1" t="s">
        <v>3860</v>
      </c>
      <c r="Y429" s="1" t="s">
        <v>2236</v>
      </c>
      <c r="Z429" s="1">
        <v>1</v>
      </c>
      <c r="AA429" s="1" t="s">
        <v>2124</v>
      </c>
      <c r="AB429" s="1" t="s">
        <v>2171</v>
      </c>
      <c r="AC429" s="1" t="s">
        <v>4103</v>
      </c>
      <c r="AD429" s="1">
        <v>2</v>
      </c>
      <c r="AE429" s="1">
        <v>363275</v>
      </c>
      <c r="AF429" s="1">
        <v>54616114</v>
      </c>
      <c r="AG429" s="1" t="s">
        <v>2210</v>
      </c>
      <c r="AH429" s="1" t="s">
        <v>2185</v>
      </c>
    </row>
    <row r="430" spans="1:34" x14ac:dyDescent="0.25">
      <c r="A430" s="1">
        <v>309557</v>
      </c>
      <c r="B430" s="1" t="s">
        <v>2175</v>
      </c>
      <c r="C430" s="1" t="s">
        <v>4104</v>
      </c>
      <c r="D430" s="1">
        <v>23554</v>
      </c>
      <c r="E430" s="3" t="s">
        <v>728</v>
      </c>
      <c r="F430" s="1" t="s">
        <v>731</v>
      </c>
      <c r="G430" s="1" t="s">
        <v>2189</v>
      </c>
      <c r="H430" s="1">
        <v>0</v>
      </c>
      <c r="I430" s="1" t="s">
        <v>2304</v>
      </c>
      <c r="J430" s="1">
        <v>377745738</v>
      </c>
      <c r="K430" s="1" t="s">
        <v>2124</v>
      </c>
      <c r="L430" s="1" t="s">
        <v>4105</v>
      </c>
      <c r="M430" s="1" t="s">
        <v>3835</v>
      </c>
      <c r="N430" s="1" t="s">
        <v>3836</v>
      </c>
      <c r="O430" s="1" t="s">
        <v>2165</v>
      </c>
      <c r="P430" s="1" t="s">
        <v>2165</v>
      </c>
      <c r="Q430" s="1" t="s">
        <v>2166</v>
      </c>
      <c r="R430" s="1" t="s">
        <v>2366</v>
      </c>
      <c r="S430" s="1">
        <v>7</v>
      </c>
      <c r="T430" s="1">
        <v>120856806</v>
      </c>
      <c r="U430" s="1">
        <v>120856806</v>
      </c>
      <c r="V430" s="1" t="s">
        <v>2168</v>
      </c>
      <c r="W430" s="1" t="s">
        <v>2168</v>
      </c>
      <c r="X430" s="1" t="s">
        <v>3837</v>
      </c>
      <c r="Y430" s="1" t="s">
        <v>2236</v>
      </c>
      <c r="Z430" s="1">
        <v>1</v>
      </c>
      <c r="AA430" s="1" t="s">
        <v>2124</v>
      </c>
      <c r="AB430" s="1" t="s">
        <v>2171</v>
      </c>
      <c r="AC430" s="1" t="s">
        <v>4106</v>
      </c>
      <c r="AD430" s="1">
        <v>2</v>
      </c>
      <c r="AE430" s="1">
        <v>358765</v>
      </c>
      <c r="AF430" s="1">
        <v>120856806</v>
      </c>
      <c r="AG430" s="1" t="s">
        <v>2174</v>
      </c>
      <c r="AH430" s="1" t="s">
        <v>2186</v>
      </c>
    </row>
    <row r="431" spans="1:34" x14ac:dyDescent="0.25">
      <c r="A431" s="1">
        <v>309558</v>
      </c>
      <c r="B431" s="1" t="s">
        <v>2175</v>
      </c>
      <c r="C431" s="1" t="s">
        <v>4107</v>
      </c>
      <c r="D431" s="1">
        <v>23554</v>
      </c>
      <c r="E431" s="3" t="s">
        <v>728</v>
      </c>
      <c r="F431" s="1" t="s">
        <v>731</v>
      </c>
      <c r="G431" s="1" t="s">
        <v>2249</v>
      </c>
      <c r="H431" s="1">
        <v>0</v>
      </c>
      <c r="I431" s="1" t="s">
        <v>2335</v>
      </c>
      <c r="J431" s="1">
        <v>886061963</v>
      </c>
      <c r="K431" s="1" t="s">
        <v>2124</v>
      </c>
      <c r="L431" s="1" t="s">
        <v>4108</v>
      </c>
      <c r="M431" s="1" t="s">
        <v>3835</v>
      </c>
      <c r="N431" s="1" t="s">
        <v>3836</v>
      </c>
      <c r="O431" s="1" t="s">
        <v>2165</v>
      </c>
      <c r="P431" s="1" t="s">
        <v>2165</v>
      </c>
      <c r="Q431" s="1" t="s">
        <v>2166</v>
      </c>
      <c r="R431" s="1" t="s">
        <v>2366</v>
      </c>
      <c r="S431" s="1">
        <v>7</v>
      </c>
      <c r="T431" s="1">
        <v>120858063</v>
      </c>
      <c r="U431" s="1">
        <v>120858063</v>
      </c>
      <c r="V431" s="1" t="s">
        <v>2168</v>
      </c>
      <c r="W431" s="1" t="s">
        <v>2168</v>
      </c>
      <c r="X431" s="1" t="s">
        <v>3837</v>
      </c>
      <c r="Y431" s="1" t="s">
        <v>2236</v>
      </c>
      <c r="Z431" s="1">
        <v>1</v>
      </c>
      <c r="AA431" s="1" t="s">
        <v>2124</v>
      </c>
      <c r="AB431" s="1" t="s">
        <v>2171</v>
      </c>
      <c r="AC431" s="1" t="s">
        <v>4109</v>
      </c>
      <c r="AD431" s="1">
        <v>2</v>
      </c>
      <c r="AE431" s="1">
        <v>358772</v>
      </c>
      <c r="AF431" s="1">
        <v>120858063</v>
      </c>
      <c r="AG431" s="1" t="s">
        <v>2174</v>
      </c>
      <c r="AH431" s="1" t="s">
        <v>2185</v>
      </c>
    </row>
    <row r="432" spans="1:34" x14ac:dyDescent="0.25">
      <c r="A432" s="1">
        <v>309663</v>
      </c>
      <c r="B432" s="1" t="s">
        <v>2175</v>
      </c>
      <c r="C432" s="1" t="s">
        <v>4110</v>
      </c>
      <c r="D432" s="1">
        <v>23554</v>
      </c>
      <c r="E432" s="3" t="s">
        <v>728</v>
      </c>
      <c r="F432" s="1" t="s">
        <v>731</v>
      </c>
      <c r="G432" s="1" t="s">
        <v>2249</v>
      </c>
      <c r="H432" s="1">
        <v>0</v>
      </c>
      <c r="I432" s="1" t="s">
        <v>2335</v>
      </c>
      <c r="J432" s="1">
        <v>886061960</v>
      </c>
      <c r="K432" s="1" t="s">
        <v>2124</v>
      </c>
      <c r="L432" s="1" t="s">
        <v>4111</v>
      </c>
      <c r="M432" s="1" t="s">
        <v>3835</v>
      </c>
      <c r="N432" s="1" t="s">
        <v>3836</v>
      </c>
      <c r="O432" s="1" t="s">
        <v>2165</v>
      </c>
      <c r="P432" s="1" t="s">
        <v>2165</v>
      </c>
      <c r="Q432" s="1" t="s">
        <v>2166</v>
      </c>
      <c r="R432" s="1" t="s">
        <v>2366</v>
      </c>
      <c r="S432" s="1">
        <v>7</v>
      </c>
      <c r="T432" s="1">
        <v>120857963</v>
      </c>
      <c r="U432" s="1">
        <v>120857963</v>
      </c>
      <c r="V432" s="1" t="s">
        <v>2168</v>
      </c>
      <c r="W432" s="1" t="s">
        <v>2168</v>
      </c>
      <c r="X432" s="1" t="s">
        <v>3837</v>
      </c>
      <c r="Y432" s="1" t="s">
        <v>2236</v>
      </c>
      <c r="Z432" s="1">
        <v>1</v>
      </c>
      <c r="AA432" s="1" t="s">
        <v>2124</v>
      </c>
      <c r="AB432" s="1" t="s">
        <v>2171</v>
      </c>
      <c r="AC432" s="1" t="s">
        <v>4112</v>
      </c>
      <c r="AD432" s="1">
        <v>2</v>
      </c>
      <c r="AE432" s="1">
        <v>358767</v>
      </c>
      <c r="AF432" s="1">
        <v>120857963</v>
      </c>
      <c r="AG432" s="1" t="s">
        <v>2174</v>
      </c>
      <c r="AH432" s="1" t="s">
        <v>2186</v>
      </c>
    </row>
    <row r="433" spans="1:34" x14ac:dyDescent="0.25">
      <c r="A433" s="1">
        <v>309667</v>
      </c>
      <c r="B433" s="1" t="s">
        <v>2187</v>
      </c>
      <c r="C433" s="1" t="s">
        <v>4113</v>
      </c>
      <c r="D433" s="1">
        <v>23554</v>
      </c>
      <c r="E433" s="3" t="s">
        <v>728</v>
      </c>
      <c r="F433" s="1" t="s">
        <v>731</v>
      </c>
      <c r="G433" s="1" t="s">
        <v>2249</v>
      </c>
      <c r="H433" s="1">
        <v>0</v>
      </c>
      <c r="I433" s="1" t="s">
        <v>2786</v>
      </c>
      <c r="J433" s="1">
        <v>886061961</v>
      </c>
      <c r="K433" s="1" t="s">
        <v>2124</v>
      </c>
      <c r="L433" s="1" t="s">
        <v>4114</v>
      </c>
      <c r="M433" s="1" t="s">
        <v>3844</v>
      </c>
      <c r="N433" s="1" t="s">
        <v>1928</v>
      </c>
      <c r="O433" s="1" t="s">
        <v>2165</v>
      </c>
      <c r="P433" s="1" t="s">
        <v>2165</v>
      </c>
      <c r="Q433" s="1" t="s">
        <v>2166</v>
      </c>
      <c r="R433" s="1" t="s">
        <v>2366</v>
      </c>
      <c r="S433" s="1">
        <v>7</v>
      </c>
      <c r="T433" s="1">
        <v>120857993</v>
      </c>
      <c r="U433" s="1">
        <v>120857994</v>
      </c>
      <c r="V433" s="1" t="s">
        <v>2168</v>
      </c>
      <c r="W433" s="1" t="s">
        <v>2168</v>
      </c>
      <c r="X433" s="1" t="s">
        <v>3837</v>
      </c>
      <c r="Y433" s="1" t="s">
        <v>2236</v>
      </c>
      <c r="Z433" s="1">
        <v>1</v>
      </c>
      <c r="AA433" s="1" t="s">
        <v>2124</v>
      </c>
      <c r="AB433" s="1" t="s">
        <v>2171</v>
      </c>
      <c r="AC433" s="1" t="s">
        <v>4115</v>
      </c>
      <c r="AD433" s="1">
        <v>2</v>
      </c>
      <c r="AE433" s="1">
        <v>358768</v>
      </c>
      <c r="AF433" s="1">
        <v>120857993</v>
      </c>
      <c r="AG433" s="1" t="s">
        <v>2210</v>
      </c>
      <c r="AH433" s="1" t="s">
        <v>3846</v>
      </c>
    </row>
    <row r="434" spans="1:34" x14ac:dyDescent="0.25">
      <c r="A434" s="1">
        <v>309710</v>
      </c>
      <c r="B434" s="1" t="s">
        <v>2175</v>
      </c>
      <c r="C434" s="1" t="s">
        <v>4116</v>
      </c>
      <c r="D434" s="1">
        <v>4942</v>
      </c>
      <c r="E434" s="3" t="s">
        <v>481</v>
      </c>
      <c r="F434" s="1" t="s">
        <v>483</v>
      </c>
      <c r="G434" s="1" t="s">
        <v>2249</v>
      </c>
      <c r="H434" s="1">
        <v>0</v>
      </c>
      <c r="I434" s="1" t="s">
        <v>2304</v>
      </c>
      <c r="J434" s="1">
        <v>372151002</v>
      </c>
      <c r="K434" s="1" t="s">
        <v>2124</v>
      </c>
      <c r="L434" s="1" t="s">
        <v>4117</v>
      </c>
      <c r="M434" s="1" t="s">
        <v>4118</v>
      </c>
      <c r="N434" s="1" t="s">
        <v>4119</v>
      </c>
      <c r="O434" s="1" t="s">
        <v>2165</v>
      </c>
      <c r="P434" s="1" t="s">
        <v>2165</v>
      </c>
      <c r="Q434" s="1" t="s">
        <v>2166</v>
      </c>
      <c r="R434" s="1" t="s">
        <v>2225</v>
      </c>
      <c r="S434" s="1">
        <v>10</v>
      </c>
      <c r="T434" s="1">
        <v>124412175</v>
      </c>
      <c r="U434" s="1">
        <v>124412175</v>
      </c>
      <c r="V434" s="1" t="s">
        <v>2168</v>
      </c>
      <c r="W434" s="1" t="s">
        <v>2168</v>
      </c>
      <c r="X434" s="1" t="s">
        <v>4120</v>
      </c>
      <c r="Y434" s="1" t="s">
        <v>2236</v>
      </c>
      <c r="Z434" s="1">
        <v>1</v>
      </c>
      <c r="AA434" s="1" t="s">
        <v>2124</v>
      </c>
      <c r="AB434" s="1" t="s">
        <v>2171</v>
      </c>
      <c r="AC434" s="1" t="s">
        <v>4121</v>
      </c>
      <c r="AD434" s="1">
        <v>2</v>
      </c>
      <c r="AE434" s="1">
        <v>299175</v>
      </c>
      <c r="AF434" s="1">
        <v>124412175</v>
      </c>
      <c r="AG434" s="1" t="s">
        <v>2210</v>
      </c>
      <c r="AH434" s="1" t="s">
        <v>2174</v>
      </c>
    </row>
    <row r="435" spans="1:34" x14ac:dyDescent="0.25">
      <c r="A435" s="1">
        <v>310178</v>
      </c>
      <c r="B435" s="1" t="s">
        <v>2175</v>
      </c>
      <c r="C435" s="1" t="s">
        <v>4122</v>
      </c>
      <c r="D435" s="1">
        <v>157680</v>
      </c>
      <c r="E435" s="3" t="s">
        <v>761</v>
      </c>
      <c r="F435" s="1" t="s">
        <v>763</v>
      </c>
      <c r="G435" s="1" t="s">
        <v>2249</v>
      </c>
      <c r="H435" s="1">
        <v>0</v>
      </c>
      <c r="I435" s="1" t="s">
        <v>2304</v>
      </c>
      <c r="J435" s="1">
        <v>886062533</v>
      </c>
      <c r="K435" s="1" t="s">
        <v>2124</v>
      </c>
      <c r="L435" s="1" t="s">
        <v>4123</v>
      </c>
      <c r="M435" s="1" t="s">
        <v>4124</v>
      </c>
      <c r="N435" s="1" t="s">
        <v>4125</v>
      </c>
      <c r="O435" s="1" t="s">
        <v>2165</v>
      </c>
      <c r="P435" s="1" t="s">
        <v>2165</v>
      </c>
      <c r="Q435" s="1" t="s">
        <v>2166</v>
      </c>
      <c r="R435" s="1" t="s">
        <v>2325</v>
      </c>
      <c r="S435" s="1">
        <v>8</v>
      </c>
      <c r="T435" s="1">
        <v>99013347</v>
      </c>
      <c r="U435" s="1">
        <v>99013347</v>
      </c>
      <c r="V435" s="1" t="s">
        <v>2168</v>
      </c>
      <c r="W435" s="1" t="s">
        <v>2168</v>
      </c>
      <c r="X435" s="1" t="s">
        <v>4126</v>
      </c>
      <c r="Y435" s="1" t="s">
        <v>2236</v>
      </c>
      <c r="Z435" s="1">
        <v>1</v>
      </c>
      <c r="AA435" s="1" t="s">
        <v>2124</v>
      </c>
      <c r="AB435" s="1" t="s">
        <v>2171</v>
      </c>
      <c r="AC435" s="1" t="s">
        <v>4127</v>
      </c>
      <c r="AD435" s="1">
        <v>2</v>
      </c>
      <c r="AE435" s="1">
        <v>361034</v>
      </c>
      <c r="AF435" s="1">
        <v>99013347</v>
      </c>
      <c r="AG435" s="1" t="s">
        <v>2186</v>
      </c>
      <c r="AH435" s="1" t="s">
        <v>2185</v>
      </c>
    </row>
    <row r="436" spans="1:34" x14ac:dyDescent="0.25">
      <c r="A436" s="1">
        <v>310311</v>
      </c>
      <c r="B436" s="1" t="s">
        <v>2175</v>
      </c>
      <c r="C436" s="1" t="s">
        <v>4128</v>
      </c>
      <c r="D436" s="1">
        <v>27130</v>
      </c>
      <c r="E436" s="3" t="s">
        <v>1230</v>
      </c>
      <c r="F436" s="1" t="s">
        <v>1233</v>
      </c>
      <c r="G436" s="1" t="s">
        <v>2189</v>
      </c>
      <c r="H436" s="1">
        <v>0</v>
      </c>
      <c r="I436" s="1" t="s">
        <v>4129</v>
      </c>
      <c r="J436" s="1">
        <v>7024375</v>
      </c>
      <c r="K436" s="1" t="s">
        <v>2124</v>
      </c>
      <c r="L436" s="1" t="s">
        <v>4130</v>
      </c>
      <c r="M436" s="1" t="s">
        <v>4131</v>
      </c>
      <c r="N436" s="1" t="s">
        <v>4132</v>
      </c>
      <c r="O436" s="1" t="s">
        <v>2165</v>
      </c>
      <c r="P436" s="1" t="s">
        <v>2165</v>
      </c>
      <c r="Q436" s="1" t="s">
        <v>2166</v>
      </c>
      <c r="R436" s="1" t="s">
        <v>2277</v>
      </c>
      <c r="S436" s="1">
        <v>9</v>
      </c>
      <c r="T436" s="1">
        <v>100099331</v>
      </c>
      <c r="U436" s="1">
        <v>100099331</v>
      </c>
      <c r="V436" s="1" t="s">
        <v>2168</v>
      </c>
      <c r="W436" s="1" t="s">
        <v>2168</v>
      </c>
      <c r="X436" s="1" t="s">
        <v>2278</v>
      </c>
      <c r="Y436" s="1" t="s">
        <v>2245</v>
      </c>
      <c r="Z436" s="1">
        <v>5</v>
      </c>
      <c r="AA436" s="1" t="s">
        <v>2124</v>
      </c>
      <c r="AB436" s="1" t="s">
        <v>2171</v>
      </c>
      <c r="AC436" s="1" t="s">
        <v>4133</v>
      </c>
      <c r="AD436" s="1">
        <v>2</v>
      </c>
      <c r="AE436" s="1">
        <v>364220</v>
      </c>
      <c r="AF436" s="1">
        <v>100099331</v>
      </c>
      <c r="AG436" s="1" t="s">
        <v>2186</v>
      </c>
      <c r="AH436" s="1" t="s">
        <v>2210</v>
      </c>
    </row>
    <row r="437" spans="1:34" x14ac:dyDescent="0.25">
      <c r="A437" s="1">
        <v>310340</v>
      </c>
      <c r="B437" s="1" t="s">
        <v>2175</v>
      </c>
      <c r="C437" s="1" t="s">
        <v>4134</v>
      </c>
      <c r="D437" s="1">
        <v>5949</v>
      </c>
      <c r="E437" s="3" t="s">
        <v>594</v>
      </c>
      <c r="F437" s="1" t="s">
        <v>597</v>
      </c>
      <c r="G437" s="1" t="s">
        <v>2189</v>
      </c>
      <c r="H437" s="1">
        <v>0</v>
      </c>
      <c r="I437" s="1" t="s">
        <v>2633</v>
      </c>
      <c r="J437" s="1">
        <v>41284964</v>
      </c>
      <c r="K437" s="1" t="s">
        <v>2124</v>
      </c>
      <c r="L437" s="1" t="s">
        <v>4135</v>
      </c>
      <c r="M437" s="1" t="s">
        <v>4136</v>
      </c>
      <c r="N437" s="1" t="s">
        <v>4137</v>
      </c>
      <c r="O437" s="1" t="s">
        <v>2165</v>
      </c>
      <c r="P437" s="1" t="s">
        <v>2165</v>
      </c>
      <c r="Q437" s="1" t="s">
        <v>2166</v>
      </c>
      <c r="R437" s="1" t="s">
        <v>2225</v>
      </c>
      <c r="S437" s="1">
        <v>10</v>
      </c>
      <c r="T437" s="1">
        <v>47348472</v>
      </c>
      <c r="U437" s="1">
        <v>47348472</v>
      </c>
      <c r="V437" s="1" t="s">
        <v>2168</v>
      </c>
      <c r="W437" s="1" t="s">
        <v>2168</v>
      </c>
      <c r="X437" s="1" t="s">
        <v>4138</v>
      </c>
      <c r="Y437" s="1" t="s">
        <v>2245</v>
      </c>
      <c r="Z437" s="1">
        <v>2</v>
      </c>
      <c r="AA437" s="1" t="s">
        <v>2124</v>
      </c>
      <c r="AB437" s="1" t="s">
        <v>2171</v>
      </c>
      <c r="AC437" s="1" t="s">
        <v>4139</v>
      </c>
      <c r="AD437" s="1">
        <v>2</v>
      </c>
      <c r="AE437" s="1">
        <v>299998</v>
      </c>
      <c r="AF437" s="1">
        <v>47348472</v>
      </c>
      <c r="AG437" s="1" t="s">
        <v>2174</v>
      </c>
      <c r="AH437" s="1" t="s">
        <v>2186</v>
      </c>
    </row>
    <row r="438" spans="1:34" x14ac:dyDescent="0.25">
      <c r="A438" s="1">
        <v>310460</v>
      </c>
      <c r="B438" s="1" t="s">
        <v>2175</v>
      </c>
      <c r="C438" s="1" t="s">
        <v>4140</v>
      </c>
      <c r="D438" s="1">
        <v>2074</v>
      </c>
      <c r="E438" s="3" t="s">
        <v>269</v>
      </c>
      <c r="F438" s="1" t="s">
        <v>272</v>
      </c>
      <c r="G438" s="1" t="s">
        <v>2249</v>
      </c>
      <c r="H438" s="1">
        <v>0</v>
      </c>
      <c r="I438" s="1" t="s">
        <v>2335</v>
      </c>
      <c r="J438" s="1">
        <v>886047040</v>
      </c>
      <c r="K438" s="1" t="s">
        <v>2124</v>
      </c>
      <c r="L438" s="1" t="s">
        <v>4141</v>
      </c>
      <c r="M438" s="1" t="s">
        <v>4142</v>
      </c>
      <c r="N438" s="1" t="s">
        <v>4143</v>
      </c>
      <c r="O438" s="1" t="s">
        <v>2165</v>
      </c>
      <c r="P438" s="1" t="s">
        <v>2165</v>
      </c>
      <c r="Q438" s="1" t="s">
        <v>2166</v>
      </c>
      <c r="R438" s="1" t="s">
        <v>2225</v>
      </c>
      <c r="S438" s="1">
        <v>10</v>
      </c>
      <c r="T438" s="1">
        <v>49539030</v>
      </c>
      <c r="U438" s="1">
        <v>49539030</v>
      </c>
      <c r="V438" s="1" t="s">
        <v>2168</v>
      </c>
      <c r="W438" s="1" t="s">
        <v>2168</v>
      </c>
      <c r="X438" s="1" t="s">
        <v>4144</v>
      </c>
      <c r="Y438" s="1" t="s">
        <v>2236</v>
      </c>
      <c r="Z438" s="1">
        <v>1</v>
      </c>
      <c r="AA438" s="1" t="s">
        <v>2124</v>
      </c>
      <c r="AB438" s="1" t="s">
        <v>2171</v>
      </c>
      <c r="AC438" s="1" t="s">
        <v>4145</v>
      </c>
      <c r="AD438" s="1">
        <v>2</v>
      </c>
      <c r="AE438" s="1">
        <v>300100</v>
      </c>
      <c r="AF438" s="1">
        <v>49539030</v>
      </c>
      <c r="AG438" s="1" t="s">
        <v>2174</v>
      </c>
      <c r="AH438" s="1" t="s">
        <v>2186</v>
      </c>
    </row>
    <row r="439" spans="1:34" x14ac:dyDescent="0.25">
      <c r="A439" s="1">
        <v>310463</v>
      </c>
      <c r="B439" s="1" t="s">
        <v>2175</v>
      </c>
      <c r="C439" s="1" t="s">
        <v>4146</v>
      </c>
      <c r="D439" s="1">
        <v>2074</v>
      </c>
      <c r="E439" s="3" t="s">
        <v>269</v>
      </c>
      <c r="F439" s="1" t="s">
        <v>272</v>
      </c>
      <c r="G439" s="1" t="s">
        <v>2189</v>
      </c>
      <c r="H439" s="1">
        <v>0</v>
      </c>
      <c r="I439" s="1" t="s">
        <v>3149</v>
      </c>
      <c r="J439" s="1">
        <v>4253004</v>
      </c>
      <c r="K439" s="1" t="s">
        <v>2124</v>
      </c>
      <c r="L439" s="1" t="s">
        <v>4147</v>
      </c>
      <c r="M439" s="1" t="s">
        <v>4148</v>
      </c>
      <c r="N439" s="1" t="s">
        <v>4149</v>
      </c>
      <c r="O439" s="1" t="s">
        <v>2165</v>
      </c>
      <c r="P439" s="1" t="s">
        <v>2165</v>
      </c>
      <c r="Q439" s="1" t="s">
        <v>2166</v>
      </c>
      <c r="R439" s="1" t="s">
        <v>2225</v>
      </c>
      <c r="S439" s="1">
        <v>10</v>
      </c>
      <c r="T439" s="1">
        <v>49539034</v>
      </c>
      <c r="U439" s="1">
        <v>49539034</v>
      </c>
      <c r="V439" s="1" t="s">
        <v>2168</v>
      </c>
      <c r="W439" s="1" t="s">
        <v>2168</v>
      </c>
      <c r="X439" s="1" t="s">
        <v>4144</v>
      </c>
      <c r="Y439" s="1" t="s">
        <v>2245</v>
      </c>
      <c r="Z439" s="1">
        <v>2</v>
      </c>
      <c r="AA439" s="1" t="s">
        <v>2124</v>
      </c>
      <c r="AB439" s="1" t="s">
        <v>2171</v>
      </c>
      <c r="AC439" s="1" t="s">
        <v>4150</v>
      </c>
      <c r="AD439" s="1">
        <v>2</v>
      </c>
      <c r="AE439" s="1">
        <v>300101</v>
      </c>
      <c r="AF439" s="1">
        <v>49539034</v>
      </c>
      <c r="AG439" s="1" t="s">
        <v>2210</v>
      </c>
      <c r="AH439" s="1" t="s">
        <v>2186</v>
      </c>
    </row>
    <row r="440" spans="1:34" x14ac:dyDescent="0.25">
      <c r="A440" s="1">
        <v>310539</v>
      </c>
      <c r="B440" s="1" t="s">
        <v>2175</v>
      </c>
      <c r="C440" s="1" t="s">
        <v>4151</v>
      </c>
      <c r="D440" s="1">
        <v>65217</v>
      </c>
      <c r="E440" s="3" t="s">
        <v>503</v>
      </c>
      <c r="F440" s="1" t="s">
        <v>506</v>
      </c>
      <c r="G440" s="1" t="s">
        <v>2249</v>
      </c>
      <c r="H440" s="1">
        <v>0</v>
      </c>
      <c r="I440" s="1" t="s">
        <v>2335</v>
      </c>
      <c r="J440" s="1">
        <v>551107079</v>
      </c>
      <c r="K440" s="1" t="s">
        <v>2124</v>
      </c>
      <c r="L440" s="1" t="s">
        <v>4152</v>
      </c>
      <c r="M440" s="1" t="s">
        <v>4153</v>
      </c>
      <c r="N440" s="1" t="s">
        <v>4154</v>
      </c>
      <c r="O440" s="1" t="s">
        <v>2165</v>
      </c>
      <c r="P440" s="1" t="s">
        <v>2165</v>
      </c>
      <c r="Q440" s="1" t="s">
        <v>2166</v>
      </c>
      <c r="R440" s="1" t="s">
        <v>2225</v>
      </c>
      <c r="S440" s="1">
        <v>10</v>
      </c>
      <c r="T440" s="1">
        <v>54801022</v>
      </c>
      <c r="U440" s="1">
        <v>54801022</v>
      </c>
      <c r="V440" s="1" t="s">
        <v>2168</v>
      </c>
      <c r="W440" s="1" t="s">
        <v>2168</v>
      </c>
      <c r="X440" s="1" t="s">
        <v>2421</v>
      </c>
      <c r="Y440" s="1" t="s">
        <v>2236</v>
      </c>
      <c r="Z440" s="1">
        <v>1</v>
      </c>
      <c r="AA440" s="1" t="s">
        <v>2124</v>
      </c>
      <c r="AB440" s="1" t="s">
        <v>2171</v>
      </c>
      <c r="AC440" s="1" t="s">
        <v>4155</v>
      </c>
      <c r="AD440" s="1">
        <v>2</v>
      </c>
      <c r="AE440" s="1">
        <v>300206</v>
      </c>
      <c r="AF440" s="1">
        <v>54801022</v>
      </c>
      <c r="AG440" s="1" t="s">
        <v>2174</v>
      </c>
      <c r="AH440" s="1" t="s">
        <v>2186</v>
      </c>
    </row>
    <row r="441" spans="1:34" x14ac:dyDescent="0.25">
      <c r="A441" s="1">
        <v>310544</v>
      </c>
      <c r="B441" s="1" t="s">
        <v>2175</v>
      </c>
      <c r="C441" s="1" t="s">
        <v>4156</v>
      </c>
      <c r="D441" s="1">
        <v>65217</v>
      </c>
      <c r="E441" s="3" t="s">
        <v>503</v>
      </c>
      <c r="F441" s="1" t="s">
        <v>506</v>
      </c>
      <c r="G441" s="1" t="s">
        <v>2249</v>
      </c>
      <c r="H441" s="1">
        <v>0</v>
      </c>
      <c r="I441" s="1" t="s">
        <v>2304</v>
      </c>
      <c r="J441" s="1">
        <v>375866561</v>
      </c>
      <c r="K441" s="1" t="s">
        <v>2124</v>
      </c>
      <c r="L441" s="1" t="s">
        <v>4157</v>
      </c>
      <c r="M441" s="1" t="s">
        <v>4153</v>
      </c>
      <c r="N441" s="1" t="s">
        <v>4154</v>
      </c>
      <c r="O441" s="1" t="s">
        <v>2165</v>
      </c>
      <c r="P441" s="1" t="s">
        <v>2165</v>
      </c>
      <c r="Q441" s="1" t="s">
        <v>2166</v>
      </c>
      <c r="R441" s="1" t="s">
        <v>2225</v>
      </c>
      <c r="S441" s="1">
        <v>10</v>
      </c>
      <c r="T441" s="1">
        <v>54801076</v>
      </c>
      <c r="U441" s="1">
        <v>54801076</v>
      </c>
      <c r="V441" s="1" t="s">
        <v>2168</v>
      </c>
      <c r="W441" s="1" t="s">
        <v>2168</v>
      </c>
      <c r="X441" s="1" t="s">
        <v>2421</v>
      </c>
      <c r="Y441" s="1" t="s">
        <v>2236</v>
      </c>
      <c r="Z441" s="1">
        <v>1</v>
      </c>
      <c r="AA441" s="1" t="s">
        <v>2124</v>
      </c>
      <c r="AB441" s="1" t="s">
        <v>2171</v>
      </c>
      <c r="AC441" s="1" t="s">
        <v>4158</v>
      </c>
      <c r="AD441" s="1">
        <v>2</v>
      </c>
      <c r="AE441" s="1">
        <v>300208</v>
      </c>
      <c r="AF441" s="1">
        <v>54801076</v>
      </c>
      <c r="AG441" s="1" t="s">
        <v>2210</v>
      </c>
      <c r="AH441" s="1" t="s">
        <v>2185</v>
      </c>
    </row>
    <row r="442" spans="1:34" x14ac:dyDescent="0.25">
      <c r="A442" s="1">
        <v>310548</v>
      </c>
      <c r="B442" s="1" t="s">
        <v>2175</v>
      </c>
      <c r="C442" s="1" t="s">
        <v>4159</v>
      </c>
      <c r="D442" s="1">
        <v>65217</v>
      </c>
      <c r="E442" s="3" t="s">
        <v>503</v>
      </c>
      <c r="F442" s="1" t="s">
        <v>506</v>
      </c>
      <c r="G442" s="1" t="s">
        <v>2249</v>
      </c>
      <c r="H442" s="1">
        <v>0</v>
      </c>
      <c r="I442" s="1" t="s">
        <v>2335</v>
      </c>
      <c r="J442" s="1">
        <v>566733932</v>
      </c>
      <c r="K442" s="1" t="s">
        <v>2124</v>
      </c>
      <c r="L442" s="1" t="s">
        <v>4160</v>
      </c>
      <c r="M442" s="1" t="s">
        <v>4153</v>
      </c>
      <c r="N442" s="1" t="s">
        <v>4154</v>
      </c>
      <c r="O442" s="1" t="s">
        <v>2165</v>
      </c>
      <c r="P442" s="1" t="s">
        <v>2165</v>
      </c>
      <c r="Q442" s="1" t="s">
        <v>2166</v>
      </c>
      <c r="R442" s="1" t="s">
        <v>2225</v>
      </c>
      <c r="S442" s="1">
        <v>10</v>
      </c>
      <c r="T442" s="1">
        <v>54801184</v>
      </c>
      <c r="U442" s="1">
        <v>54801184</v>
      </c>
      <c r="V442" s="1" t="s">
        <v>2168</v>
      </c>
      <c r="W442" s="1" t="s">
        <v>2168</v>
      </c>
      <c r="X442" s="1" t="s">
        <v>2421</v>
      </c>
      <c r="Y442" s="1" t="s">
        <v>2236</v>
      </c>
      <c r="Z442" s="1">
        <v>1</v>
      </c>
      <c r="AA442" s="1" t="s">
        <v>2124</v>
      </c>
      <c r="AB442" s="1" t="s">
        <v>2171</v>
      </c>
      <c r="AC442" s="1" t="s">
        <v>4161</v>
      </c>
      <c r="AD442" s="1">
        <v>2</v>
      </c>
      <c r="AE442" s="1">
        <v>300209</v>
      </c>
      <c r="AF442" s="1">
        <v>54801184</v>
      </c>
      <c r="AG442" s="1" t="s">
        <v>2185</v>
      </c>
      <c r="AH442" s="1" t="s">
        <v>2210</v>
      </c>
    </row>
    <row r="443" spans="1:34" x14ac:dyDescent="0.25">
      <c r="A443" s="1">
        <v>310646</v>
      </c>
      <c r="B443" s="1" t="s">
        <v>2175</v>
      </c>
      <c r="C443" s="1" t="s">
        <v>4162</v>
      </c>
      <c r="D443" s="1">
        <v>64072</v>
      </c>
      <c r="E443" s="3" t="s">
        <v>143</v>
      </c>
      <c r="F443" s="1" t="s">
        <v>146</v>
      </c>
      <c r="G443" s="1" t="s">
        <v>2249</v>
      </c>
      <c r="H443" s="1">
        <v>0</v>
      </c>
      <c r="I443" s="1" t="s">
        <v>2304</v>
      </c>
      <c r="J443" s="1">
        <v>886047121</v>
      </c>
      <c r="K443" s="1" t="s">
        <v>2124</v>
      </c>
      <c r="L443" s="1" t="s">
        <v>4163</v>
      </c>
      <c r="M443" s="1" t="s">
        <v>4164</v>
      </c>
      <c r="N443" s="1" t="s">
        <v>4165</v>
      </c>
      <c r="O443" s="1" t="s">
        <v>2165</v>
      </c>
      <c r="P443" s="1" t="s">
        <v>2165</v>
      </c>
      <c r="Q443" s="1" t="s">
        <v>2166</v>
      </c>
      <c r="R443" s="1" t="s">
        <v>2225</v>
      </c>
      <c r="S443" s="1">
        <v>10</v>
      </c>
      <c r="T443" s="1">
        <v>71396971</v>
      </c>
      <c r="U443" s="1">
        <v>71396971</v>
      </c>
      <c r="V443" s="1" t="s">
        <v>2168</v>
      </c>
      <c r="W443" s="1" t="s">
        <v>2168</v>
      </c>
      <c r="X443" s="1" t="s">
        <v>2226</v>
      </c>
      <c r="Y443" s="1" t="s">
        <v>2236</v>
      </c>
      <c r="Z443" s="1">
        <v>1</v>
      </c>
      <c r="AA443" s="1" t="s">
        <v>2124</v>
      </c>
      <c r="AB443" s="1" t="s">
        <v>2171</v>
      </c>
      <c r="AC443" s="1" t="s">
        <v>4166</v>
      </c>
      <c r="AD443" s="1">
        <v>2</v>
      </c>
      <c r="AE443" s="1">
        <v>300386</v>
      </c>
      <c r="AF443" s="1">
        <v>71396971</v>
      </c>
      <c r="AG443" s="1" t="s">
        <v>2174</v>
      </c>
      <c r="AH443" s="1" t="s">
        <v>2210</v>
      </c>
    </row>
    <row r="444" spans="1:34" x14ac:dyDescent="0.25">
      <c r="A444" s="1">
        <v>310653</v>
      </c>
      <c r="B444" s="1" t="s">
        <v>2175</v>
      </c>
      <c r="C444" s="1" t="s">
        <v>4167</v>
      </c>
      <c r="D444" s="1">
        <v>55975</v>
      </c>
      <c r="E444" s="3" t="s">
        <v>400</v>
      </c>
      <c r="F444" s="1" t="s">
        <v>403</v>
      </c>
      <c r="G444" s="1" t="s">
        <v>2254</v>
      </c>
      <c r="H444" s="1">
        <v>0</v>
      </c>
      <c r="I444" s="1" t="s">
        <v>2304</v>
      </c>
      <c r="J444" s="1">
        <v>556626844</v>
      </c>
      <c r="K444" s="1" t="s">
        <v>2124</v>
      </c>
      <c r="L444" s="1" t="s">
        <v>4168</v>
      </c>
      <c r="M444" s="1" t="s">
        <v>3060</v>
      </c>
      <c r="N444" s="1" t="s">
        <v>1134</v>
      </c>
      <c r="O444" s="1" t="s">
        <v>2165</v>
      </c>
      <c r="P444" s="1" t="s">
        <v>2165</v>
      </c>
      <c r="Q444" s="1" t="s">
        <v>2166</v>
      </c>
      <c r="R444" s="1" t="s">
        <v>2366</v>
      </c>
      <c r="S444" s="1">
        <v>7</v>
      </c>
      <c r="T444" s="1">
        <v>23105796</v>
      </c>
      <c r="U444" s="1">
        <v>23105796</v>
      </c>
      <c r="V444" s="1" t="s">
        <v>2168</v>
      </c>
      <c r="W444" s="1" t="s">
        <v>2168</v>
      </c>
      <c r="X444" s="1" t="s">
        <v>3738</v>
      </c>
      <c r="Y444" s="1" t="s">
        <v>2236</v>
      </c>
      <c r="Z444" s="1">
        <v>1</v>
      </c>
      <c r="AA444" s="1" t="s">
        <v>2124</v>
      </c>
      <c r="AB444" s="1" t="s">
        <v>2171</v>
      </c>
      <c r="AC444" s="1" t="s">
        <v>4169</v>
      </c>
      <c r="AD444" s="1">
        <v>2</v>
      </c>
      <c r="AE444" s="1">
        <v>359791</v>
      </c>
      <c r="AF444" s="1">
        <v>23105796</v>
      </c>
      <c r="AG444" s="1" t="s">
        <v>2210</v>
      </c>
      <c r="AH444" s="1" t="s">
        <v>2174</v>
      </c>
    </row>
    <row r="445" spans="1:34" x14ac:dyDescent="0.25">
      <c r="A445" s="1">
        <v>310659</v>
      </c>
      <c r="B445" s="1" t="s">
        <v>2175</v>
      </c>
      <c r="C445" s="1" t="s">
        <v>4170</v>
      </c>
      <c r="D445" s="1">
        <v>64072</v>
      </c>
      <c r="E445" s="3" t="s">
        <v>143</v>
      </c>
      <c r="F445" s="1" t="s">
        <v>146</v>
      </c>
      <c r="G445" s="1" t="s">
        <v>2249</v>
      </c>
      <c r="H445" s="1">
        <v>0</v>
      </c>
      <c r="I445" s="1" t="s">
        <v>2304</v>
      </c>
      <c r="J445" s="1">
        <v>545081281</v>
      </c>
      <c r="K445" s="1" t="s">
        <v>2124</v>
      </c>
      <c r="L445" s="1" t="s">
        <v>4171</v>
      </c>
      <c r="M445" s="1" t="s">
        <v>4172</v>
      </c>
      <c r="N445" s="1" t="s">
        <v>4173</v>
      </c>
      <c r="O445" s="1" t="s">
        <v>2165</v>
      </c>
      <c r="P445" s="1" t="s">
        <v>2165</v>
      </c>
      <c r="Q445" s="1" t="s">
        <v>2166</v>
      </c>
      <c r="R445" s="1" t="s">
        <v>2225</v>
      </c>
      <c r="S445" s="1">
        <v>10</v>
      </c>
      <c r="T445" s="1">
        <v>71397139</v>
      </c>
      <c r="U445" s="1">
        <v>71397139</v>
      </c>
      <c r="V445" s="1" t="s">
        <v>2168</v>
      </c>
      <c r="W445" s="1" t="s">
        <v>2168</v>
      </c>
      <c r="X445" s="1" t="s">
        <v>2226</v>
      </c>
      <c r="Y445" s="1" t="s">
        <v>2236</v>
      </c>
      <c r="Z445" s="1">
        <v>1</v>
      </c>
      <c r="AA445" s="1" t="s">
        <v>2124</v>
      </c>
      <c r="AB445" s="1" t="s">
        <v>2171</v>
      </c>
      <c r="AC445" s="1" t="s">
        <v>4174</v>
      </c>
      <c r="AD445" s="1">
        <v>2</v>
      </c>
      <c r="AE445" s="1">
        <v>300392</v>
      </c>
      <c r="AF445" s="1">
        <v>71397139</v>
      </c>
      <c r="AG445" s="1" t="s">
        <v>2210</v>
      </c>
      <c r="AH445" s="1" t="s">
        <v>2174</v>
      </c>
    </row>
    <row r="446" spans="1:34" x14ac:dyDescent="0.25">
      <c r="A446" s="1">
        <v>310662</v>
      </c>
      <c r="B446" s="1" t="s">
        <v>2263</v>
      </c>
      <c r="C446" s="1" t="s">
        <v>4175</v>
      </c>
      <c r="D446" s="1">
        <v>64072</v>
      </c>
      <c r="E446" s="3" t="s">
        <v>143</v>
      </c>
      <c r="F446" s="1" t="s">
        <v>146</v>
      </c>
      <c r="G446" s="1" t="s">
        <v>2239</v>
      </c>
      <c r="H446" s="1">
        <v>0</v>
      </c>
      <c r="I446" s="1" t="s">
        <v>4176</v>
      </c>
      <c r="J446" s="1">
        <v>71012280</v>
      </c>
      <c r="K446" s="1" t="s">
        <v>2124</v>
      </c>
      <c r="L446" s="1" t="s">
        <v>4177</v>
      </c>
      <c r="M446" s="1" t="s">
        <v>4178</v>
      </c>
      <c r="N446" s="1" t="s">
        <v>4179</v>
      </c>
      <c r="O446" s="1" t="s">
        <v>2165</v>
      </c>
      <c r="P446" s="1" t="s">
        <v>2165</v>
      </c>
      <c r="Q446" s="1" t="s">
        <v>2166</v>
      </c>
      <c r="R446" s="1" t="s">
        <v>2225</v>
      </c>
      <c r="S446" s="1">
        <v>10</v>
      </c>
      <c r="T446" s="1">
        <v>71397277</v>
      </c>
      <c r="U446" s="1">
        <v>71397281</v>
      </c>
      <c r="V446" s="1" t="s">
        <v>2168</v>
      </c>
      <c r="W446" s="1" t="s">
        <v>2168</v>
      </c>
      <c r="X446" s="1" t="s">
        <v>2226</v>
      </c>
      <c r="Y446" s="1" t="s">
        <v>2245</v>
      </c>
      <c r="Z446" s="1">
        <v>3</v>
      </c>
      <c r="AA446" s="1" t="s">
        <v>2124</v>
      </c>
      <c r="AB446" s="1" t="s">
        <v>2171</v>
      </c>
      <c r="AC446" s="1" t="s">
        <v>4180</v>
      </c>
      <c r="AD446" s="1">
        <v>2</v>
      </c>
      <c r="AE446" s="1">
        <v>300395</v>
      </c>
      <c r="AF446" s="1">
        <v>71397276</v>
      </c>
      <c r="AG446" s="1" t="s">
        <v>4181</v>
      </c>
      <c r="AH446" s="1" t="s">
        <v>2174</v>
      </c>
    </row>
    <row r="447" spans="1:34" x14ac:dyDescent="0.25">
      <c r="A447" s="1">
        <v>310763</v>
      </c>
      <c r="B447" s="1" t="s">
        <v>2175</v>
      </c>
      <c r="C447" s="1" t="s">
        <v>4182</v>
      </c>
      <c r="D447" s="1">
        <v>25861</v>
      </c>
      <c r="E447" s="3" t="s">
        <v>771</v>
      </c>
      <c r="F447" s="1" t="s">
        <v>773</v>
      </c>
      <c r="G447" s="1" t="s">
        <v>2239</v>
      </c>
      <c r="H447" s="1">
        <v>0</v>
      </c>
      <c r="I447" s="1" t="s">
        <v>4183</v>
      </c>
      <c r="J447" s="1">
        <v>73555447</v>
      </c>
      <c r="K447" s="1" t="s">
        <v>2124</v>
      </c>
      <c r="L447" s="1" t="s">
        <v>4184</v>
      </c>
      <c r="M447" s="1" t="s">
        <v>4185</v>
      </c>
      <c r="N447" s="1" t="s">
        <v>4186</v>
      </c>
      <c r="O447" s="1" t="s">
        <v>2165</v>
      </c>
      <c r="P447" s="1" t="s">
        <v>2165</v>
      </c>
      <c r="Q447" s="1" t="s">
        <v>2166</v>
      </c>
      <c r="R447" s="1" t="s">
        <v>2277</v>
      </c>
      <c r="S447" s="1">
        <v>9</v>
      </c>
      <c r="T447" s="1">
        <v>114505058</v>
      </c>
      <c r="U447" s="1">
        <v>114505058</v>
      </c>
      <c r="V447" s="1" t="s">
        <v>2168</v>
      </c>
      <c r="W447" s="1" t="s">
        <v>2168</v>
      </c>
      <c r="X447" s="1" t="s">
        <v>3918</v>
      </c>
      <c r="Y447" s="1" t="s">
        <v>2245</v>
      </c>
      <c r="Z447" s="1">
        <v>2</v>
      </c>
      <c r="AA447" s="1" t="s">
        <v>2124</v>
      </c>
      <c r="AB447" s="1" t="s">
        <v>2171</v>
      </c>
      <c r="AC447" s="1" t="s">
        <v>4187</v>
      </c>
      <c r="AD447" s="1">
        <v>2</v>
      </c>
      <c r="AE447" s="1">
        <v>364701</v>
      </c>
      <c r="AF447" s="1">
        <v>114505058</v>
      </c>
      <c r="AG447" s="1" t="s">
        <v>2210</v>
      </c>
      <c r="AH447" s="1" t="s">
        <v>2174</v>
      </c>
    </row>
    <row r="448" spans="1:34" x14ac:dyDescent="0.25">
      <c r="A448" s="1">
        <v>310769</v>
      </c>
      <c r="B448" s="1" t="s">
        <v>2175</v>
      </c>
      <c r="C448" s="1" t="s">
        <v>4188</v>
      </c>
      <c r="D448" s="1">
        <v>25861</v>
      </c>
      <c r="E448" s="3" t="s">
        <v>771</v>
      </c>
      <c r="F448" s="1" t="s">
        <v>773</v>
      </c>
      <c r="G448" s="1" t="s">
        <v>2249</v>
      </c>
      <c r="H448" s="1">
        <v>0</v>
      </c>
      <c r="I448" s="1" t="s">
        <v>2335</v>
      </c>
      <c r="J448" s="1">
        <v>886063377</v>
      </c>
      <c r="K448" s="1" t="s">
        <v>2124</v>
      </c>
      <c r="L448" s="1" t="s">
        <v>4189</v>
      </c>
      <c r="M448" s="1" t="s">
        <v>4190</v>
      </c>
      <c r="N448" s="1" t="s">
        <v>4191</v>
      </c>
      <c r="O448" s="1" t="s">
        <v>2165</v>
      </c>
      <c r="P448" s="1" t="s">
        <v>2165</v>
      </c>
      <c r="Q448" s="1" t="s">
        <v>2166</v>
      </c>
      <c r="R448" s="1" t="s">
        <v>2277</v>
      </c>
      <c r="S448" s="1">
        <v>9</v>
      </c>
      <c r="T448" s="1">
        <v>114505382</v>
      </c>
      <c r="U448" s="1">
        <v>114505382</v>
      </c>
      <c r="V448" s="1" t="s">
        <v>2168</v>
      </c>
      <c r="W448" s="1" t="s">
        <v>2168</v>
      </c>
      <c r="X448" s="1" t="s">
        <v>3918</v>
      </c>
      <c r="Y448" s="1" t="s">
        <v>2236</v>
      </c>
      <c r="Z448" s="1">
        <v>1</v>
      </c>
      <c r="AA448" s="1" t="s">
        <v>2124</v>
      </c>
      <c r="AB448" s="1" t="s">
        <v>2171</v>
      </c>
      <c r="AC448" s="1" t="s">
        <v>4192</v>
      </c>
      <c r="AD448" s="1">
        <v>2</v>
      </c>
      <c r="AE448" s="1">
        <v>364709</v>
      </c>
      <c r="AF448" s="1">
        <v>114505382</v>
      </c>
      <c r="AG448" s="1" t="s">
        <v>2210</v>
      </c>
      <c r="AH448" s="1" t="s">
        <v>2185</v>
      </c>
    </row>
    <row r="449" spans="1:34" x14ac:dyDescent="0.25">
      <c r="A449" s="1">
        <v>310775</v>
      </c>
      <c r="B449" s="1" t="s">
        <v>2175</v>
      </c>
      <c r="C449" s="1" t="s">
        <v>4193</v>
      </c>
      <c r="D449" s="1">
        <v>22954</v>
      </c>
      <c r="E449" s="3" t="s">
        <v>720</v>
      </c>
      <c r="F449" s="1" t="s">
        <v>723</v>
      </c>
      <c r="G449" s="1" t="s">
        <v>2189</v>
      </c>
      <c r="H449" s="1">
        <v>0</v>
      </c>
      <c r="I449" s="1" t="s">
        <v>4194</v>
      </c>
      <c r="J449" s="1">
        <v>12342207</v>
      </c>
      <c r="K449" s="1" t="s">
        <v>2124</v>
      </c>
      <c r="L449" s="1" t="s">
        <v>4195</v>
      </c>
      <c r="M449" s="1" t="s">
        <v>4196</v>
      </c>
      <c r="N449" s="1" t="s">
        <v>4197</v>
      </c>
      <c r="O449" s="1" t="s">
        <v>2165</v>
      </c>
      <c r="P449" s="1" t="s">
        <v>2165</v>
      </c>
      <c r="Q449" s="1" t="s">
        <v>2166</v>
      </c>
      <c r="R449" s="1" t="s">
        <v>2277</v>
      </c>
      <c r="S449" s="1">
        <v>9</v>
      </c>
      <c r="T449" s="1">
        <v>116687330</v>
      </c>
      <c r="U449" s="1">
        <v>116687330</v>
      </c>
      <c r="V449" s="1" t="s">
        <v>2168</v>
      </c>
      <c r="W449" s="1" t="s">
        <v>2168</v>
      </c>
      <c r="X449" s="1" t="s">
        <v>2736</v>
      </c>
      <c r="Y449" s="1" t="s">
        <v>2245</v>
      </c>
      <c r="Z449" s="1">
        <v>2</v>
      </c>
      <c r="AA449" s="1" t="s">
        <v>2124</v>
      </c>
      <c r="AB449" s="1" t="s">
        <v>2171</v>
      </c>
      <c r="AC449" s="1" t="s">
        <v>4198</v>
      </c>
      <c r="AD449" s="1">
        <v>2</v>
      </c>
      <c r="AE449" s="1">
        <v>364712</v>
      </c>
      <c r="AF449" s="1">
        <v>116687330</v>
      </c>
      <c r="AG449" s="1" t="s">
        <v>2210</v>
      </c>
      <c r="AH449" s="1" t="s">
        <v>2174</v>
      </c>
    </row>
    <row r="450" spans="1:34" x14ac:dyDescent="0.25">
      <c r="A450" s="1">
        <v>310925</v>
      </c>
      <c r="B450" s="1" t="s">
        <v>2175</v>
      </c>
      <c r="C450" s="1" t="s">
        <v>4199</v>
      </c>
      <c r="D450" s="1">
        <v>27241</v>
      </c>
      <c r="E450" s="3" t="s">
        <v>98</v>
      </c>
      <c r="F450" s="1" t="s">
        <v>101</v>
      </c>
      <c r="G450" s="1" t="s">
        <v>2249</v>
      </c>
      <c r="H450" s="1">
        <v>0</v>
      </c>
      <c r="I450" s="1" t="s">
        <v>2335</v>
      </c>
      <c r="J450" s="1">
        <v>886062279</v>
      </c>
      <c r="K450" s="1" t="s">
        <v>2124</v>
      </c>
      <c r="L450" s="1" t="s">
        <v>4200</v>
      </c>
      <c r="M450" s="1" t="s">
        <v>3742</v>
      </c>
      <c r="N450" s="1" t="s">
        <v>3743</v>
      </c>
      <c r="O450" s="1" t="s">
        <v>2165</v>
      </c>
      <c r="P450" s="1" t="s">
        <v>2165</v>
      </c>
      <c r="Q450" s="1" t="s">
        <v>2166</v>
      </c>
      <c r="R450" s="1" t="s">
        <v>2366</v>
      </c>
      <c r="S450" s="1">
        <v>7</v>
      </c>
      <c r="T450" s="1">
        <v>33129645</v>
      </c>
      <c r="U450" s="1">
        <v>33129645</v>
      </c>
      <c r="V450" s="1" t="s">
        <v>2168</v>
      </c>
      <c r="W450" s="1" t="s">
        <v>2168</v>
      </c>
      <c r="X450" s="1" t="s">
        <v>3744</v>
      </c>
      <c r="Y450" s="1" t="s">
        <v>2236</v>
      </c>
      <c r="Z450" s="1">
        <v>1</v>
      </c>
      <c r="AA450" s="1" t="s">
        <v>2124</v>
      </c>
      <c r="AB450" s="1" t="s">
        <v>2171</v>
      </c>
      <c r="AC450" s="1" t="s">
        <v>4201</v>
      </c>
      <c r="AD450" s="1">
        <v>2</v>
      </c>
      <c r="AE450" s="1">
        <v>360050</v>
      </c>
      <c r="AF450" s="1">
        <v>33129645</v>
      </c>
      <c r="AG450" s="1" t="s">
        <v>2186</v>
      </c>
      <c r="AH450" s="1" t="s">
        <v>2210</v>
      </c>
    </row>
    <row r="451" spans="1:34" x14ac:dyDescent="0.25">
      <c r="A451" s="1">
        <v>310927</v>
      </c>
      <c r="B451" s="1" t="s">
        <v>2175</v>
      </c>
      <c r="C451" s="1" t="s">
        <v>4202</v>
      </c>
      <c r="D451" s="1">
        <v>27241</v>
      </c>
      <c r="E451" s="3" t="s">
        <v>98</v>
      </c>
      <c r="F451" s="1" t="s">
        <v>101</v>
      </c>
      <c r="G451" s="1" t="s">
        <v>2249</v>
      </c>
      <c r="H451" s="1">
        <v>0</v>
      </c>
      <c r="I451" s="1" t="s">
        <v>2335</v>
      </c>
      <c r="J451" s="1">
        <v>561901329</v>
      </c>
      <c r="K451" s="1" t="s">
        <v>2124</v>
      </c>
      <c r="L451" s="1" t="s">
        <v>4203</v>
      </c>
      <c r="M451" s="1" t="s">
        <v>3742</v>
      </c>
      <c r="N451" s="1" t="s">
        <v>3743</v>
      </c>
      <c r="O451" s="1" t="s">
        <v>2165</v>
      </c>
      <c r="P451" s="1" t="s">
        <v>2165</v>
      </c>
      <c r="Q451" s="1" t="s">
        <v>2166</v>
      </c>
      <c r="R451" s="1" t="s">
        <v>2366</v>
      </c>
      <c r="S451" s="1">
        <v>7</v>
      </c>
      <c r="T451" s="1">
        <v>33129656</v>
      </c>
      <c r="U451" s="1">
        <v>33129656</v>
      </c>
      <c r="V451" s="1" t="s">
        <v>2168</v>
      </c>
      <c r="W451" s="1" t="s">
        <v>2168</v>
      </c>
      <c r="X451" s="1" t="s">
        <v>3744</v>
      </c>
      <c r="Y451" s="1" t="s">
        <v>2236</v>
      </c>
      <c r="Z451" s="1">
        <v>1</v>
      </c>
      <c r="AA451" s="1" t="s">
        <v>2124</v>
      </c>
      <c r="AB451" s="1" t="s">
        <v>2171</v>
      </c>
      <c r="AC451" s="1" t="s">
        <v>4204</v>
      </c>
      <c r="AD451" s="1">
        <v>2</v>
      </c>
      <c r="AE451" s="1">
        <v>360052</v>
      </c>
      <c r="AF451" s="1">
        <v>33129656</v>
      </c>
      <c r="AG451" s="1" t="s">
        <v>2210</v>
      </c>
      <c r="AH451" s="1" t="s">
        <v>2185</v>
      </c>
    </row>
    <row r="452" spans="1:34" x14ac:dyDescent="0.25">
      <c r="A452" s="1">
        <v>310935</v>
      </c>
      <c r="B452" s="1" t="s">
        <v>2175</v>
      </c>
      <c r="C452" s="1" t="s">
        <v>4205</v>
      </c>
      <c r="D452" s="1">
        <v>55975</v>
      </c>
      <c r="E452" s="3" t="s">
        <v>400</v>
      </c>
      <c r="F452" s="1" t="s">
        <v>403</v>
      </c>
      <c r="G452" s="1" t="s">
        <v>2189</v>
      </c>
      <c r="H452" s="1">
        <v>0</v>
      </c>
      <c r="I452" s="1" t="s">
        <v>2335</v>
      </c>
      <c r="J452" s="1">
        <v>75076913</v>
      </c>
      <c r="K452" s="1" t="s">
        <v>2124</v>
      </c>
      <c r="L452" s="1" t="s">
        <v>4206</v>
      </c>
      <c r="M452" s="1" t="s">
        <v>3060</v>
      </c>
      <c r="N452" s="1" t="s">
        <v>1134</v>
      </c>
      <c r="O452" s="1" t="s">
        <v>2165</v>
      </c>
      <c r="P452" s="1" t="s">
        <v>2165</v>
      </c>
      <c r="Q452" s="1" t="s">
        <v>2166</v>
      </c>
      <c r="R452" s="1" t="s">
        <v>2366</v>
      </c>
      <c r="S452" s="1">
        <v>7</v>
      </c>
      <c r="T452" s="1">
        <v>23105792</v>
      </c>
      <c r="U452" s="1">
        <v>23105792</v>
      </c>
      <c r="V452" s="1" t="s">
        <v>2168</v>
      </c>
      <c r="W452" s="1" t="s">
        <v>2168</v>
      </c>
      <c r="X452" s="1" t="s">
        <v>3738</v>
      </c>
      <c r="Y452" s="1" t="s">
        <v>2236</v>
      </c>
      <c r="Z452" s="1">
        <v>1</v>
      </c>
      <c r="AA452" s="1" t="s">
        <v>2124</v>
      </c>
      <c r="AB452" s="1" t="s">
        <v>2171</v>
      </c>
      <c r="AC452" s="1" t="s">
        <v>4207</v>
      </c>
      <c r="AD452" s="1">
        <v>2</v>
      </c>
      <c r="AE452" s="1">
        <v>359790</v>
      </c>
      <c r="AF452" s="1">
        <v>23105792</v>
      </c>
      <c r="AG452" s="1" t="s">
        <v>2210</v>
      </c>
      <c r="AH452" s="1" t="s">
        <v>2186</v>
      </c>
    </row>
    <row r="453" spans="1:34" x14ac:dyDescent="0.25">
      <c r="A453" s="1">
        <v>310942</v>
      </c>
      <c r="B453" s="1" t="s">
        <v>2175</v>
      </c>
      <c r="C453" s="1" t="s">
        <v>4208</v>
      </c>
      <c r="D453" s="1">
        <v>7306</v>
      </c>
      <c r="E453" s="3" t="s">
        <v>1392</v>
      </c>
      <c r="F453" s="1" t="s">
        <v>1394</v>
      </c>
      <c r="G453" s="1" t="s">
        <v>2189</v>
      </c>
      <c r="H453" s="1">
        <v>0</v>
      </c>
      <c r="I453" s="1" t="s">
        <v>2304</v>
      </c>
      <c r="J453" s="1">
        <v>7867043</v>
      </c>
      <c r="K453" s="1" t="s">
        <v>2124</v>
      </c>
      <c r="L453" s="1" t="s">
        <v>4209</v>
      </c>
      <c r="M453" s="1" t="s">
        <v>3943</v>
      </c>
      <c r="N453" s="1" t="s">
        <v>3944</v>
      </c>
      <c r="O453" s="1" t="s">
        <v>2165</v>
      </c>
      <c r="P453" s="1" t="s">
        <v>2165</v>
      </c>
      <c r="Q453" s="1" t="s">
        <v>2166</v>
      </c>
      <c r="R453" s="1" t="s">
        <v>2277</v>
      </c>
      <c r="S453" s="1">
        <v>9</v>
      </c>
      <c r="T453" s="1">
        <v>12693403</v>
      </c>
      <c r="U453" s="1">
        <v>12693403</v>
      </c>
      <c r="V453" s="1" t="s">
        <v>2168</v>
      </c>
      <c r="W453" s="1" t="s">
        <v>2168</v>
      </c>
      <c r="X453" s="1" t="s">
        <v>3945</v>
      </c>
      <c r="Y453" s="1" t="s">
        <v>2236</v>
      </c>
      <c r="Z453" s="1">
        <v>1</v>
      </c>
      <c r="AA453" s="1" t="s">
        <v>2124</v>
      </c>
      <c r="AB453" s="1" t="s">
        <v>2171</v>
      </c>
      <c r="AC453" s="1" t="s">
        <v>4210</v>
      </c>
      <c r="AD453" s="1">
        <v>2</v>
      </c>
      <c r="AE453" s="1">
        <v>364845</v>
      </c>
      <c r="AF453" s="1">
        <v>12693403</v>
      </c>
      <c r="AG453" s="1" t="s">
        <v>2210</v>
      </c>
      <c r="AH453" s="1" t="s">
        <v>2186</v>
      </c>
    </row>
    <row r="454" spans="1:34" x14ac:dyDescent="0.25">
      <c r="A454" s="1">
        <v>310946</v>
      </c>
      <c r="B454" s="1" t="s">
        <v>2175</v>
      </c>
      <c r="C454" s="1" t="s">
        <v>4211</v>
      </c>
      <c r="D454" s="1">
        <v>55975</v>
      </c>
      <c r="E454" s="3" t="s">
        <v>400</v>
      </c>
      <c r="F454" s="1" t="s">
        <v>403</v>
      </c>
      <c r="G454" s="1" t="s">
        <v>2254</v>
      </c>
      <c r="H454" s="1">
        <v>0</v>
      </c>
      <c r="I454" s="1" t="s">
        <v>2304</v>
      </c>
      <c r="J454" s="1">
        <v>200506606</v>
      </c>
      <c r="K454" s="1" t="s">
        <v>2124</v>
      </c>
      <c r="L454" s="1" t="s">
        <v>4212</v>
      </c>
      <c r="M454" s="1" t="s">
        <v>3060</v>
      </c>
      <c r="N454" s="1" t="s">
        <v>1134</v>
      </c>
      <c r="O454" s="1" t="s">
        <v>2165</v>
      </c>
      <c r="P454" s="1" t="s">
        <v>2165</v>
      </c>
      <c r="Q454" s="1" t="s">
        <v>2166</v>
      </c>
      <c r="R454" s="1" t="s">
        <v>2366</v>
      </c>
      <c r="S454" s="1">
        <v>7</v>
      </c>
      <c r="T454" s="1">
        <v>23105989</v>
      </c>
      <c r="U454" s="1">
        <v>23105989</v>
      </c>
      <c r="V454" s="1" t="s">
        <v>2168</v>
      </c>
      <c r="W454" s="1" t="s">
        <v>2168</v>
      </c>
      <c r="X454" s="1" t="s">
        <v>3738</v>
      </c>
      <c r="Y454" s="1" t="s">
        <v>2236</v>
      </c>
      <c r="Z454" s="1">
        <v>1</v>
      </c>
      <c r="AA454" s="1" t="s">
        <v>2124</v>
      </c>
      <c r="AB454" s="1" t="s">
        <v>2171</v>
      </c>
      <c r="AC454" s="1" t="s">
        <v>4213</v>
      </c>
      <c r="AD454" s="1">
        <v>2</v>
      </c>
      <c r="AE454" s="1">
        <v>359795</v>
      </c>
      <c r="AF454" s="1">
        <v>23105989</v>
      </c>
      <c r="AG454" s="1" t="s">
        <v>2210</v>
      </c>
      <c r="AH454" s="1" t="s">
        <v>2185</v>
      </c>
    </row>
    <row r="455" spans="1:34" x14ac:dyDescent="0.25">
      <c r="A455" s="1">
        <v>310947</v>
      </c>
      <c r="B455" s="1" t="s">
        <v>2175</v>
      </c>
      <c r="C455" s="1" t="s">
        <v>4214</v>
      </c>
      <c r="D455" s="1">
        <v>55975</v>
      </c>
      <c r="E455" s="3" t="s">
        <v>400</v>
      </c>
      <c r="F455" s="1" t="s">
        <v>403</v>
      </c>
      <c r="G455" s="1" t="s">
        <v>2254</v>
      </c>
      <c r="H455" s="1">
        <v>0</v>
      </c>
      <c r="I455" s="1" t="s">
        <v>2335</v>
      </c>
      <c r="J455" s="1">
        <v>563311203</v>
      </c>
      <c r="K455" s="1" t="s">
        <v>2124</v>
      </c>
      <c r="L455" s="1" t="s">
        <v>4215</v>
      </c>
      <c r="M455" s="1" t="s">
        <v>3060</v>
      </c>
      <c r="N455" s="1" t="s">
        <v>1134</v>
      </c>
      <c r="O455" s="1" t="s">
        <v>2165</v>
      </c>
      <c r="P455" s="1" t="s">
        <v>2165</v>
      </c>
      <c r="Q455" s="1" t="s">
        <v>2166</v>
      </c>
      <c r="R455" s="1" t="s">
        <v>2366</v>
      </c>
      <c r="S455" s="1">
        <v>7</v>
      </c>
      <c r="T455" s="1">
        <v>23106011</v>
      </c>
      <c r="U455" s="1">
        <v>23106011</v>
      </c>
      <c r="V455" s="1" t="s">
        <v>2168</v>
      </c>
      <c r="W455" s="1" t="s">
        <v>2168</v>
      </c>
      <c r="X455" s="1" t="s">
        <v>3738</v>
      </c>
      <c r="Y455" s="1" t="s">
        <v>2236</v>
      </c>
      <c r="Z455" s="1">
        <v>1</v>
      </c>
      <c r="AA455" s="1" t="s">
        <v>2124</v>
      </c>
      <c r="AB455" s="1" t="s">
        <v>2171</v>
      </c>
      <c r="AC455" s="1" t="s">
        <v>4216</v>
      </c>
      <c r="AD455" s="1">
        <v>2</v>
      </c>
      <c r="AE455" s="1">
        <v>359796</v>
      </c>
      <c r="AF455" s="1">
        <v>23106011</v>
      </c>
      <c r="AG455" s="1" t="s">
        <v>2185</v>
      </c>
      <c r="AH455" s="1" t="s">
        <v>2210</v>
      </c>
    </row>
    <row r="456" spans="1:34" x14ac:dyDescent="0.25">
      <c r="A456" s="1">
        <v>311127</v>
      </c>
      <c r="B456" s="1" t="s">
        <v>2175</v>
      </c>
      <c r="C456" s="1" t="s">
        <v>4217</v>
      </c>
      <c r="D456" s="1">
        <v>27241</v>
      </c>
      <c r="E456" s="3" t="s">
        <v>98</v>
      </c>
      <c r="F456" s="1" t="s">
        <v>101</v>
      </c>
      <c r="G456" s="1" t="s">
        <v>2249</v>
      </c>
      <c r="H456" s="1">
        <v>0</v>
      </c>
      <c r="I456" s="1" t="s">
        <v>2335</v>
      </c>
      <c r="J456" s="1">
        <v>886062278</v>
      </c>
      <c r="K456" s="1" t="s">
        <v>2124</v>
      </c>
      <c r="L456" s="1" t="s">
        <v>4218</v>
      </c>
      <c r="M456" s="1" t="s">
        <v>3742</v>
      </c>
      <c r="N456" s="1" t="s">
        <v>3743</v>
      </c>
      <c r="O456" s="1" t="s">
        <v>2165</v>
      </c>
      <c r="P456" s="1" t="s">
        <v>2165</v>
      </c>
      <c r="Q456" s="1" t="s">
        <v>2166</v>
      </c>
      <c r="R456" s="1" t="s">
        <v>2366</v>
      </c>
      <c r="S456" s="1">
        <v>7</v>
      </c>
      <c r="T456" s="1">
        <v>33129606</v>
      </c>
      <c r="U456" s="1">
        <v>33129606</v>
      </c>
      <c r="V456" s="1" t="s">
        <v>2168</v>
      </c>
      <c r="W456" s="1" t="s">
        <v>2168</v>
      </c>
      <c r="X456" s="1" t="s">
        <v>3744</v>
      </c>
      <c r="Y456" s="1" t="s">
        <v>2236</v>
      </c>
      <c r="Z456" s="1">
        <v>1</v>
      </c>
      <c r="AA456" s="1" t="s">
        <v>2124</v>
      </c>
      <c r="AB456" s="1" t="s">
        <v>2171</v>
      </c>
      <c r="AC456" s="1" t="s">
        <v>4219</v>
      </c>
      <c r="AD456" s="1">
        <v>2</v>
      </c>
      <c r="AE456" s="1">
        <v>360048</v>
      </c>
      <c r="AF456" s="1">
        <v>33129606</v>
      </c>
      <c r="AG456" s="1" t="s">
        <v>2185</v>
      </c>
      <c r="AH456" s="1" t="s">
        <v>2174</v>
      </c>
    </row>
    <row r="457" spans="1:34" x14ac:dyDescent="0.25">
      <c r="A457" s="1">
        <v>311130</v>
      </c>
      <c r="B457" s="1" t="s">
        <v>2187</v>
      </c>
      <c r="C457" s="1" t="s">
        <v>4220</v>
      </c>
      <c r="D457" s="1">
        <v>27241</v>
      </c>
      <c r="E457" s="3" t="s">
        <v>98</v>
      </c>
      <c r="F457" s="1" t="s">
        <v>101</v>
      </c>
      <c r="G457" s="1" t="s">
        <v>2249</v>
      </c>
      <c r="H457" s="1">
        <v>0</v>
      </c>
      <c r="I457" s="1" t="s">
        <v>2786</v>
      </c>
      <c r="J457" s="1">
        <v>886062282</v>
      </c>
      <c r="K457" s="1" t="s">
        <v>2124</v>
      </c>
      <c r="L457" s="1" t="s">
        <v>4221</v>
      </c>
      <c r="M457" s="1" t="s">
        <v>2192</v>
      </c>
      <c r="N457" s="1" t="s">
        <v>2193</v>
      </c>
      <c r="O457" s="1" t="s">
        <v>2165</v>
      </c>
      <c r="P457" s="1" t="s">
        <v>2165</v>
      </c>
      <c r="Q457" s="1" t="s">
        <v>2166</v>
      </c>
      <c r="R457" s="1" t="s">
        <v>2366</v>
      </c>
      <c r="S457" s="1">
        <v>7</v>
      </c>
      <c r="T457" s="1">
        <v>33130012</v>
      </c>
      <c r="U457" s="1">
        <v>33130013</v>
      </c>
      <c r="V457" s="1" t="s">
        <v>2168</v>
      </c>
      <c r="W457" s="1" t="s">
        <v>2168</v>
      </c>
      <c r="X457" s="1" t="s">
        <v>3744</v>
      </c>
      <c r="Y457" s="1" t="s">
        <v>2236</v>
      </c>
      <c r="Z457" s="1">
        <v>1</v>
      </c>
      <c r="AA457" s="1" t="s">
        <v>2124</v>
      </c>
      <c r="AB457" s="1" t="s">
        <v>2171</v>
      </c>
      <c r="AC457" s="1" t="s">
        <v>4222</v>
      </c>
      <c r="AD457" s="1">
        <v>2</v>
      </c>
      <c r="AE457" s="1">
        <v>360058</v>
      </c>
      <c r="AF457" s="1">
        <v>33130012</v>
      </c>
      <c r="AG457" s="1" t="s">
        <v>2186</v>
      </c>
      <c r="AH457" s="1" t="s">
        <v>4223</v>
      </c>
    </row>
    <row r="458" spans="1:34" x14ac:dyDescent="0.25">
      <c r="A458" s="1">
        <v>311348</v>
      </c>
      <c r="B458" s="1" t="s">
        <v>2175</v>
      </c>
      <c r="C458" s="1" t="s">
        <v>4224</v>
      </c>
      <c r="D458" s="1">
        <v>92211</v>
      </c>
      <c r="E458" s="3" t="s">
        <v>151</v>
      </c>
      <c r="F458" s="1" t="s">
        <v>154</v>
      </c>
      <c r="G458" s="1" t="s">
        <v>2249</v>
      </c>
      <c r="H458" s="1">
        <v>0</v>
      </c>
      <c r="I458" s="1" t="s">
        <v>2335</v>
      </c>
      <c r="J458" s="1">
        <v>543373757</v>
      </c>
      <c r="K458" s="1" t="s">
        <v>2124</v>
      </c>
      <c r="L458" s="1" t="s">
        <v>4225</v>
      </c>
      <c r="M458" s="1" t="s">
        <v>4226</v>
      </c>
      <c r="N458" s="1" t="s">
        <v>4227</v>
      </c>
      <c r="O458" s="1" t="s">
        <v>2165</v>
      </c>
      <c r="P458" s="1" t="s">
        <v>2165</v>
      </c>
      <c r="Q458" s="1" t="s">
        <v>2166</v>
      </c>
      <c r="R458" s="1" t="s">
        <v>2225</v>
      </c>
      <c r="S458" s="1">
        <v>10</v>
      </c>
      <c r="T458" s="1">
        <v>84194728</v>
      </c>
      <c r="U458" s="1">
        <v>84194728</v>
      </c>
      <c r="V458" s="1" t="s">
        <v>2168</v>
      </c>
      <c r="W458" s="1" t="s">
        <v>2168</v>
      </c>
      <c r="X458" s="1" t="s">
        <v>2500</v>
      </c>
      <c r="Y458" s="1" t="s">
        <v>2236</v>
      </c>
      <c r="Z458" s="1">
        <v>1</v>
      </c>
      <c r="AA458" s="1" t="s">
        <v>2124</v>
      </c>
      <c r="AB458" s="1" t="s">
        <v>2171</v>
      </c>
      <c r="AC458" s="1" t="s">
        <v>4228</v>
      </c>
      <c r="AD458" s="1">
        <v>2</v>
      </c>
      <c r="AE458" s="1">
        <v>301207</v>
      </c>
      <c r="AF458" s="1">
        <v>84194728</v>
      </c>
      <c r="AG458" s="1" t="s">
        <v>2174</v>
      </c>
      <c r="AH458" s="1" t="s">
        <v>2186</v>
      </c>
    </row>
    <row r="459" spans="1:34" x14ac:dyDescent="0.25">
      <c r="A459" s="1">
        <v>311499</v>
      </c>
      <c r="B459" s="1" t="s">
        <v>2175</v>
      </c>
      <c r="C459" s="1" t="s">
        <v>4229</v>
      </c>
      <c r="D459" s="1">
        <v>154881</v>
      </c>
      <c r="E459" s="3" t="s">
        <v>1250</v>
      </c>
      <c r="F459" s="1" t="s">
        <v>1252</v>
      </c>
      <c r="G459" s="1" t="s">
        <v>2249</v>
      </c>
      <c r="H459" s="1">
        <v>0</v>
      </c>
      <c r="I459" s="1" t="s">
        <v>2335</v>
      </c>
      <c r="J459" s="1">
        <v>886062407</v>
      </c>
      <c r="K459" s="1" t="s">
        <v>2124</v>
      </c>
      <c r="L459" s="1" t="s">
        <v>4230</v>
      </c>
      <c r="M459" s="1" t="s">
        <v>3764</v>
      </c>
      <c r="N459" s="1" t="s">
        <v>3765</v>
      </c>
      <c r="O459" s="1" t="s">
        <v>2165</v>
      </c>
      <c r="P459" s="1" t="s">
        <v>2165</v>
      </c>
      <c r="Q459" s="1" t="s">
        <v>2166</v>
      </c>
      <c r="R459" s="1" t="s">
        <v>2366</v>
      </c>
      <c r="S459" s="1">
        <v>7</v>
      </c>
      <c r="T459" s="1">
        <v>66628884</v>
      </c>
      <c r="U459" s="1">
        <v>66628884</v>
      </c>
      <c r="V459" s="1" t="s">
        <v>2168</v>
      </c>
      <c r="W459" s="1" t="s">
        <v>2168</v>
      </c>
      <c r="X459" s="1" t="s">
        <v>2367</v>
      </c>
      <c r="Y459" s="1" t="s">
        <v>2236</v>
      </c>
      <c r="Z459" s="1">
        <v>1</v>
      </c>
      <c r="AA459" s="1" t="s">
        <v>2124</v>
      </c>
      <c r="AB459" s="1" t="s">
        <v>2171</v>
      </c>
      <c r="AC459" s="1" t="s">
        <v>4231</v>
      </c>
      <c r="AD459" s="1">
        <v>2</v>
      </c>
      <c r="AE459" s="1">
        <v>360576</v>
      </c>
      <c r="AF459" s="1">
        <v>66628884</v>
      </c>
      <c r="AG459" s="1" t="s">
        <v>2186</v>
      </c>
      <c r="AH459" s="1" t="s">
        <v>2210</v>
      </c>
    </row>
    <row r="460" spans="1:34" x14ac:dyDescent="0.25">
      <c r="A460" s="1">
        <v>311500</v>
      </c>
      <c r="B460" s="1" t="s">
        <v>2175</v>
      </c>
      <c r="C460" s="1" t="s">
        <v>4232</v>
      </c>
      <c r="D460" s="1">
        <v>154881</v>
      </c>
      <c r="E460" s="3" t="s">
        <v>1250</v>
      </c>
      <c r="F460" s="1" t="s">
        <v>1252</v>
      </c>
      <c r="G460" s="1" t="s">
        <v>2249</v>
      </c>
      <c r="H460" s="1">
        <v>0</v>
      </c>
      <c r="I460" s="1" t="s">
        <v>2335</v>
      </c>
      <c r="J460" s="1">
        <v>886062410</v>
      </c>
      <c r="K460" s="1" t="s">
        <v>2124</v>
      </c>
      <c r="L460" s="1" t="s">
        <v>4233</v>
      </c>
      <c r="M460" s="1" t="s">
        <v>3764</v>
      </c>
      <c r="N460" s="1" t="s">
        <v>3765</v>
      </c>
      <c r="O460" s="1" t="s">
        <v>2165</v>
      </c>
      <c r="P460" s="1" t="s">
        <v>2165</v>
      </c>
      <c r="Q460" s="1" t="s">
        <v>2166</v>
      </c>
      <c r="R460" s="1" t="s">
        <v>2366</v>
      </c>
      <c r="S460" s="1">
        <v>7</v>
      </c>
      <c r="T460" s="1">
        <v>66628971</v>
      </c>
      <c r="U460" s="1">
        <v>66628971</v>
      </c>
      <c r="V460" s="1" t="s">
        <v>2168</v>
      </c>
      <c r="W460" s="1" t="s">
        <v>2168</v>
      </c>
      <c r="X460" s="1" t="s">
        <v>2367</v>
      </c>
      <c r="Y460" s="1" t="s">
        <v>2236</v>
      </c>
      <c r="Z460" s="1">
        <v>1</v>
      </c>
      <c r="AA460" s="1" t="s">
        <v>2124</v>
      </c>
      <c r="AB460" s="1" t="s">
        <v>2171</v>
      </c>
      <c r="AC460" s="1" t="s">
        <v>4234</v>
      </c>
      <c r="AD460" s="1">
        <v>2</v>
      </c>
      <c r="AE460" s="1">
        <v>360580</v>
      </c>
      <c r="AF460" s="1">
        <v>66628971</v>
      </c>
      <c r="AG460" s="1" t="s">
        <v>2174</v>
      </c>
      <c r="AH460" s="1" t="s">
        <v>2186</v>
      </c>
    </row>
    <row r="461" spans="1:34" x14ac:dyDescent="0.25">
      <c r="A461" s="1">
        <v>311502</v>
      </c>
      <c r="B461" s="1" t="s">
        <v>2175</v>
      </c>
      <c r="C461" s="1" t="s">
        <v>4235</v>
      </c>
      <c r="D461" s="1">
        <v>154881</v>
      </c>
      <c r="E461" s="3" t="s">
        <v>1250</v>
      </c>
      <c r="F461" s="1" t="s">
        <v>1252</v>
      </c>
      <c r="G461" s="1" t="s">
        <v>2189</v>
      </c>
      <c r="H461" s="1">
        <v>0</v>
      </c>
      <c r="I461" s="1" t="s">
        <v>2304</v>
      </c>
      <c r="J461" s="1">
        <v>35526611</v>
      </c>
      <c r="K461" s="1" t="s">
        <v>2124</v>
      </c>
      <c r="L461" s="1" t="s">
        <v>4236</v>
      </c>
      <c r="M461" s="1" t="s">
        <v>4237</v>
      </c>
      <c r="N461" s="1" t="s">
        <v>4238</v>
      </c>
      <c r="O461" s="1" t="s">
        <v>2165</v>
      </c>
      <c r="P461" s="1" t="s">
        <v>2165</v>
      </c>
      <c r="Q461" s="1" t="s">
        <v>2166</v>
      </c>
      <c r="R461" s="1" t="s">
        <v>2366</v>
      </c>
      <c r="S461" s="1">
        <v>7</v>
      </c>
      <c r="T461" s="1">
        <v>66629021</v>
      </c>
      <c r="U461" s="1">
        <v>66629021</v>
      </c>
      <c r="V461" s="1" t="s">
        <v>2168</v>
      </c>
      <c r="W461" s="1" t="s">
        <v>2168</v>
      </c>
      <c r="X461" s="1" t="s">
        <v>2367</v>
      </c>
      <c r="Y461" s="1" t="s">
        <v>2245</v>
      </c>
      <c r="Z461" s="1">
        <v>2</v>
      </c>
      <c r="AA461" s="1" t="s">
        <v>2124</v>
      </c>
      <c r="AB461" s="1" t="s">
        <v>2171</v>
      </c>
      <c r="AC461" s="1" t="s">
        <v>4239</v>
      </c>
      <c r="AD461" s="1">
        <v>2</v>
      </c>
      <c r="AE461" s="1">
        <v>360584</v>
      </c>
      <c r="AF461" s="1">
        <v>66629021</v>
      </c>
      <c r="AG461" s="1" t="s">
        <v>2174</v>
      </c>
      <c r="AH461" s="1" t="s">
        <v>2186</v>
      </c>
    </row>
    <row r="462" spans="1:34" x14ac:dyDescent="0.25">
      <c r="A462" s="1">
        <v>311654</v>
      </c>
      <c r="B462" s="1" t="s">
        <v>2175</v>
      </c>
      <c r="C462" s="1" t="s">
        <v>4240</v>
      </c>
      <c r="D462" s="1">
        <v>154881</v>
      </c>
      <c r="E462" s="3" t="s">
        <v>1250</v>
      </c>
      <c r="F462" s="1" t="s">
        <v>1252</v>
      </c>
      <c r="G462" s="1" t="s">
        <v>2249</v>
      </c>
      <c r="H462" s="1">
        <v>0</v>
      </c>
      <c r="I462" s="1" t="s">
        <v>2304</v>
      </c>
      <c r="J462" s="1">
        <v>191169882</v>
      </c>
      <c r="K462" s="1" t="s">
        <v>2124</v>
      </c>
      <c r="L462" s="1" t="s">
        <v>4241</v>
      </c>
      <c r="M462" s="1" t="s">
        <v>3764</v>
      </c>
      <c r="N462" s="1" t="s">
        <v>3765</v>
      </c>
      <c r="O462" s="1" t="s">
        <v>2165</v>
      </c>
      <c r="P462" s="1" t="s">
        <v>2165</v>
      </c>
      <c r="Q462" s="1" t="s">
        <v>2166</v>
      </c>
      <c r="R462" s="1" t="s">
        <v>2366</v>
      </c>
      <c r="S462" s="1">
        <v>7</v>
      </c>
      <c r="T462" s="1">
        <v>66628895</v>
      </c>
      <c r="U462" s="1">
        <v>66628895</v>
      </c>
      <c r="V462" s="1" t="s">
        <v>2168</v>
      </c>
      <c r="W462" s="1" t="s">
        <v>2168</v>
      </c>
      <c r="X462" s="1" t="s">
        <v>2367</v>
      </c>
      <c r="Y462" s="1" t="s">
        <v>2236</v>
      </c>
      <c r="Z462" s="1">
        <v>1</v>
      </c>
      <c r="AA462" s="1" t="s">
        <v>2124</v>
      </c>
      <c r="AB462" s="1" t="s">
        <v>2171</v>
      </c>
      <c r="AC462" s="1" t="s">
        <v>4242</v>
      </c>
      <c r="AD462" s="1">
        <v>2</v>
      </c>
      <c r="AE462" s="1">
        <v>360577</v>
      </c>
      <c r="AF462" s="1">
        <v>66628895</v>
      </c>
      <c r="AG462" s="1" t="s">
        <v>2210</v>
      </c>
      <c r="AH462" s="1" t="s">
        <v>2186</v>
      </c>
    </row>
    <row r="463" spans="1:34" x14ac:dyDescent="0.25">
      <c r="A463" s="1">
        <v>311682</v>
      </c>
      <c r="B463" s="1" t="s">
        <v>2175</v>
      </c>
      <c r="C463" s="1" t="s">
        <v>4243</v>
      </c>
      <c r="D463" s="1">
        <v>5146</v>
      </c>
      <c r="E463" s="3" t="s">
        <v>519</v>
      </c>
      <c r="F463" s="1" t="s">
        <v>522</v>
      </c>
      <c r="G463" s="1" t="s">
        <v>2249</v>
      </c>
      <c r="H463" s="1">
        <v>0</v>
      </c>
      <c r="I463" s="1" t="s">
        <v>2335</v>
      </c>
      <c r="J463" s="1">
        <v>374900090</v>
      </c>
      <c r="K463" s="1" t="s">
        <v>2124</v>
      </c>
      <c r="L463" s="1" t="s">
        <v>4244</v>
      </c>
      <c r="M463" s="1" t="s">
        <v>4245</v>
      </c>
      <c r="N463" s="1" t="s">
        <v>4246</v>
      </c>
      <c r="O463" s="1" t="s">
        <v>2402</v>
      </c>
      <c r="P463" s="1" t="s">
        <v>2165</v>
      </c>
      <c r="Q463" s="1" t="s">
        <v>2166</v>
      </c>
      <c r="R463" s="1" t="s">
        <v>2225</v>
      </c>
      <c r="S463" s="1">
        <v>10</v>
      </c>
      <c r="T463" s="1">
        <v>93612705</v>
      </c>
      <c r="U463" s="1">
        <v>93612705</v>
      </c>
      <c r="V463" s="1" t="s">
        <v>2168</v>
      </c>
      <c r="W463" s="1" t="s">
        <v>2168</v>
      </c>
      <c r="X463" s="1" t="s">
        <v>4247</v>
      </c>
      <c r="Y463" s="1" t="s">
        <v>2236</v>
      </c>
      <c r="Z463" s="1">
        <v>2</v>
      </c>
      <c r="AA463" s="1" t="s">
        <v>2124</v>
      </c>
      <c r="AB463" s="1" t="s">
        <v>2171</v>
      </c>
      <c r="AC463" s="1" t="s">
        <v>4248</v>
      </c>
      <c r="AD463" s="1">
        <v>2</v>
      </c>
      <c r="AE463" s="1">
        <v>301614</v>
      </c>
      <c r="AF463" s="1">
        <v>93612705</v>
      </c>
      <c r="AG463" s="1" t="s">
        <v>2174</v>
      </c>
      <c r="AH463" s="1" t="s">
        <v>2186</v>
      </c>
    </row>
    <row r="464" spans="1:34" x14ac:dyDescent="0.25">
      <c r="A464" s="1">
        <v>311902</v>
      </c>
      <c r="B464" s="1" t="s">
        <v>2175</v>
      </c>
      <c r="C464" s="1" t="s">
        <v>4249</v>
      </c>
      <c r="D464" s="1">
        <v>56623</v>
      </c>
      <c r="E464" s="3" t="s">
        <v>374</v>
      </c>
      <c r="F464" s="1" t="s">
        <v>376</v>
      </c>
      <c r="G464" s="1" t="s">
        <v>2249</v>
      </c>
      <c r="H464" s="1">
        <v>0</v>
      </c>
      <c r="I464" s="1" t="s">
        <v>2335</v>
      </c>
      <c r="J464" s="1">
        <v>886063714</v>
      </c>
      <c r="K464" s="1" t="s">
        <v>2124</v>
      </c>
      <c r="L464" s="1" t="s">
        <v>4250</v>
      </c>
      <c r="M464" s="1" t="s">
        <v>3982</v>
      </c>
      <c r="N464" s="1" t="s">
        <v>3983</v>
      </c>
      <c r="O464" s="1" t="s">
        <v>2165</v>
      </c>
      <c r="P464" s="1" t="s">
        <v>2165</v>
      </c>
      <c r="Q464" s="1" t="s">
        <v>2166</v>
      </c>
      <c r="R464" s="1" t="s">
        <v>2277</v>
      </c>
      <c r="S464" s="1">
        <v>9</v>
      </c>
      <c r="T464" s="1">
        <v>136439690</v>
      </c>
      <c r="U464" s="1">
        <v>136439690</v>
      </c>
      <c r="V464" s="1" t="s">
        <v>2168</v>
      </c>
      <c r="W464" s="1" t="s">
        <v>2168</v>
      </c>
      <c r="X464" s="1" t="s">
        <v>2671</v>
      </c>
      <c r="Y464" s="1" t="s">
        <v>2236</v>
      </c>
      <c r="Z464" s="1">
        <v>1</v>
      </c>
      <c r="AA464" s="1" t="s">
        <v>2124</v>
      </c>
      <c r="AB464" s="1" t="s">
        <v>2171</v>
      </c>
      <c r="AC464" s="1" t="s">
        <v>4251</v>
      </c>
      <c r="AD464" s="1">
        <v>2</v>
      </c>
      <c r="AE464" s="1">
        <v>365897</v>
      </c>
      <c r="AF464" s="1">
        <v>136439690</v>
      </c>
      <c r="AG464" s="1" t="s">
        <v>2210</v>
      </c>
      <c r="AH464" s="1" t="s">
        <v>2185</v>
      </c>
    </row>
    <row r="465" spans="1:34" x14ac:dyDescent="0.25">
      <c r="A465" s="1">
        <v>311940</v>
      </c>
      <c r="B465" s="1" t="s">
        <v>2175</v>
      </c>
      <c r="C465" s="1" t="s">
        <v>4252</v>
      </c>
      <c r="D465" s="1">
        <v>5189</v>
      </c>
      <c r="E465" s="3" t="s">
        <v>527</v>
      </c>
      <c r="F465" s="1" t="s">
        <v>529</v>
      </c>
      <c r="G465" s="1" t="s">
        <v>2249</v>
      </c>
      <c r="H465" s="1">
        <v>0</v>
      </c>
      <c r="I465" s="1" t="s">
        <v>2335</v>
      </c>
      <c r="J465" s="1">
        <v>368326503</v>
      </c>
      <c r="K465" s="1" t="s">
        <v>2124</v>
      </c>
      <c r="L465" s="1" t="s">
        <v>4253</v>
      </c>
      <c r="M465" s="1" t="s">
        <v>3772</v>
      </c>
      <c r="N465" s="1" t="s">
        <v>3773</v>
      </c>
      <c r="O465" s="1" t="s">
        <v>2165</v>
      </c>
      <c r="P465" s="1" t="s">
        <v>2165</v>
      </c>
      <c r="Q465" s="1" t="s">
        <v>2166</v>
      </c>
      <c r="R465" s="1" t="s">
        <v>2366</v>
      </c>
      <c r="S465" s="1">
        <v>7</v>
      </c>
      <c r="T465" s="1">
        <v>92528454</v>
      </c>
      <c r="U465" s="1">
        <v>92528454</v>
      </c>
      <c r="V465" s="1" t="s">
        <v>2168</v>
      </c>
      <c r="W465" s="1" t="s">
        <v>2168</v>
      </c>
      <c r="X465" s="1" t="s">
        <v>2664</v>
      </c>
      <c r="Y465" s="1" t="s">
        <v>2236</v>
      </c>
      <c r="Z465" s="1">
        <v>1</v>
      </c>
      <c r="AA465" s="1" t="s">
        <v>2124</v>
      </c>
      <c r="AB465" s="1" t="s">
        <v>2171</v>
      </c>
      <c r="AC465" s="1" t="s">
        <v>4254</v>
      </c>
      <c r="AD465" s="1">
        <v>2</v>
      </c>
      <c r="AE465" s="1">
        <v>360933</v>
      </c>
      <c r="AF465" s="1">
        <v>92528454</v>
      </c>
      <c r="AG465" s="1" t="s">
        <v>2186</v>
      </c>
      <c r="AH465" s="1" t="s">
        <v>2174</v>
      </c>
    </row>
    <row r="466" spans="1:34" x14ac:dyDescent="0.25">
      <c r="A466" s="1">
        <v>311975</v>
      </c>
      <c r="B466" s="1" t="s">
        <v>2175</v>
      </c>
      <c r="C466" s="1" t="s">
        <v>4255</v>
      </c>
      <c r="D466" s="1">
        <v>5189</v>
      </c>
      <c r="E466" s="3" t="s">
        <v>527</v>
      </c>
      <c r="F466" s="1" t="s">
        <v>529</v>
      </c>
      <c r="G466" s="1" t="s">
        <v>2249</v>
      </c>
      <c r="H466" s="1">
        <v>0</v>
      </c>
      <c r="I466" s="1" t="s">
        <v>2424</v>
      </c>
      <c r="J466" s="1">
        <v>572810743</v>
      </c>
      <c r="K466" s="1" t="s">
        <v>2124</v>
      </c>
      <c r="L466" s="1" t="s">
        <v>4256</v>
      </c>
      <c r="M466" s="1" t="s">
        <v>4257</v>
      </c>
      <c r="N466" s="1" t="s">
        <v>4258</v>
      </c>
      <c r="O466" s="1" t="s">
        <v>2324</v>
      </c>
      <c r="P466" s="1" t="s">
        <v>2165</v>
      </c>
      <c r="Q466" s="1" t="s">
        <v>2166</v>
      </c>
      <c r="R466" s="1" t="s">
        <v>2366</v>
      </c>
      <c r="S466" s="1">
        <v>7</v>
      </c>
      <c r="T466" s="1">
        <v>92528478</v>
      </c>
      <c r="U466" s="1">
        <v>92528478</v>
      </c>
      <c r="V466" s="1" t="s">
        <v>2168</v>
      </c>
      <c r="W466" s="1" t="s">
        <v>2168</v>
      </c>
      <c r="X466" s="1" t="s">
        <v>2664</v>
      </c>
      <c r="Y466" s="1" t="s">
        <v>2245</v>
      </c>
      <c r="Z466" s="1">
        <v>2</v>
      </c>
      <c r="AA466" s="1" t="s">
        <v>2124</v>
      </c>
      <c r="AB466" s="1" t="s">
        <v>2171</v>
      </c>
      <c r="AC466" s="1" t="s">
        <v>4259</v>
      </c>
      <c r="AD466" s="1">
        <v>2</v>
      </c>
      <c r="AE466" s="1">
        <v>360934</v>
      </c>
      <c r="AF466" s="1">
        <v>92528478</v>
      </c>
      <c r="AG466" s="1" t="s">
        <v>2185</v>
      </c>
      <c r="AH466" s="1" t="s">
        <v>2174</v>
      </c>
    </row>
    <row r="467" spans="1:34" x14ac:dyDescent="0.25">
      <c r="A467" s="1">
        <v>311977</v>
      </c>
      <c r="B467" s="1" t="s">
        <v>2175</v>
      </c>
      <c r="C467" s="1" t="s">
        <v>4260</v>
      </c>
      <c r="D467" s="1">
        <v>5189</v>
      </c>
      <c r="E467" s="3" t="s">
        <v>527</v>
      </c>
      <c r="F467" s="1" t="s">
        <v>529</v>
      </c>
      <c r="G467" s="1" t="s">
        <v>2249</v>
      </c>
      <c r="H467" s="1">
        <v>0</v>
      </c>
      <c r="I467" s="1" t="s">
        <v>2304</v>
      </c>
      <c r="J467" s="1">
        <v>886062510</v>
      </c>
      <c r="K467" s="1" t="s">
        <v>2124</v>
      </c>
      <c r="L467" s="1" t="s">
        <v>4261</v>
      </c>
      <c r="M467" s="1" t="s">
        <v>3772</v>
      </c>
      <c r="N467" s="1" t="s">
        <v>3773</v>
      </c>
      <c r="O467" s="1" t="s">
        <v>2165</v>
      </c>
      <c r="P467" s="1" t="s">
        <v>2165</v>
      </c>
      <c r="Q467" s="1" t="s">
        <v>2166</v>
      </c>
      <c r="R467" s="1" t="s">
        <v>2366</v>
      </c>
      <c r="S467" s="1">
        <v>7</v>
      </c>
      <c r="T467" s="1">
        <v>92528509</v>
      </c>
      <c r="U467" s="1">
        <v>92528509</v>
      </c>
      <c r="V467" s="1" t="s">
        <v>2168</v>
      </c>
      <c r="W467" s="1" t="s">
        <v>2168</v>
      </c>
      <c r="X467" s="1" t="s">
        <v>2664</v>
      </c>
      <c r="Y467" s="1" t="s">
        <v>2236</v>
      </c>
      <c r="Z467" s="1">
        <v>1</v>
      </c>
      <c r="AA467" s="1" t="s">
        <v>2124</v>
      </c>
      <c r="AB467" s="1" t="s">
        <v>2171</v>
      </c>
      <c r="AC467" s="1" t="s">
        <v>4262</v>
      </c>
      <c r="AD467" s="1">
        <v>2</v>
      </c>
      <c r="AE467" s="1">
        <v>360936</v>
      </c>
      <c r="AF467" s="1">
        <v>92528509</v>
      </c>
      <c r="AG467" s="1" t="s">
        <v>2186</v>
      </c>
      <c r="AH467" s="1" t="s">
        <v>2174</v>
      </c>
    </row>
    <row r="468" spans="1:34" x14ac:dyDescent="0.25">
      <c r="A468" s="1">
        <v>312355</v>
      </c>
      <c r="B468" s="1" t="s">
        <v>2175</v>
      </c>
      <c r="C468" s="1" t="s">
        <v>4263</v>
      </c>
      <c r="D468" s="1">
        <v>169522</v>
      </c>
      <c r="E468" s="3" t="s">
        <v>385</v>
      </c>
      <c r="F468" s="1" t="s">
        <v>388</v>
      </c>
      <c r="G468" s="1" t="s">
        <v>2249</v>
      </c>
      <c r="H468" s="1">
        <v>0</v>
      </c>
      <c r="I468" s="1" t="s">
        <v>2335</v>
      </c>
      <c r="J468" s="1">
        <v>886063817</v>
      </c>
      <c r="K468" s="1" t="s">
        <v>2124</v>
      </c>
      <c r="L468" s="1" t="s">
        <v>4264</v>
      </c>
      <c r="M468" s="1" t="s">
        <v>3997</v>
      </c>
      <c r="N468" s="1" t="s">
        <v>3998</v>
      </c>
      <c r="O468" s="1" t="s">
        <v>2165</v>
      </c>
      <c r="P468" s="1" t="s">
        <v>2165</v>
      </c>
      <c r="Q468" s="1" t="s">
        <v>2166</v>
      </c>
      <c r="R468" s="1" t="s">
        <v>2277</v>
      </c>
      <c r="S468" s="1">
        <v>9</v>
      </c>
      <c r="T468" s="1">
        <v>2717560</v>
      </c>
      <c r="U468" s="1">
        <v>2717560</v>
      </c>
      <c r="V468" s="1" t="s">
        <v>2168</v>
      </c>
      <c r="W468" s="1" t="s">
        <v>2168</v>
      </c>
      <c r="X468" s="1" t="s">
        <v>2293</v>
      </c>
      <c r="Y468" s="1" t="s">
        <v>2236</v>
      </c>
      <c r="Z468" s="1">
        <v>1</v>
      </c>
      <c r="AA468" s="1" t="s">
        <v>2124</v>
      </c>
      <c r="AB468" s="1" t="s">
        <v>2171</v>
      </c>
      <c r="AC468" s="1" t="s">
        <v>4265</v>
      </c>
      <c r="AD468" s="1">
        <v>2</v>
      </c>
      <c r="AE468" s="1">
        <v>366398</v>
      </c>
      <c r="AF468" s="1">
        <v>2717560</v>
      </c>
      <c r="AG468" s="1" t="s">
        <v>2210</v>
      </c>
      <c r="AH468" s="1" t="s">
        <v>2185</v>
      </c>
    </row>
    <row r="469" spans="1:34" x14ac:dyDescent="0.25">
      <c r="A469" s="1">
        <v>312358</v>
      </c>
      <c r="B469" s="1" t="s">
        <v>2175</v>
      </c>
      <c r="C469" s="1" t="s">
        <v>4266</v>
      </c>
      <c r="D469" s="1">
        <v>169522</v>
      </c>
      <c r="E469" s="3" t="s">
        <v>385</v>
      </c>
      <c r="F469" s="1" t="s">
        <v>388</v>
      </c>
      <c r="G469" s="1" t="s">
        <v>2189</v>
      </c>
      <c r="H469" s="1">
        <v>0</v>
      </c>
      <c r="I469" s="1" t="s">
        <v>4267</v>
      </c>
      <c r="J469" s="1">
        <v>7029012</v>
      </c>
      <c r="K469" s="1" t="s">
        <v>2124</v>
      </c>
      <c r="L469" s="1" t="s">
        <v>4268</v>
      </c>
      <c r="M469" s="1" t="s">
        <v>4269</v>
      </c>
      <c r="N469" s="1" t="s">
        <v>4270</v>
      </c>
      <c r="O469" s="1" t="s">
        <v>2165</v>
      </c>
      <c r="P469" s="1" t="s">
        <v>2165</v>
      </c>
      <c r="Q469" s="1" t="s">
        <v>2166</v>
      </c>
      <c r="R469" s="1" t="s">
        <v>2277</v>
      </c>
      <c r="S469" s="1">
        <v>9</v>
      </c>
      <c r="T469" s="1">
        <v>2717698</v>
      </c>
      <c r="U469" s="1">
        <v>2717698</v>
      </c>
      <c r="V469" s="1" t="s">
        <v>2168</v>
      </c>
      <c r="W469" s="1" t="s">
        <v>2168</v>
      </c>
      <c r="X469" s="1" t="s">
        <v>2293</v>
      </c>
      <c r="Y469" s="1" t="s">
        <v>2245</v>
      </c>
      <c r="Z469" s="1">
        <v>2</v>
      </c>
      <c r="AA469" s="1" t="s">
        <v>2124</v>
      </c>
      <c r="AB469" s="1" t="s">
        <v>2171</v>
      </c>
      <c r="AC469" s="1" t="s">
        <v>4271</v>
      </c>
      <c r="AD469" s="1">
        <v>2</v>
      </c>
      <c r="AE469" s="1">
        <v>366403</v>
      </c>
      <c r="AF469" s="1">
        <v>2717698</v>
      </c>
      <c r="AG469" s="1" t="s">
        <v>2174</v>
      </c>
      <c r="AH469" s="1" t="s">
        <v>2210</v>
      </c>
    </row>
    <row r="470" spans="1:34" x14ac:dyDescent="0.25">
      <c r="A470" s="1">
        <v>312501</v>
      </c>
      <c r="B470" s="1" t="s">
        <v>2175</v>
      </c>
      <c r="C470" s="1" t="s">
        <v>4272</v>
      </c>
      <c r="D470" s="1">
        <v>94137</v>
      </c>
      <c r="E470" s="3" t="s">
        <v>638</v>
      </c>
      <c r="F470" s="1" t="s">
        <v>641</v>
      </c>
      <c r="G470" s="1" t="s">
        <v>2189</v>
      </c>
      <c r="H470" s="1">
        <v>0</v>
      </c>
      <c r="I470" s="1" t="s">
        <v>2335</v>
      </c>
      <c r="J470" s="1">
        <v>570111920</v>
      </c>
      <c r="K470" s="1" t="s">
        <v>2124</v>
      </c>
      <c r="L470" s="1" t="s">
        <v>4273</v>
      </c>
      <c r="M470" s="1" t="s">
        <v>3793</v>
      </c>
      <c r="N470" s="1" t="s">
        <v>3794</v>
      </c>
      <c r="O470" s="1" t="s">
        <v>2165</v>
      </c>
      <c r="P470" s="1" t="s">
        <v>2165</v>
      </c>
      <c r="Q470" s="1" t="s">
        <v>2166</v>
      </c>
      <c r="R470" s="1" t="s">
        <v>2325</v>
      </c>
      <c r="S470" s="1">
        <v>8</v>
      </c>
      <c r="T470" s="1">
        <v>10655031</v>
      </c>
      <c r="U470" s="1">
        <v>10655031</v>
      </c>
      <c r="V470" s="1" t="s">
        <v>2168</v>
      </c>
      <c r="W470" s="1" t="s">
        <v>2168</v>
      </c>
      <c r="X470" s="1" t="s">
        <v>3795</v>
      </c>
      <c r="Y470" s="1" t="s">
        <v>2236</v>
      </c>
      <c r="Z470" s="1">
        <v>1</v>
      </c>
      <c r="AA470" s="1" t="s">
        <v>2124</v>
      </c>
      <c r="AB470" s="1" t="s">
        <v>2171</v>
      </c>
      <c r="AC470" s="1" t="s">
        <v>4274</v>
      </c>
      <c r="AD470" s="1">
        <v>2</v>
      </c>
      <c r="AE470" s="1">
        <v>361438</v>
      </c>
      <c r="AF470" s="1">
        <v>10655031</v>
      </c>
      <c r="AG470" s="1" t="s">
        <v>2210</v>
      </c>
      <c r="AH470" s="1" t="s">
        <v>2186</v>
      </c>
    </row>
    <row r="471" spans="1:34" x14ac:dyDescent="0.25">
      <c r="A471" s="1">
        <v>312538</v>
      </c>
      <c r="B471" s="1" t="s">
        <v>2175</v>
      </c>
      <c r="C471" s="1" t="s">
        <v>4275</v>
      </c>
      <c r="D471" s="1">
        <v>94137</v>
      </c>
      <c r="E471" s="3" t="s">
        <v>638</v>
      </c>
      <c r="F471" s="1" t="s">
        <v>641</v>
      </c>
      <c r="G471" s="1" t="s">
        <v>2249</v>
      </c>
      <c r="H471" s="1">
        <v>0</v>
      </c>
      <c r="I471" s="1" t="s">
        <v>2304</v>
      </c>
      <c r="J471" s="1">
        <v>762179825</v>
      </c>
      <c r="K471" s="1" t="s">
        <v>2124</v>
      </c>
      <c r="L471" s="1" t="s">
        <v>4276</v>
      </c>
      <c r="M471" s="1" t="s">
        <v>3793</v>
      </c>
      <c r="N471" s="1" t="s">
        <v>3794</v>
      </c>
      <c r="O471" s="1" t="s">
        <v>2165</v>
      </c>
      <c r="P471" s="1" t="s">
        <v>2165</v>
      </c>
      <c r="Q471" s="1" t="s">
        <v>2166</v>
      </c>
      <c r="R471" s="1" t="s">
        <v>2325</v>
      </c>
      <c r="S471" s="1">
        <v>8</v>
      </c>
      <c r="T471" s="1">
        <v>10623213</v>
      </c>
      <c r="U471" s="1">
        <v>10623213</v>
      </c>
      <c r="V471" s="1" t="s">
        <v>2168</v>
      </c>
      <c r="W471" s="1" t="s">
        <v>2168</v>
      </c>
      <c r="X471" s="1" t="s">
        <v>3795</v>
      </c>
      <c r="Y471" s="1" t="s">
        <v>2236</v>
      </c>
      <c r="Z471" s="1">
        <v>1</v>
      </c>
      <c r="AA471" s="1" t="s">
        <v>2124</v>
      </c>
      <c r="AB471" s="1" t="s">
        <v>2171</v>
      </c>
      <c r="AC471" s="1" t="s">
        <v>4277</v>
      </c>
      <c r="AD471" s="1">
        <v>2</v>
      </c>
      <c r="AE471" s="1">
        <v>361435</v>
      </c>
      <c r="AF471" s="1">
        <v>10623213</v>
      </c>
      <c r="AG471" s="1" t="s">
        <v>2186</v>
      </c>
      <c r="AH471" s="1" t="s">
        <v>2210</v>
      </c>
    </row>
    <row r="472" spans="1:34" x14ac:dyDescent="0.25">
      <c r="A472" s="1">
        <v>312542</v>
      </c>
      <c r="B472" s="1" t="s">
        <v>2175</v>
      </c>
      <c r="C472" s="1" t="s">
        <v>4278</v>
      </c>
      <c r="D472" s="1">
        <v>94137</v>
      </c>
      <c r="E472" s="3" t="s">
        <v>638</v>
      </c>
      <c r="F472" s="1" t="s">
        <v>641</v>
      </c>
      <c r="G472" s="1" t="s">
        <v>2249</v>
      </c>
      <c r="H472" s="1">
        <v>0</v>
      </c>
      <c r="I472" s="1" t="s">
        <v>2335</v>
      </c>
      <c r="J472" s="1">
        <v>753924039</v>
      </c>
      <c r="K472" s="1" t="s">
        <v>2124</v>
      </c>
      <c r="L472" s="1" t="s">
        <v>4279</v>
      </c>
      <c r="M472" s="1" t="s">
        <v>3793</v>
      </c>
      <c r="N472" s="1" t="s">
        <v>3794</v>
      </c>
      <c r="O472" s="1" t="s">
        <v>2165</v>
      </c>
      <c r="P472" s="1" t="s">
        <v>2165</v>
      </c>
      <c r="Q472" s="1" t="s">
        <v>2166</v>
      </c>
      <c r="R472" s="1" t="s">
        <v>2325</v>
      </c>
      <c r="S472" s="1">
        <v>8</v>
      </c>
      <c r="T472" s="1">
        <v>10655086</v>
      </c>
      <c r="U472" s="1">
        <v>10655086</v>
      </c>
      <c r="V472" s="1" t="s">
        <v>2168</v>
      </c>
      <c r="W472" s="1" t="s">
        <v>2168</v>
      </c>
      <c r="X472" s="1" t="s">
        <v>3795</v>
      </c>
      <c r="Y472" s="1" t="s">
        <v>2236</v>
      </c>
      <c r="Z472" s="1">
        <v>1</v>
      </c>
      <c r="AA472" s="1" t="s">
        <v>2124</v>
      </c>
      <c r="AB472" s="1" t="s">
        <v>2171</v>
      </c>
      <c r="AC472" s="1" t="s">
        <v>4280</v>
      </c>
      <c r="AD472" s="1">
        <v>2</v>
      </c>
      <c r="AE472" s="1">
        <v>361440</v>
      </c>
      <c r="AF472" s="1">
        <v>10655086</v>
      </c>
      <c r="AG472" s="1" t="s">
        <v>2210</v>
      </c>
      <c r="AH472" s="1" t="s">
        <v>2186</v>
      </c>
    </row>
    <row r="473" spans="1:34" x14ac:dyDescent="0.25">
      <c r="A473" s="1">
        <v>313458</v>
      </c>
      <c r="B473" s="1" t="s">
        <v>2175</v>
      </c>
      <c r="C473" s="1" t="s">
        <v>4281</v>
      </c>
      <c r="D473" s="1">
        <v>10083</v>
      </c>
      <c r="E473" s="3" t="s">
        <v>747</v>
      </c>
      <c r="F473" s="1" t="s">
        <v>749</v>
      </c>
      <c r="G473" s="1" t="s">
        <v>2249</v>
      </c>
      <c r="H473" s="1">
        <v>0</v>
      </c>
      <c r="I473" s="1" t="s">
        <v>2304</v>
      </c>
      <c r="J473" s="1">
        <v>571065113</v>
      </c>
      <c r="K473" s="1" t="s">
        <v>2124</v>
      </c>
      <c r="L473" s="1" t="s">
        <v>4282</v>
      </c>
      <c r="M473" s="1" t="s">
        <v>4283</v>
      </c>
      <c r="N473" s="1" t="s">
        <v>4284</v>
      </c>
      <c r="O473" s="1" t="s">
        <v>2165</v>
      </c>
      <c r="P473" s="1" t="s">
        <v>2165</v>
      </c>
      <c r="Q473" s="1" t="s">
        <v>2166</v>
      </c>
      <c r="R473" s="1" t="s">
        <v>2182</v>
      </c>
      <c r="S473" s="1">
        <v>11</v>
      </c>
      <c r="T473" s="1">
        <v>17544378</v>
      </c>
      <c r="U473" s="1">
        <v>17544378</v>
      </c>
      <c r="V473" s="1" t="s">
        <v>2168</v>
      </c>
      <c r="W473" s="1" t="s">
        <v>2168</v>
      </c>
      <c r="X473" s="1" t="s">
        <v>4285</v>
      </c>
      <c r="Y473" s="1" t="s">
        <v>2236</v>
      </c>
      <c r="Z473" s="1">
        <v>1</v>
      </c>
      <c r="AA473" s="1" t="s">
        <v>2124</v>
      </c>
      <c r="AB473" s="1" t="s">
        <v>2171</v>
      </c>
      <c r="AC473" s="1" t="s">
        <v>4286</v>
      </c>
      <c r="AD473" s="1">
        <v>2</v>
      </c>
      <c r="AE473" s="1">
        <v>303818</v>
      </c>
      <c r="AF473" s="1">
        <v>17544378</v>
      </c>
      <c r="AG473" s="1" t="s">
        <v>2185</v>
      </c>
      <c r="AH473" s="1" t="s">
        <v>2174</v>
      </c>
    </row>
    <row r="474" spans="1:34" x14ac:dyDescent="0.25">
      <c r="A474" s="1">
        <v>313465</v>
      </c>
      <c r="B474" s="1" t="s">
        <v>2175</v>
      </c>
      <c r="C474" s="1" t="s">
        <v>4287</v>
      </c>
      <c r="D474" s="1">
        <v>1509</v>
      </c>
      <c r="E474" s="3" t="s">
        <v>245</v>
      </c>
      <c r="F474" s="1" t="s">
        <v>248</v>
      </c>
      <c r="G474" s="1" t="s">
        <v>2220</v>
      </c>
      <c r="H474" s="1">
        <v>0</v>
      </c>
      <c r="I474" s="1" t="s">
        <v>2304</v>
      </c>
      <c r="J474" s="1">
        <v>756112449</v>
      </c>
      <c r="K474" s="1" t="s">
        <v>2124</v>
      </c>
      <c r="L474" s="1" t="s">
        <v>4288</v>
      </c>
      <c r="M474" s="1" t="s">
        <v>4289</v>
      </c>
      <c r="N474" s="1" t="s">
        <v>4290</v>
      </c>
      <c r="O474" s="1" t="s">
        <v>2165</v>
      </c>
      <c r="P474" s="1" t="s">
        <v>2165</v>
      </c>
      <c r="Q474" s="1" t="s">
        <v>2166</v>
      </c>
      <c r="R474" s="1" t="s">
        <v>2182</v>
      </c>
      <c r="S474" s="1">
        <v>11</v>
      </c>
      <c r="T474" s="1">
        <v>1763896</v>
      </c>
      <c r="U474" s="1">
        <v>1763896</v>
      </c>
      <c r="V474" s="1" t="s">
        <v>2168</v>
      </c>
      <c r="W474" s="1" t="s">
        <v>2168</v>
      </c>
      <c r="X474" s="1" t="s">
        <v>2339</v>
      </c>
      <c r="Y474" s="1" t="s">
        <v>2227</v>
      </c>
      <c r="Z474" s="1">
        <v>2</v>
      </c>
      <c r="AA474" s="1" t="s">
        <v>2124</v>
      </c>
      <c r="AB474" s="1" t="s">
        <v>2171</v>
      </c>
      <c r="AC474" s="1" t="s">
        <v>4291</v>
      </c>
      <c r="AD474" s="1">
        <v>2</v>
      </c>
      <c r="AE474" s="1">
        <v>303843</v>
      </c>
      <c r="AF474" s="1">
        <v>1763896</v>
      </c>
      <c r="AG474" s="1" t="s">
        <v>2174</v>
      </c>
      <c r="AH474" s="1" t="s">
        <v>2186</v>
      </c>
    </row>
    <row r="475" spans="1:34" x14ac:dyDescent="0.25">
      <c r="A475" s="1">
        <v>313889</v>
      </c>
      <c r="B475" s="1" t="s">
        <v>2175</v>
      </c>
      <c r="C475" s="1" t="s">
        <v>4292</v>
      </c>
      <c r="D475" s="1">
        <v>5080</v>
      </c>
      <c r="E475" s="3" t="s">
        <v>1295</v>
      </c>
      <c r="F475" s="1" t="s">
        <v>1298</v>
      </c>
      <c r="G475" s="1" t="s">
        <v>2220</v>
      </c>
      <c r="H475" s="1">
        <v>0</v>
      </c>
      <c r="I475" s="1" t="s">
        <v>2335</v>
      </c>
      <c r="J475" s="1">
        <v>566281941</v>
      </c>
      <c r="K475" s="1" t="s">
        <v>2124</v>
      </c>
      <c r="L475" s="1" t="s">
        <v>4293</v>
      </c>
      <c r="M475" s="1" t="s">
        <v>4294</v>
      </c>
      <c r="N475" s="1" t="s">
        <v>4295</v>
      </c>
      <c r="O475" s="1" t="s">
        <v>2165</v>
      </c>
      <c r="P475" s="1" t="s">
        <v>2165</v>
      </c>
      <c r="Q475" s="1" t="s">
        <v>2166</v>
      </c>
      <c r="R475" s="1" t="s">
        <v>2182</v>
      </c>
      <c r="S475" s="1">
        <v>11</v>
      </c>
      <c r="T475" s="1">
        <v>31811023</v>
      </c>
      <c r="U475" s="1">
        <v>31811023</v>
      </c>
      <c r="V475" s="1" t="s">
        <v>2168</v>
      </c>
      <c r="W475" s="1" t="s">
        <v>2168</v>
      </c>
      <c r="X475" s="1" t="s">
        <v>2183</v>
      </c>
      <c r="Y475" s="1" t="s">
        <v>2227</v>
      </c>
      <c r="Z475" s="1">
        <v>1</v>
      </c>
      <c r="AA475" s="1" t="s">
        <v>2124</v>
      </c>
      <c r="AB475" s="1" t="s">
        <v>2171</v>
      </c>
      <c r="AC475" s="1" t="s">
        <v>4296</v>
      </c>
      <c r="AD475" s="1">
        <v>2</v>
      </c>
      <c r="AE475" s="1">
        <v>304365</v>
      </c>
      <c r="AF475" s="1">
        <v>31811023</v>
      </c>
      <c r="AG475" s="1" t="s">
        <v>2210</v>
      </c>
      <c r="AH475" s="1" t="s">
        <v>2174</v>
      </c>
    </row>
    <row r="476" spans="1:34" x14ac:dyDescent="0.25">
      <c r="A476" s="1">
        <v>313932</v>
      </c>
      <c r="B476" s="1" t="s">
        <v>2175</v>
      </c>
      <c r="C476" s="1" t="s">
        <v>4297</v>
      </c>
      <c r="D476" s="1">
        <v>7490</v>
      </c>
      <c r="E476" s="3" t="s">
        <v>1410</v>
      </c>
      <c r="F476" s="1" t="s">
        <v>1412</v>
      </c>
      <c r="G476" s="1" t="s">
        <v>2249</v>
      </c>
      <c r="H476" s="1">
        <v>0</v>
      </c>
      <c r="I476" s="1" t="s">
        <v>2786</v>
      </c>
      <c r="J476" s="1">
        <v>886048236</v>
      </c>
      <c r="K476" s="1" t="s">
        <v>2124</v>
      </c>
      <c r="L476" s="1" t="s">
        <v>4298</v>
      </c>
      <c r="M476" s="1" t="s">
        <v>4299</v>
      </c>
      <c r="N476" s="1" t="s">
        <v>4300</v>
      </c>
      <c r="O476" s="1" t="s">
        <v>2165</v>
      </c>
      <c r="P476" s="1" t="s">
        <v>2165</v>
      </c>
      <c r="Q476" s="1" t="s">
        <v>2166</v>
      </c>
      <c r="R476" s="1" t="s">
        <v>2182</v>
      </c>
      <c r="S476" s="1">
        <v>11</v>
      </c>
      <c r="T476" s="1">
        <v>32435442</v>
      </c>
      <c r="U476" s="1">
        <v>32435442</v>
      </c>
      <c r="V476" s="1" t="s">
        <v>2168</v>
      </c>
      <c r="W476" s="1" t="s">
        <v>2168</v>
      </c>
      <c r="X476" s="1" t="s">
        <v>2183</v>
      </c>
      <c r="Y476" s="1" t="s">
        <v>2236</v>
      </c>
      <c r="Z476" s="1">
        <v>1</v>
      </c>
      <c r="AA476" s="1" t="s">
        <v>4301</v>
      </c>
      <c r="AB476" s="1" t="s">
        <v>2171</v>
      </c>
      <c r="AC476" s="1" t="s">
        <v>4302</v>
      </c>
      <c r="AD476" s="1">
        <v>2</v>
      </c>
      <c r="AE476" s="1">
        <v>304433</v>
      </c>
      <c r="AF476" s="1">
        <v>32435442</v>
      </c>
      <c r="AG476" s="1" t="s">
        <v>2186</v>
      </c>
      <c r="AH476" s="1" t="s">
        <v>2210</v>
      </c>
    </row>
    <row r="477" spans="1:34" x14ac:dyDescent="0.25">
      <c r="A477" s="1">
        <v>313933</v>
      </c>
      <c r="B477" s="1" t="s">
        <v>2175</v>
      </c>
      <c r="C477" s="1" t="s">
        <v>4303</v>
      </c>
      <c r="D477" s="1">
        <v>7490</v>
      </c>
      <c r="E477" s="3" t="s">
        <v>1410</v>
      </c>
      <c r="F477" s="1" t="s">
        <v>1412</v>
      </c>
      <c r="G477" s="1" t="s">
        <v>2249</v>
      </c>
      <c r="H477" s="1">
        <v>0</v>
      </c>
      <c r="I477" s="1" t="s">
        <v>2335</v>
      </c>
      <c r="J477" s="1">
        <v>886048240</v>
      </c>
      <c r="K477" s="1" t="s">
        <v>2124</v>
      </c>
      <c r="L477" s="1" t="s">
        <v>4304</v>
      </c>
      <c r="M477" s="1" t="s">
        <v>4305</v>
      </c>
      <c r="N477" s="1" t="s">
        <v>4306</v>
      </c>
      <c r="O477" s="1" t="s">
        <v>2165</v>
      </c>
      <c r="P477" s="1" t="s">
        <v>2165</v>
      </c>
      <c r="Q477" s="1" t="s">
        <v>2166</v>
      </c>
      <c r="R477" s="1" t="s">
        <v>2182</v>
      </c>
      <c r="S477" s="1">
        <v>11</v>
      </c>
      <c r="T477" s="1">
        <v>32435462</v>
      </c>
      <c r="U477" s="1">
        <v>32435462</v>
      </c>
      <c r="V477" s="1" t="s">
        <v>2168</v>
      </c>
      <c r="W477" s="1" t="s">
        <v>2168</v>
      </c>
      <c r="X477" s="1" t="s">
        <v>2183</v>
      </c>
      <c r="Y477" s="1" t="s">
        <v>2236</v>
      </c>
      <c r="Z477" s="1">
        <v>1</v>
      </c>
      <c r="AA477" s="1" t="s">
        <v>4301</v>
      </c>
      <c r="AB477" s="1" t="s">
        <v>2171</v>
      </c>
      <c r="AC477" s="1" t="s">
        <v>4307</v>
      </c>
      <c r="AD477" s="1">
        <v>2</v>
      </c>
      <c r="AE477" s="1">
        <v>304437</v>
      </c>
      <c r="AF477" s="1">
        <v>32435462</v>
      </c>
      <c r="AG477" s="1" t="s">
        <v>2210</v>
      </c>
      <c r="AH477" s="1" t="s">
        <v>2186</v>
      </c>
    </row>
    <row r="478" spans="1:34" x14ac:dyDescent="0.25">
      <c r="A478" s="1">
        <v>313934</v>
      </c>
      <c r="B478" s="1" t="s">
        <v>2175</v>
      </c>
      <c r="C478" s="1" t="s">
        <v>4308</v>
      </c>
      <c r="D478" s="1">
        <v>7490</v>
      </c>
      <c r="E478" s="3" t="s">
        <v>1410</v>
      </c>
      <c r="F478" s="1" t="s">
        <v>1412</v>
      </c>
      <c r="G478" s="1" t="s">
        <v>2249</v>
      </c>
      <c r="H478" s="1">
        <v>0</v>
      </c>
      <c r="I478" s="1" t="s">
        <v>2335</v>
      </c>
      <c r="J478" s="1">
        <v>886048241</v>
      </c>
      <c r="K478" s="1" t="s">
        <v>2124</v>
      </c>
      <c r="L478" s="1" t="s">
        <v>4309</v>
      </c>
      <c r="M478" s="1" t="s">
        <v>4310</v>
      </c>
      <c r="N478" s="1" t="s">
        <v>4311</v>
      </c>
      <c r="O478" s="1" t="s">
        <v>2165</v>
      </c>
      <c r="P478" s="1" t="s">
        <v>2165</v>
      </c>
      <c r="Q478" s="1" t="s">
        <v>2166</v>
      </c>
      <c r="R478" s="1" t="s">
        <v>2182</v>
      </c>
      <c r="S478" s="1">
        <v>11</v>
      </c>
      <c r="T478" s="1">
        <v>32435470</v>
      </c>
      <c r="U478" s="1">
        <v>32435470</v>
      </c>
      <c r="V478" s="1" t="s">
        <v>2168</v>
      </c>
      <c r="W478" s="1" t="s">
        <v>2168</v>
      </c>
      <c r="X478" s="1" t="s">
        <v>2183</v>
      </c>
      <c r="Y478" s="1" t="s">
        <v>2236</v>
      </c>
      <c r="Z478" s="1">
        <v>1</v>
      </c>
      <c r="AA478" s="1" t="s">
        <v>4301</v>
      </c>
      <c r="AB478" s="1" t="s">
        <v>2171</v>
      </c>
      <c r="AC478" s="1" t="s">
        <v>4312</v>
      </c>
      <c r="AD478" s="1">
        <v>2</v>
      </c>
      <c r="AE478" s="1">
        <v>304439</v>
      </c>
      <c r="AF478" s="1">
        <v>32435470</v>
      </c>
      <c r="AG478" s="1" t="s">
        <v>2210</v>
      </c>
      <c r="AH478" s="1" t="s">
        <v>2185</v>
      </c>
    </row>
    <row r="479" spans="1:34" x14ac:dyDescent="0.25">
      <c r="A479" s="1">
        <v>313935</v>
      </c>
      <c r="B479" s="1" t="s">
        <v>2175</v>
      </c>
      <c r="C479" s="1" t="s">
        <v>4313</v>
      </c>
      <c r="D479" s="1">
        <v>7490</v>
      </c>
      <c r="E479" s="3" t="s">
        <v>1410</v>
      </c>
      <c r="F479" s="1" t="s">
        <v>1412</v>
      </c>
      <c r="G479" s="1" t="s">
        <v>2249</v>
      </c>
      <c r="H479" s="1">
        <v>0</v>
      </c>
      <c r="I479" s="1" t="s">
        <v>2304</v>
      </c>
      <c r="J479" s="1">
        <v>886048242</v>
      </c>
      <c r="K479" s="1" t="s">
        <v>2124</v>
      </c>
      <c r="L479" s="1" t="s">
        <v>4314</v>
      </c>
      <c r="M479" s="1" t="s">
        <v>4305</v>
      </c>
      <c r="N479" s="1" t="s">
        <v>4306</v>
      </c>
      <c r="O479" s="1" t="s">
        <v>2165</v>
      </c>
      <c r="P479" s="1" t="s">
        <v>2165</v>
      </c>
      <c r="Q479" s="1" t="s">
        <v>2166</v>
      </c>
      <c r="R479" s="1" t="s">
        <v>2182</v>
      </c>
      <c r="S479" s="1">
        <v>11</v>
      </c>
      <c r="T479" s="1">
        <v>32435474</v>
      </c>
      <c r="U479" s="1">
        <v>32435474</v>
      </c>
      <c r="V479" s="1" t="s">
        <v>2168</v>
      </c>
      <c r="W479" s="1" t="s">
        <v>2168</v>
      </c>
      <c r="X479" s="1" t="s">
        <v>2183</v>
      </c>
      <c r="Y479" s="1" t="s">
        <v>2236</v>
      </c>
      <c r="Z479" s="1">
        <v>1</v>
      </c>
      <c r="AA479" s="1" t="s">
        <v>4301</v>
      </c>
      <c r="AB479" s="1" t="s">
        <v>2171</v>
      </c>
      <c r="AC479" s="1" t="s">
        <v>4315</v>
      </c>
      <c r="AD479" s="1">
        <v>2</v>
      </c>
      <c r="AE479" s="1">
        <v>304440</v>
      </c>
      <c r="AF479" s="1">
        <v>32435474</v>
      </c>
      <c r="AG479" s="1" t="s">
        <v>2185</v>
      </c>
      <c r="AH479" s="1" t="s">
        <v>2186</v>
      </c>
    </row>
    <row r="480" spans="1:34" x14ac:dyDescent="0.25">
      <c r="A480" s="1">
        <v>313940</v>
      </c>
      <c r="B480" s="1" t="s">
        <v>2175</v>
      </c>
      <c r="C480" s="1" t="s">
        <v>4316</v>
      </c>
      <c r="D480" s="1">
        <v>7490</v>
      </c>
      <c r="E480" s="3" t="s">
        <v>1410</v>
      </c>
      <c r="F480" s="1" t="s">
        <v>1412</v>
      </c>
      <c r="G480" s="1" t="s">
        <v>2249</v>
      </c>
      <c r="H480" s="1">
        <v>0</v>
      </c>
      <c r="I480" s="1" t="s">
        <v>2335</v>
      </c>
      <c r="J480" s="1">
        <v>886048243</v>
      </c>
      <c r="K480" s="1" t="s">
        <v>2124</v>
      </c>
      <c r="L480" s="1" t="s">
        <v>4317</v>
      </c>
      <c r="M480" s="1" t="s">
        <v>4318</v>
      </c>
      <c r="N480" s="1" t="s">
        <v>4319</v>
      </c>
      <c r="O480" s="1" t="s">
        <v>2165</v>
      </c>
      <c r="P480" s="1" t="s">
        <v>2165</v>
      </c>
      <c r="Q480" s="1" t="s">
        <v>2166</v>
      </c>
      <c r="R480" s="1" t="s">
        <v>2182</v>
      </c>
      <c r="S480" s="1">
        <v>11</v>
      </c>
      <c r="T480" s="1">
        <v>32435495</v>
      </c>
      <c r="U480" s="1">
        <v>32435495</v>
      </c>
      <c r="V480" s="1" t="s">
        <v>2168</v>
      </c>
      <c r="W480" s="1" t="s">
        <v>2168</v>
      </c>
      <c r="X480" s="1" t="s">
        <v>2183</v>
      </c>
      <c r="Y480" s="1" t="s">
        <v>2236</v>
      </c>
      <c r="Z480" s="1">
        <v>1</v>
      </c>
      <c r="AA480" s="1" t="s">
        <v>4301</v>
      </c>
      <c r="AB480" s="1" t="s">
        <v>2171</v>
      </c>
      <c r="AC480" s="1" t="s">
        <v>4320</v>
      </c>
      <c r="AD480" s="1">
        <v>2</v>
      </c>
      <c r="AE480" s="1">
        <v>304441</v>
      </c>
      <c r="AF480" s="1">
        <v>32435495</v>
      </c>
      <c r="AG480" s="1" t="s">
        <v>2174</v>
      </c>
      <c r="AH480" s="1" t="s">
        <v>2186</v>
      </c>
    </row>
    <row r="481" spans="1:34" x14ac:dyDescent="0.25">
      <c r="A481" s="1">
        <v>314403</v>
      </c>
      <c r="B481" s="1" t="s">
        <v>2175</v>
      </c>
      <c r="C481" s="1" t="s">
        <v>4321</v>
      </c>
      <c r="D481" s="1">
        <v>7439</v>
      </c>
      <c r="E481" s="3" t="s">
        <v>102</v>
      </c>
      <c r="F481" s="1" t="s">
        <v>105</v>
      </c>
      <c r="G481" s="1" t="s">
        <v>2249</v>
      </c>
      <c r="H481" s="1">
        <v>0</v>
      </c>
      <c r="I481" s="1" t="s">
        <v>2335</v>
      </c>
      <c r="J481" s="1">
        <v>886048425</v>
      </c>
      <c r="K481" s="1" t="s">
        <v>2124</v>
      </c>
      <c r="L481" s="1" t="s">
        <v>4322</v>
      </c>
      <c r="M481" s="1" t="s">
        <v>4323</v>
      </c>
      <c r="N481" s="1" t="s">
        <v>4324</v>
      </c>
      <c r="O481" s="1" t="s">
        <v>2165</v>
      </c>
      <c r="P481" s="1" t="s">
        <v>2165</v>
      </c>
      <c r="Q481" s="1" t="s">
        <v>2166</v>
      </c>
      <c r="R481" s="1" t="s">
        <v>2182</v>
      </c>
      <c r="S481" s="1">
        <v>11</v>
      </c>
      <c r="T481" s="1">
        <v>61950398</v>
      </c>
      <c r="U481" s="1">
        <v>61950398</v>
      </c>
      <c r="V481" s="1" t="s">
        <v>2168</v>
      </c>
      <c r="W481" s="1" t="s">
        <v>2168</v>
      </c>
      <c r="X481" s="1" t="s">
        <v>2269</v>
      </c>
      <c r="Y481" s="1" t="s">
        <v>2236</v>
      </c>
      <c r="Z481" s="1">
        <v>1</v>
      </c>
      <c r="AA481" s="1" t="s">
        <v>2124</v>
      </c>
      <c r="AB481" s="1" t="s">
        <v>2171</v>
      </c>
      <c r="AC481" s="1" t="s">
        <v>4325</v>
      </c>
      <c r="AD481" s="1">
        <v>2</v>
      </c>
      <c r="AE481" s="1">
        <v>305116</v>
      </c>
      <c r="AF481" s="1">
        <v>61950398</v>
      </c>
      <c r="AG481" s="1" t="s">
        <v>2210</v>
      </c>
      <c r="AH481" s="1" t="s">
        <v>2186</v>
      </c>
    </row>
    <row r="482" spans="1:34" x14ac:dyDescent="0.25">
      <c r="A482" s="1">
        <v>314565</v>
      </c>
      <c r="B482" s="1" t="s">
        <v>2175</v>
      </c>
      <c r="C482" s="1" t="s">
        <v>4326</v>
      </c>
      <c r="D482" s="1">
        <v>4942</v>
      </c>
      <c r="E482" s="3" t="s">
        <v>481</v>
      </c>
      <c r="F482" s="1" t="s">
        <v>483</v>
      </c>
      <c r="G482" s="1" t="s">
        <v>2189</v>
      </c>
      <c r="H482" s="1">
        <v>0</v>
      </c>
      <c r="I482" s="1" t="s">
        <v>2304</v>
      </c>
      <c r="J482" s="1">
        <v>9422945</v>
      </c>
      <c r="K482" s="1" t="s">
        <v>2124</v>
      </c>
      <c r="L482" s="1" t="s">
        <v>4327</v>
      </c>
      <c r="M482" s="1" t="s">
        <v>4118</v>
      </c>
      <c r="N482" s="1" t="s">
        <v>4119</v>
      </c>
      <c r="O482" s="1" t="s">
        <v>2165</v>
      </c>
      <c r="P482" s="1" t="s">
        <v>2165</v>
      </c>
      <c r="Q482" s="1" t="s">
        <v>2166</v>
      </c>
      <c r="R482" s="1" t="s">
        <v>2225</v>
      </c>
      <c r="S482" s="1">
        <v>10</v>
      </c>
      <c r="T482" s="1">
        <v>124418881</v>
      </c>
      <c r="U482" s="1">
        <v>124418881</v>
      </c>
      <c r="V482" s="1" t="s">
        <v>2168</v>
      </c>
      <c r="W482" s="1" t="s">
        <v>2168</v>
      </c>
      <c r="X482" s="1" t="s">
        <v>4120</v>
      </c>
      <c r="Y482" s="1" t="s">
        <v>2236</v>
      </c>
      <c r="Z482" s="1">
        <v>1</v>
      </c>
      <c r="AA482" s="1" t="s">
        <v>2124</v>
      </c>
      <c r="AB482" s="1" t="s">
        <v>2171</v>
      </c>
      <c r="AC482" s="1" t="s">
        <v>4328</v>
      </c>
      <c r="AD482" s="1">
        <v>2</v>
      </c>
      <c r="AE482" s="1">
        <v>299178</v>
      </c>
      <c r="AF482" s="1">
        <v>124418881</v>
      </c>
      <c r="AG482" s="1" t="s">
        <v>2210</v>
      </c>
      <c r="AH482" s="1" t="s">
        <v>2185</v>
      </c>
    </row>
    <row r="483" spans="1:34" x14ac:dyDescent="0.25">
      <c r="A483" s="1">
        <v>314704</v>
      </c>
      <c r="B483" s="1" t="s">
        <v>2175</v>
      </c>
      <c r="C483" s="1" t="s">
        <v>4329</v>
      </c>
      <c r="D483" s="1">
        <v>6101</v>
      </c>
      <c r="E483" s="3" t="s">
        <v>634</v>
      </c>
      <c r="F483" s="1" t="s">
        <v>637</v>
      </c>
      <c r="G483" s="1" t="s">
        <v>2254</v>
      </c>
      <c r="H483" s="1">
        <v>0</v>
      </c>
      <c r="I483" s="1" t="s">
        <v>2335</v>
      </c>
      <c r="J483" s="1">
        <v>142681427</v>
      </c>
      <c r="K483" s="1" t="s">
        <v>2124</v>
      </c>
      <c r="L483" s="1" t="s">
        <v>4330</v>
      </c>
      <c r="M483" s="1" t="s">
        <v>3060</v>
      </c>
      <c r="N483" s="1" t="s">
        <v>1134</v>
      </c>
      <c r="O483" s="1" t="s">
        <v>2165</v>
      </c>
      <c r="P483" s="1" t="s">
        <v>2165</v>
      </c>
      <c r="Q483" s="1" t="s">
        <v>2166</v>
      </c>
      <c r="R483" s="1" t="s">
        <v>2325</v>
      </c>
      <c r="S483" s="1">
        <v>8</v>
      </c>
      <c r="T483" s="1">
        <v>54616109</v>
      </c>
      <c r="U483" s="1">
        <v>54616109</v>
      </c>
      <c r="V483" s="1" t="s">
        <v>2168</v>
      </c>
      <c r="W483" s="1" t="s">
        <v>2168</v>
      </c>
      <c r="X483" s="1" t="s">
        <v>3860</v>
      </c>
      <c r="Y483" s="1" t="s">
        <v>2236</v>
      </c>
      <c r="Z483" s="1">
        <v>1</v>
      </c>
      <c r="AA483" s="1" t="s">
        <v>2124</v>
      </c>
      <c r="AB483" s="1" t="s">
        <v>2171</v>
      </c>
      <c r="AC483" s="1" t="s">
        <v>4331</v>
      </c>
      <c r="AD483" s="1">
        <v>2</v>
      </c>
      <c r="AE483" s="1">
        <v>363274</v>
      </c>
      <c r="AF483" s="1">
        <v>54616109</v>
      </c>
      <c r="AG483" s="1" t="s">
        <v>2210</v>
      </c>
      <c r="AH483" s="1" t="s">
        <v>2185</v>
      </c>
    </row>
    <row r="484" spans="1:34" x14ac:dyDescent="0.25">
      <c r="A484" s="1">
        <v>314999</v>
      </c>
      <c r="B484" s="1" t="s">
        <v>2175</v>
      </c>
      <c r="C484" s="1" t="s">
        <v>4332</v>
      </c>
      <c r="D484" s="1">
        <v>8029</v>
      </c>
      <c r="E484" s="3" t="s">
        <v>1165</v>
      </c>
      <c r="F484" s="1" t="s">
        <v>1168</v>
      </c>
      <c r="G484" s="1" t="s">
        <v>2249</v>
      </c>
      <c r="H484" s="1">
        <v>0</v>
      </c>
      <c r="I484" s="1" t="s">
        <v>2335</v>
      </c>
      <c r="J484" s="1">
        <v>751905101</v>
      </c>
      <c r="K484" s="1" t="s">
        <v>2124</v>
      </c>
      <c r="L484" s="1" t="s">
        <v>4333</v>
      </c>
      <c r="M484" s="1" t="s">
        <v>4334</v>
      </c>
      <c r="N484" s="1" t="s">
        <v>4335</v>
      </c>
      <c r="O484" s="1" t="s">
        <v>2165</v>
      </c>
      <c r="P484" s="1" t="s">
        <v>2165</v>
      </c>
      <c r="Q484" s="1" t="s">
        <v>2166</v>
      </c>
      <c r="R484" s="1" t="s">
        <v>2225</v>
      </c>
      <c r="S484" s="1">
        <v>10</v>
      </c>
      <c r="T484" s="1">
        <v>17129807</v>
      </c>
      <c r="U484" s="1">
        <v>17129807</v>
      </c>
      <c r="V484" s="1" t="s">
        <v>2168</v>
      </c>
      <c r="W484" s="1" t="s">
        <v>2168</v>
      </c>
      <c r="X484" s="1" t="s">
        <v>4336</v>
      </c>
      <c r="Y484" s="1" t="s">
        <v>2236</v>
      </c>
      <c r="Z484" s="1">
        <v>1</v>
      </c>
      <c r="AA484" s="1" t="s">
        <v>2124</v>
      </c>
      <c r="AB484" s="1" t="s">
        <v>2171</v>
      </c>
      <c r="AC484" s="1" t="s">
        <v>4337</v>
      </c>
      <c r="AD484" s="1">
        <v>2</v>
      </c>
      <c r="AE484" s="1">
        <v>299549</v>
      </c>
      <c r="AF484" s="1">
        <v>17129807</v>
      </c>
      <c r="AG484" s="1" t="s">
        <v>2174</v>
      </c>
      <c r="AH484" s="1" t="s">
        <v>2185</v>
      </c>
    </row>
    <row r="485" spans="1:34" x14ac:dyDescent="0.25">
      <c r="A485" s="1">
        <v>315286</v>
      </c>
      <c r="B485" s="1" t="s">
        <v>2175</v>
      </c>
      <c r="C485" s="1" t="s">
        <v>4338</v>
      </c>
      <c r="D485" s="1">
        <v>5828</v>
      </c>
      <c r="E485" s="3" t="s">
        <v>530</v>
      </c>
      <c r="F485" s="1" t="s">
        <v>532</v>
      </c>
      <c r="G485" s="1" t="s">
        <v>2189</v>
      </c>
      <c r="H485" s="1">
        <v>0</v>
      </c>
      <c r="I485" s="1" t="s">
        <v>2335</v>
      </c>
      <c r="J485" s="1">
        <v>12718</v>
      </c>
      <c r="K485" s="1" t="s">
        <v>2124</v>
      </c>
      <c r="L485" s="1" t="s">
        <v>4339</v>
      </c>
      <c r="M485" s="1" t="s">
        <v>4340</v>
      </c>
      <c r="N485" s="1" t="s">
        <v>4341</v>
      </c>
      <c r="O485" s="1" t="s">
        <v>2165</v>
      </c>
      <c r="P485" s="1" t="s">
        <v>2165</v>
      </c>
      <c r="Q485" s="1" t="s">
        <v>2166</v>
      </c>
      <c r="R485" s="1" t="s">
        <v>2325</v>
      </c>
      <c r="S485" s="1">
        <v>8</v>
      </c>
      <c r="T485" s="1">
        <v>76999994</v>
      </c>
      <c r="U485" s="1">
        <v>76999994</v>
      </c>
      <c r="V485" s="1" t="s">
        <v>2168</v>
      </c>
      <c r="W485" s="1" t="s">
        <v>2168</v>
      </c>
      <c r="X485" s="1" t="s">
        <v>3867</v>
      </c>
      <c r="Y485" s="1" t="s">
        <v>2236</v>
      </c>
      <c r="Z485" s="1">
        <v>1</v>
      </c>
      <c r="AA485" s="1" t="s">
        <v>2124</v>
      </c>
      <c r="AB485" s="1" t="s">
        <v>2171</v>
      </c>
      <c r="AC485" s="1" t="s">
        <v>4342</v>
      </c>
      <c r="AD485" s="1">
        <v>2</v>
      </c>
      <c r="AE485" s="1">
        <v>363820</v>
      </c>
      <c r="AF485" s="1">
        <v>76999994</v>
      </c>
      <c r="AG485" s="1" t="s">
        <v>2210</v>
      </c>
      <c r="AH485" s="1" t="s">
        <v>2186</v>
      </c>
    </row>
    <row r="486" spans="1:34" x14ac:dyDescent="0.25">
      <c r="A486" s="1">
        <v>315357</v>
      </c>
      <c r="B486" s="1" t="s">
        <v>2175</v>
      </c>
      <c r="C486" s="1" t="s">
        <v>4343</v>
      </c>
      <c r="D486" s="1">
        <v>5828</v>
      </c>
      <c r="E486" s="3" t="s">
        <v>530</v>
      </c>
      <c r="F486" s="1" t="s">
        <v>532</v>
      </c>
      <c r="G486" s="1" t="s">
        <v>2249</v>
      </c>
      <c r="H486" s="1">
        <v>0</v>
      </c>
      <c r="I486" s="1" t="s">
        <v>2335</v>
      </c>
      <c r="J486" s="1">
        <v>886063141</v>
      </c>
      <c r="K486" s="1" t="s">
        <v>2124</v>
      </c>
      <c r="L486" s="1" t="s">
        <v>4344</v>
      </c>
      <c r="M486" s="1" t="s">
        <v>4340</v>
      </c>
      <c r="N486" s="1" t="s">
        <v>4341</v>
      </c>
      <c r="O486" s="1" t="s">
        <v>2165</v>
      </c>
      <c r="P486" s="1" t="s">
        <v>2165</v>
      </c>
      <c r="Q486" s="1" t="s">
        <v>2166</v>
      </c>
      <c r="R486" s="1" t="s">
        <v>2325</v>
      </c>
      <c r="S486" s="1">
        <v>8</v>
      </c>
      <c r="T486" s="1">
        <v>77000008</v>
      </c>
      <c r="U486" s="1">
        <v>77000008</v>
      </c>
      <c r="V486" s="1" t="s">
        <v>2168</v>
      </c>
      <c r="W486" s="1" t="s">
        <v>2168</v>
      </c>
      <c r="X486" s="1" t="s">
        <v>3867</v>
      </c>
      <c r="Y486" s="1" t="s">
        <v>2236</v>
      </c>
      <c r="Z486" s="1">
        <v>1</v>
      </c>
      <c r="AA486" s="1" t="s">
        <v>2124</v>
      </c>
      <c r="AB486" s="1" t="s">
        <v>2171</v>
      </c>
      <c r="AC486" s="1" t="s">
        <v>4345</v>
      </c>
      <c r="AD486" s="1">
        <v>2</v>
      </c>
      <c r="AE486" s="1">
        <v>363821</v>
      </c>
      <c r="AF486" s="1">
        <v>77000008</v>
      </c>
      <c r="AG486" s="1" t="s">
        <v>2210</v>
      </c>
      <c r="AH486" s="1" t="s">
        <v>2185</v>
      </c>
    </row>
    <row r="487" spans="1:34" x14ac:dyDescent="0.25">
      <c r="A487" s="1">
        <v>315360</v>
      </c>
      <c r="B487" s="1" t="s">
        <v>2175</v>
      </c>
      <c r="C487" s="1" t="s">
        <v>4346</v>
      </c>
      <c r="D487" s="1">
        <v>5828</v>
      </c>
      <c r="E487" s="3" t="s">
        <v>530</v>
      </c>
      <c r="F487" s="1" t="s">
        <v>532</v>
      </c>
      <c r="G487" s="1" t="s">
        <v>2249</v>
      </c>
      <c r="H487" s="1">
        <v>0</v>
      </c>
      <c r="I487" s="1" t="s">
        <v>2335</v>
      </c>
      <c r="J487" s="1">
        <v>568404564</v>
      </c>
      <c r="K487" s="1" t="s">
        <v>2124</v>
      </c>
      <c r="L487" s="1" t="s">
        <v>4347</v>
      </c>
      <c r="M487" s="1" t="s">
        <v>4340</v>
      </c>
      <c r="N487" s="1" t="s">
        <v>4341</v>
      </c>
      <c r="O487" s="1" t="s">
        <v>2165</v>
      </c>
      <c r="P487" s="1" t="s">
        <v>2165</v>
      </c>
      <c r="Q487" s="1" t="s">
        <v>2166</v>
      </c>
      <c r="R487" s="1" t="s">
        <v>2325</v>
      </c>
      <c r="S487" s="1">
        <v>8</v>
      </c>
      <c r="T487" s="1">
        <v>77000013</v>
      </c>
      <c r="U487" s="1">
        <v>77000013</v>
      </c>
      <c r="V487" s="1" t="s">
        <v>2168</v>
      </c>
      <c r="W487" s="1" t="s">
        <v>2168</v>
      </c>
      <c r="X487" s="1" t="s">
        <v>3867</v>
      </c>
      <c r="Y487" s="1" t="s">
        <v>2236</v>
      </c>
      <c r="Z487" s="1">
        <v>1</v>
      </c>
      <c r="AA487" s="1" t="s">
        <v>2124</v>
      </c>
      <c r="AB487" s="1" t="s">
        <v>2171</v>
      </c>
      <c r="AC487" s="1" t="s">
        <v>4348</v>
      </c>
      <c r="AD487" s="1">
        <v>2</v>
      </c>
      <c r="AE487" s="1">
        <v>363822</v>
      </c>
      <c r="AF487" s="1">
        <v>77000013</v>
      </c>
      <c r="AG487" s="1" t="s">
        <v>2174</v>
      </c>
      <c r="AH487" s="1" t="s">
        <v>2185</v>
      </c>
    </row>
    <row r="488" spans="1:34" x14ac:dyDescent="0.25">
      <c r="A488" s="1">
        <v>315365</v>
      </c>
      <c r="B488" s="1" t="s">
        <v>2175</v>
      </c>
      <c r="C488" s="1" t="s">
        <v>4349</v>
      </c>
      <c r="D488" s="1">
        <v>84233</v>
      </c>
      <c r="E488" s="3" t="s">
        <v>1379</v>
      </c>
      <c r="F488" s="1" t="s">
        <v>1382</v>
      </c>
      <c r="G488" s="1" t="s">
        <v>2249</v>
      </c>
      <c r="H488" s="1">
        <v>0</v>
      </c>
      <c r="I488" s="1" t="s">
        <v>2304</v>
      </c>
      <c r="J488" s="1">
        <v>548326357</v>
      </c>
      <c r="K488" s="1" t="s">
        <v>2124</v>
      </c>
      <c r="L488" s="1" t="s">
        <v>4350</v>
      </c>
      <c r="M488" s="1" t="s">
        <v>4351</v>
      </c>
      <c r="N488" s="1" t="s">
        <v>4352</v>
      </c>
      <c r="O488" s="1" t="s">
        <v>2165</v>
      </c>
      <c r="P488" s="1" t="s">
        <v>2165</v>
      </c>
      <c r="Q488" s="1" t="s">
        <v>2166</v>
      </c>
      <c r="R488" s="1" t="s">
        <v>2182</v>
      </c>
      <c r="S488" s="1">
        <v>11</v>
      </c>
      <c r="T488" s="1">
        <v>85648081</v>
      </c>
      <c r="U488" s="1">
        <v>85648081</v>
      </c>
      <c r="V488" s="1" t="s">
        <v>2168</v>
      </c>
      <c r="W488" s="1" t="s">
        <v>2168</v>
      </c>
      <c r="X488" s="1" t="s">
        <v>2559</v>
      </c>
      <c r="Y488" s="1" t="s">
        <v>2236</v>
      </c>
      <c r="Z488" s="1">
        <v>1</v>
      </c>
      <c r="AA488" s="1" t="s">
        <v>2124</v>
      </c>
      <c r="AB488" s="1" t="s">
        <v>2171</v>
      </c>
      <c r="AC488" s="1" t="s">
        <v>4353</v>
      </c>
      <c r="AD488" s="1">
        <v>2</v>
      </c>
      <c r="AE488" s="1">
        <v>306322</v>
      </c>
      <c r="AF488" s="1">
        <v>85648081</v>
      </c>
      <c r="AG488" s="1" t="s">
        <v>2210</v>
      </c>
      <c r="AH488" s="1" t="s">
        <v>2174</v>
      </c>
    </row>
    <row r="489" spans="1:34" x14ac:dyDescent="0.25">
      <c r="A489" s="1">
        <v>315444</v>
      </c>
      <c r="B489" s="1" t="s">
        <v>2175</v>
      </c>
      <c r="C489" s="1" t="s">
        <v>4354</v>
      </c>
      <c r="D489" s="1">
        <v>8322</v>
      </c>
      <c r="E489" s="3" t="s">
        <v>289</v>
      </c>
      <c r="F489" s="1" t="s">
        <v>291</v>
      </c>
      <c r="G489" s="1" t="s">
        <v>2189</v>
      </c>
      <c r="H489" s="1">
        <v>0</v>
      </c>
      <c r="I489" s="1" t="s">
        <v>2335</v>
      </c>
      <c r="J489" s="1">
        <v>568903306</v>
      </c>
      <c r="K489" s="1" t="s">
        <v>2124</v>
      </c>
      <c r="L489" s="1" t="s">
        <v>4355</v>
      </c>
      <c r="M489" s="1" t="s">
        <v>4356</v>
      </c>
      <c r="N489" s="1" t="s">
        <v>4357</v>
      </c>
      <c r="O489" s="1" t="s">
        <v>2165</v>
      </c>
      <c r="P489" s="1" t="s">
        <v>2165</v>
      </c>
      <c r="Q489" s="1" t="s">
        <v>2166</v>
      </c>
      <c r="R489" s="1" t="s">
        <v>2182</v>
      </c>
      <c r="S489" s="1">
        <v>11</v>
      </c>
      <c r="T489" s="1">
        <v>86955347</v>
      </c>
      <c r="U489" s="1">
        <v>86955347</v>
      </c>
      <c r="V489" s="1" t="s">
        <v>2168</v>
      </c>
      <c r="W489" s="1" t="s">
        <v>2168</v>
      </c>
      <c r="X489" s="1" t="s">
        <v>4358</v>
      </c>
      <c r="Y489" s="1" t="s">
        <v>2236</v>
      </c>
      <c r="Z489" s="1">
        <v>1</v>
      </c>
      <c r="AA489" s="1" t="s">
        <v>2124</v>
      </c>
      <c r="AB489" s="1" t="s">
        <v>2171</v>
      </c>
      <c r="AC489" s="1" t="s">
        <v>4359</v>
      </c>
      <c r="AD489" s="1">
        <v>2</v>
      </c>
      <c r="AE489" s="1">
        <v>306414</v>
      </c>
      <c r="AF489" s="1">
        <v>86955347</v>
      </c>
      <c r="AG489" s="1" t="s">
        <v>2210</v>
      </c>
      <c r="AH489" s="1" t="s">
        <v>2185</v>
      </c>
    </row>
    <row r="490" spans="1:34" x14ac:dyDescent="0.25">
      <c r="A490" s="1">
        <v>315471</v>
      </c>
      <c r="B490" s="1" t="s">
        <v>2175</v>
      </c>
      <c r="C490" s="1" t="s">
        <v>4360</v>
      </c>
      <c r="D490" s="1">
        <v>7299</v>
      </c>
      <c r="E490" s="3" t="s">
        <v>1389</v>
      </c>
      <c r="F490" s="1" t="s">
        <v>1391</v>
      </c>
      <c r="G490" s="1" t="s">
        <v>2249</v>
      </c>
      <c r="H490" s="1">
        <v>0</v>
      </c>
      <c r="I490" s="1" t="s">
        <v>2335</v>
      </c>
      <c r="J490" s="1">
        <v>755069000</v>
      </c>
      <c r="K490" s="1" t="s">
        <v>2124</v>
      </c>
      <c r="L490" s="1" t="s">
        <v>4361</v>
      </c>
      <c r="M490" s="1" t="s">
        <v>4362</v>
      </c>
      <c r="N490" s="1" t="s">
        <v>4363</v>
      </c>
      <c r="O490" s="1" t="s">
        <v>2165</v>
      </c>
      <c r="P490" s="1" t="s">
        <v>2165</v>
      </c>
      <c r="Q490" s="1" t="s">
        <v>2166</v>
      </c>
      <c r="R490" s="1" t="s">
        <v>2182</v>
      </c>
      <c r="S490" s="1">
        <v>11</v>
      </c>
      <c r="T490" s="1">
        <v>89177917</v>
      </c>
      <c r="U490" s="1">
        <v>89177917</v>
      </c>
      <c r="V490" s="1" t="s">
        <v>2168</v>
      </c>
      <c r="W490" s="1" t="s">
        <v>2168</v>
      </c>
      <c r="X490" s="1" t="s">
        <v>2299</v>
      </c>
      <c r="Y490" s="1" t="s">
        <v>2236</v>
      </c>
      <c r="Z490" s="1">
        <v>1</v>
      </c>
      <c r="AA490" s="1" t="s">
        <v>2124</v>
      </c>
      <c r="AB490" s="1" t="s">
        <v>2171</v>
      </c>
      <c r="AC490" s="1" t="s">
        <v>4364</v>
      </c>
      <c r="AD490" s="1">
        <v>2</v>
      </c>
      <c r="AE490" s="1">
        <v>306442</v>
      </c>
      <c r="AF490" s="1">
        <v>89177917</v>
      </c>
      <c r="AG490" s="1" t="s">
        <v>2210</v>
      </c>
      <c r="AH490" s="1" t="s">
        <v>2185</v>
      </c>
    </row>
    <row r="491" spans="1:34" x14ac:dyDescent="0.25">
      <c r="A491" s="1">
        <v>315566</v>
      </c>
      <c r="B491" s="1" t="s">
        <v>2175</v>
      </c>
      <c r="C491" s="1" t="s">
        <v>4365</v>
      </c>
      <c r="D491" s="1">
        <v>27130</v>
      </c>
      <c r="E491" s="3" t="s">
        <v>1230</v>
      </c>
      <c r="F491" s="1" t="s">
        <v>1233</v>
      </c>
      <c r="G491" s="1" t="s">
        <v>2254</v>
      </c>
      <c r="H491" s="1">
        <v>0</v>
      </c>
      <c r="I491" s="1" t="s">
        <v>2335</v>
      </c>
      <c r="J491" s="1">
        <v>62577237</v>
      </c>
      <c r="K491" s="1" t="s">
        <v>2124</v>
      </c>
      <c r="L491" s="1" t="s">
        <v>4366</v>
      </c>
      <c r="M491" s="1" t="s">
        <v>4367</v>
      </c>
      <c r="N491" s="1" t="s">
        <v>4368</v>
      </c>
      <c r="O491" s="1" t="s">
        <v>2165</v>
      </c>
      <c r="P491" s="1" t="s">
        <v>2165</v>
      </c>
      <c r="Q491" s="1" t="s">
        <v>2166</v>
      </c>
      <c r="R491" s="1" t="s">
        <v>2277</v>
      </c>
      <c r="S491" s="1">
        <v>9</v>
      </c>
      <c r="T491" s="1">
        <v>100099286</v>
      </c>
      <c r="U491" s="1">
        <v>100099286</v>
      </c>
      <c r="V491" s="1" t="s">
        <v>2168</v>
      </c>
      <c r="W491" s="1" t="s">
        <v>2168</v>
      </c>
      <c r="X491" s="1" t="s">
        <v>2278</v>
      </c>
      <c r="Y491" s="1" t="s">
        <v>2236</v>
      </c>
      <c r="Z491" s="1">
        <v>1</v>
      </c>
      <c r="AA491" s="1" t="s">
        <v>2124</v>
      </c>
      <c r="AB491" s="1" t="s">
        <v>2171</v>
      </c>
      <c r="AC491" s="1" t="s">
        <v>4369</v>
      </c>
      <c r="AD491" s="1">
        <v>2</v>
      </c>
      <c r="AE491" s="1">
        <v>364218</v>
      </c>
      <c r="AF491" s="1">
        <v>100099286</v>
      </c>
      <c r="AG491" s="1" t="s">
        <v>2174</v>
      </c>
      <c r="AH491" s="1" t="s">
        <v>2186</v>
      </c>
    </row>
    <row r="492" spans="1:34" x14ac:dyDescent="0.25">
      <c r="A492" s="1">
        <v>315584</v>
      </c>
      <c r="B492" s="1" t="s">
        <v>2175</v>
      </c>
      <c r="C492" s="1" t="s">
        <v>4370</v>
      </c>
      <c r="D492" s="1">
        <v>2074</v>
      </c>
      <c r="E492" s="3" t="s">
        <v>269</v>
      </c>
      <c r="F492" s="1" t="s">
        <v>272</v>
      </c>
      <c r="G492" s="1" t="s">
        <v>2249</v>
      </c>
      <c r="H492" s="1">
        <v>0</v>
      </c>
      <c r="I492" s="1" t="s">
        <v>2304</v>
      </c>
      <c r="J492" s="1">
        <v>886047041</v>
      </c>
      <c r="K492" s="1" t="s">
        <v>2124</v>
      </c>
      <c r="L492" s="1" t="s">
        <v>4371</v>
      </c>
      <c r="M492" s="1" t="s">
        <v>4372</v>
      </c>
      <c r="N492" s="1" t="s">
        <v>4373</v>
      </c>
      <c r="O492" s="1" t="s">
        <v>2165</v>
      </c>
      <c r="P492" s="1" t="s">
        <v>2165</v>
      </c>
      <c r="Q492" s="1" t="s">
        <v>2166</v>
      </c>
      <c r="R492" s="1" t="s">
        <v>2225</v>
      </c>
      <c r="S492" s="1">
        <v>10</v>
      </c>
      <c r="T492" s="1">
        <v>49539047</v>
      </c>
      <c r="U492" s="1">
        <v>49539047</v>
      </c>
      <c r="V492" s="1" t="s">
        <v>2168</v>
      </c>
      <c r="W492" s="1" t="s">
        <v>2168</v>
      </c>
      <c r="X492" s="1" t="s">
        <v>4144</v>
      </c>
      <c r="Y492" s="1" t="s">
        <v>2236</v>
      </c>
      <c r="Z492" s="1">
        <v>1</v>
      </c>
      <c r="AA492" s="1" t="s">
        <v>2124</v>
      </c>
      <c r="AB492" s="1" t="s">
        <v>2171</v>
      </c>
      <c r="AC492" s="1" t="s">
        <v>4374</v>
      </c>
      <c r="AD492" s="1">
        <v>2</v>
      </c>
      <c r="AE492" s="1">
        <v>300102</v>
      </c>
      <c r="AF492" s="1">
        <v>49539047</v>
      </c>
      <c r="AG492" s="1" t="s">
        <v>2186</v>
      </c>
      <c r="AH492" s="1" t="s">
        <v>2174</v>
      </c>
    </row>
    <row r="493" spans="1:34" x14ac:dyDescent="0.25">
      <c r="A493" s="1">
        <v>315707</v>
      </c>
      <c r="B493" s="1" t="s">
        <v>2175</v>
      </c>
      <c r="C493" s="1" t="s">
        <v>4375</v>
      </c>
      <c r="D493" s="1">
        <v>65217</v>
      </c>
      <c r="E493" s="3" t="s">
        <v>503</v>
      </c>
      <c r="F493" s="1" t="s">
        <v>506</v>
      </c>
      <c r="G493" s="1" t="s">
        <v>2249</v>
      </c>
      <c r="H493" s="1">
        <v>0</v>
      </c>
      <c r="I493" s="1" t="s">
        <v>2335</v>
      </c>
      <c r="J493" s="1">
        <v>886047069</v>
      </c>
      <c r="K493" s="1" t="s">
        <v>2124</v>
      </c>
      <c r="L493" s="1" t="s">
        <v>4376</v>
      </c>
      <c r="M493" s="1" t="s">
        <v>4153</v>
      </c>
      <c r="N493" s="1" t="s">
        <v>4154</v>
      </c>
      <c r="O493" s="1" t="s">
        <v>2165</v>
      </c>
      <c r="P493" s="1" t="s">
        <v>2165</v>
      </c>
      <c r="Q493" s="1" t="s">
        <v>2166</v>
      </c>
      <c r="R493" s="1" t="s">
        <v>2225</v>
      </c>
      <c r="S493" s="1">
        <v>10</v>
      </c>
      <c r="T493" s="1">
        <v>54801051</v>
      </c>
      <c r="U493" s="1">
        <v>54801051</v>
      </c>
      <c r="V493" s="1" t="s">
        <v>2168</v>
      </c>
      <c r="W493" s="1" t="s">
        <v>2168</v>
      </c>
      <c r="X493" s="1" t="s">
        <v>2421</v>
      </c>
      <c r="Y493" s="1" t="s">
        <v>2236</v>
      </c>
      <c r="Z493" s="1">
        <v>1</v>
      </c>
      <c r="AA493" s="1" t="s">
        <v>2124</v>
      </c>
      <c r="AB493" s="1" t="s">
        <v>2171</v>
      </c>
      <c r="AC493" s="1" t="s">
        <v>4377</v>
      </c>
      <c r="AD493" s="1">
        <v>2</v>
      </c>
      <c r="AE493" s="1">
        <v>300207</v>
      </c>
      <c r="AF493" s="1">
        <v>54801051</v>
      </c>
      <c r="AG493" s="1" t="s">
        <v>2174</v>
      </c>
      <c r="AH493" s="1" t="s">
        <v>2210</v>
      </c>
    </row>
    <row r="494" spans="1:34" x14ac:dyDescent="0.25">
      <c r="A494" s="1">
        <v>315755</v>
      </c>
      <c r="B494" s="1" t="s">
        <v>2175</v>
      </c>
      <c r="C494" s="1" t="s">
        <v>4378</v>
      </c>
      <c r="D494" s="1">
        <v>27130</v>
      </c>
      <c r="E494" s="3" t="s">
        <v>1230</v>
      </c>
      <c r="F494" s="1" t="s">
        <v>1233</v>
      </c>
      <c r="G494" s="1" t="s">
        <v>2249</v>
      </c>
      <c r="H494" s="1">
        <v>0</v>
      </c>
      <c r="I494" s="1" t="s">
        <v>2335</v>
      </c>
      <c r="J494" s="1">
        <v>886063263</v>
      </c>
      <c r="K494" s="1" t="s">
        <v>2124</v>
      </c>
      <c r="L494" s="1" t="s">
        <v>4379</v>
      </c>
      <c r="M494" s="1" t="s">
        <v>4367</v>
      </c>
      <c r="N494" s="1" t="s">
        <v>4368</v>
      </c>
      <c r="O494" s="1" t="s">
        <v>2165</v>
      </c>
      <c r="P494" s="1" t="s">
        <v>2165</v>
      </c>
      <c r="Q494" s="1" t="s">
        <v>2166</v>
      </c>
      <c r="R494" s="1" t="s">
        <v>2277</v>
      </c>
      <c r="S494" s="1">
        <v>9</v>
      </c>
      <c r="T494" s="1">
        <v>100099263</v>
      </c>
      <c r="U494" s="1">
        <v>100099263</v>
      </c>
      <c r="V494" s="1" t="s">
        <v>2168</v>
      </c>
      <c r="W494" s="1" t="s">
        <v>2168</v>
      </c>
      <c r="X494" s="1" t="s">
        <v>2278</v>
      </c>
      <c r="Y494" s="1" t="s">
        <v>2236</v>
      </c>
      <c r="Z494" s="1">
        <v>1</v>
      </c>
      <c r="AA494" s="1" t="s">
        <v>2124</v>
      </c>
      <c r="AB494" s="1" t="s">
        <v>2171</v>
      </c>
      <c r="AC494" s="1" t="s">
        <v>4380</v>
      </c>
      <c r="AD494" s="1">
        <v>2</v>
      </c>
      <c r="AE494" s="1">
        <v>364217</v>
      </c>
      <c r="AF494" s="1">
        <v>100099263</v>
      </c>
      <c r="AG494" s="1" t="s">
        <v>2210</v>
      </c>
      <c r="AH494" s="1" t="s">
        <v>2185</v>
      </c>
    </row>
    <row r="495" spans="1:34" x14ac:dyDescent="0.25">
      <c r="A495" s="1">
        <v>315757</v>
      </c>
      <c r="B495" s="1" t="s">
        <v>2175</v>
      </c>
      <c r="C495" s="1" t="s">
        <v>4381</v>
      </c>
      <c r="D495" s="1">
        <v>27130</v>
      </c>
      <c r="E495" s="3" t="s">
        <v>1230</v>
      </c>
      <c r="F495" s="1" t="s">
        <v>1233</v>
      </c>
      <c r="G495" s="1" t="s">
        <v>2249</v>
      </c>
      <c r="H495" s="1">
        <v>0</v>
      </c>
      <c r="I495" s="1" t="s">
        <v>2335</v>
      </c>
      <c r="J495" s="1">
        <v>533889420</v>
      </c>
      <c r="K495" s="1" t="s">
        <v>2124</v>
      </c>
      <c r="L495" s="1" t="s">
        <v>4382</v>
      </c>
      <c r="M495" s="1" t="s">
        <v>4367</v>
      </c>
      <c r="N495" s="1" t="s">
        <v>4368</v>
      </c>
      <c r="O495" s="1" t="s">
        <v>2165</v>
      </c>
      <c r="P495" s="1" t="s">
        <v>2165</v>
      </c>
      <c r="Q495" s="1" t="s">
        <v>2166</v>
      </c>
      <c r="R495" s="1" t="s">
        <v>2277</v>
      </c>
      <c r="S495" s="1">
        <v>9</v>
      </c>
      <c r="T495" s="1">
        <v>100099312</v>
      </c>
      <c r="U495" s="1">
        <v>100099312</v>
      </c>
      <c r="V495" s="1" t="s">
        <v>2168</v>
      </c>
      <c r="W495" s="1" t="s">
        <v>2168</v>
      </c>
      <c r="X495" s="1" t="s">
        <v>2278</v>
      </c>
      <c r="Y495" s="1" t="s">
        <v>2236</v>
      </c>
      <c r="Z495" s="1">
        <v>1</v>
      </c>
      <c r="AA495" s="1" t="s">
        <v>2124</v>
      </c>
      <c r="AB495" s="1" t="s">
        <v>2171</v>
      </c>
      <c r="AC495" s="1" t="s">
        <v>4383</v>
      </c>
      <c r="AD495" s="1">
        <v>2</v>
      </c>
      <c r="AE495" s="1">
        <v>364219</v>
      </c>
      <c r="AF495" s="1">
        <v>100099312</v>
      </c>
      <c r="AG495" s="1" t="s">
        <v>2174</v>
      </c>
      <c r="AH495" s="1" t="s">
        <v>2185</v>
      </c>
    </row>
    <row r="496" spans="1:34" x14ac:dyDescent="0.25">
      <c r="A496" s="1">
        <v>315906</v>
      </c>
      <c r="B496" s="1" t="s">
        <v>2263</v>
      </c>
      <c r="C496" s="1" t="s">
        <v>4384</v>
      </c>
      <c r="D496" s="1">
        <v>64072</v>
      </c>
      <c r="E496" s="3" t="s">
        <v>143</v>
      </c>
      <c r="F496" s="1" t="s">
        <v>146</v>
      </c>
      <c r="G496" s="1" t="s">
        <v>2220</v>
      </c>
      <c r="H496" s="1">
        <v>0</v>
      </c>
      <c r="I496" s="1" t="s">
        <v>4385</v>
      </c>
      <c r="J496" s="1">
        <v>527578984</v>
      </c>
      <c r="K496" s="1" t="s">
        <v>2124</v>
      </c>
      <c r="L496" s="1" t="s">
        <v>4386</v>
      </c>
      <c r="M496" s="1" t="s">
        <v>4387</v>
      </c>
      <c r="N496" s="1" t="s">
        <v>4388</v>
      </c>
      <c r="O496" s="1" t="s">
        <v>2165</v>
      </c>
      <c r="P496" s="1" t="s">
        <v>2165</v>
      </c>
      <c r="Q496" s="1" t="s">
        <v>2166</v>
      </c>
      <c r="R496" s="1" t="s">
        <v>2225</v>
      </c>
      <c r="S496" s="1">
        <v>10</v>
      </c>
      <c r="T496" s="1">
        <v>71397124</v>
      </c>
      <c r="U496" s="1">
        <v>71397125</v>
      </c>
      <c r="V496" s="1" t="s">
        <v>2168</v>
      </c>
      <c r="W496" s="1" t="s">
        <v>2168</v>
      </c>
      <c r="X496" s="1" t="s">
        <v>2226</v>
      </c>
      <c r="Y496" s="1" t="s">
        <v>2227</v>
      </c>
      <c r="Z496" s="1">
        <v>2</v>
      </c>
      <c r="AA496" s="1" t="s">
        <v>2124</v>
      </c>
      <c r="AB496" s="1" t="s">
        <v>2171</v>
      </c>
      <c r="AC496" s="1" t="s">
        <v>4389</v>
      </c>
      <c r="AD496" s="1">
        <v>2</v>
      </c>
      <c r="AE496" s="1">
        <v>300390</v>
      </c>
      <c r="AF496" s="1">
        <v>71397124</v>
      </c>
      <c r="AG496" s="1" t="s">
        <v>2186</v>
      </c>
      <c r="AH496" s="1" t="s">
        <v>4390</v>
      </c>
    </row>
    <row r="497" spans="1:34" x14ac:dyDescent="0.25">
      <c r="A497" s="1">
        <v>315907</v>
      </c>
      <c r="B497" s="1" t="s">
        <v>2175</v>
      </c>
      <c r="C497" s="1" t="s">
        <v>4391</v>
      </c>
      <c r="D497" s="1">
        <v>64072</v>
      </c>
      <c r="E497" s="3" t="s">
        <v>143</v>
      </c>
      <c r="F497" s="1" t="s">
        <v>146</v>
      </c>
      <c r="G497" s="1" t="s">
        <v>2249</v>
      </c>
      <c r="H497" s="1">
        <v>0</v>
      </c>
      <c r="I497" s="1" t="s">
        <v>2304</v>
      </c>
      <c r="J497" s="1">
        <v>886047126</v>
      </c>
      <c r="K497" s="1" t="s">
        <v>2124</v>
      </c>
      <c r="L497" s="1" t="s">
        <v>4392</v>
      </c>
      <c r="M497" s="1" t="s">
        <v>4393</v>
      </c>
      <c r="N497" s="1" t="s">
        <v>4394</v>
      </c>
      <c r="O497" s="1" t="s">
        <v>2165</v>
      </c>
      <c r="P497" s="1" t="s">
        <v>2165</v>
      </c>
      <c r="Q497" s="1" t="s">
        <v>2166</v>
      </c>
      <c r="R497" s="1" t="s">
        <v>2225</v>
      </c>
      <c r="S497" s="1">
        <v>10</v>
      </c>
      <c r="T497" s="1">
        <v>71397156</v>
      </c>
      <c r="U497" s="1">
        <v>71397156</v>
      </c>
      <c r="V497" s="1" t="s">
        <v>2168</v>
      </c>
      <c r="W497" s="1" t="s">
        <v>2168</v>
      </c>
      <c r="X497" s="1" t="s">
        <v>2226</v>
      </c>
      <c r="Y497" s="1" t="s">
        <v>2236</v>
      </c>
      <c r="Z497" s="1">
        <v>1</v>
      </c>
      <c r="AA497" s="1" t="s">
        <v>2124</v>
      </c>
      <c r="AB497" s="1" t="s">
        <v>2171</v>
      </c>
      <c r="AC497" s="1" t="s">
        <v>4395</v>
      </c>
      <c r="AD497" s="1">
        <v>2</v>
      </c>
      <c r="AE497" s="1">
        <v>300393</v>
      </c>
      <c r="AF497" s="1">
        <v>71397156</v>
      </c>
      <c r="AG497" s="1" t="s">
        <v>2174</v>
      </c>
      <c r="AH497" s="1" t="s">
        <v>2186</v>
      </c>
    </row>
    <row r="498" spans="1:34" x14ac:dyDescent="0.25">
      <c r="A498" s="1">
        <v>316127</v>
      </c>
      <c r="B498" s="1" t="s">
        <v>2175</v>
      </c>
      <c r="C498" s="1" t="s">
        <v>4396</v>
      </c>
      <c r="D498" s="1">
        <v>25861</v>
      </c>
      <c r="E498" s="3" t="s">
        <v>771</v>
      </c>
      <c r="F498" s="1" t="s">
        <v>773</v>
      </c>
      <c r="G498" s="1" t="s">
        <v>2239</v>
      </c>
      <c r="H498" s="1">
        <v>0</v>
      </c>
      <c r="I498" s="1" t="s">
        <v>4397</v>
      </c>
      <c r="J498" s="1">
        <v>7861589</v>
      </c>
      <c r="K498" s="1" t="s">
        <v>2124</v>
      </c>
      <c r="L498" s="1" t="s">
        <v>4398</v>
      </c>
      <c r="M498" s="1" t="s">
        <v>4185</v>
      </c>
      <c r="N498" s="1" t="s">
        <v>4186</v>
      </c>
      <c r="O498" s="1" t="s">
        <v>2165</v>
      </c>
      <c r="P498" s="1" t="s">
        <v>2165</v>
      </c>
      <c r="Q498" s="1" t="s">
        <v>2166</v>
      </c>
      <c r="R498" s="1" t="s">
        <v>2277</v>
      </c>
      <c r="S498" s="1">
        <v>9</v>
      </c>
      <c r="T498" s="1">
        <v>114505096</v>
      </c>
      <c r="U498" s="1">
        <v>114505096</v>
      </c>
      <c r="V498" s="1" t="s">
        <v>2168</v>
      </c>
      <c r="W498" s="1" t="s">
        <v>2168</v>
      </c>
      <c r="X498" s="1" t="s">
        <v>3918</v>
      </c>
      <c r="Y498" s="1" t="s">
        <v>2245</v>
      </c>
      <c r="Z498" s="1">
        <v>2</v>
      </c>
      <c r="AA498" s="1" t="s">
        <v>2124</v>
      </c>
      <c r="AB498" s="1" t="s">
        <v>2171</v>
      </c>
      <c r="AC498" s="1" t="s">
        <v>4399</v>
      </c>
      <c r="AD498" s="1">
        <v>2</v>
      </c>
      <c r="AE498" s="1">
        <v>364703</v>
      </c>
      <c r="AF498" s="1">
        <v>114505096</v>
      </c>
      <c r="AG498" s="1" t="s">
        <v>2210</v>
      </c>
      <c r="AH498" s="1" t="s">
        <v>2174</v>
      </c>
    </row>
    <row r="499" spans="1:34" x14ac:dyDescent="0.25">
      <c r="A499" s="1">
        <v>316132</v>
      </c>
      <c r="B499" s="1" t="s">
        <v>2175</v>
      </c>
      <c r="C499" s="1" t="s">
        <v>4400</v>
      </c>
      <c r="D499" s="1">
        <v>25861</v>
      </c>
      <c r="E499" s="3" t="s">
        <v>771</v>
      </c>
      <c r="F499" s="1" t="s">
        <v>773</v>
      </c>
      <c r="G499" s="1" t="s">
        <v>2189</v>
      </c>
      <c r="H499" s="1">
        <v>0</v>
      </c>
      <c r="I499" s="1" t="s">
        <v>4401</v>
      </c>
      <c r="J499" s="1">
        <v>4527950</v>
      </c>
      <c r="K499" s="1" t="s">
        <v>2124</v>
      </c>
      <c r="L499" s="1" t="s">
        <v>4402</v>
      </c>
      <c r="M499" s="1" t="s">
        <v>4403</v>
      </c>
      <c r="N499" s="1" t="s">
        <v>4404</v>
      </c>
      <c r="O499" s="1" t="s">
        <v>2165</v>
      </c>
      <c r="P499" s="1" t="s">
        <v>2165</v>
      </c>
      <c r="Q499" s="1" t="s">
        <v>2166</v>
      </c>
      <c r="R499" s="1" t="s">
        <v>2277</v>
      </c>
      <c r="S499" s="1">
        <v>9</v>
      </c>
      <c r="T499" s="1">
        <v>114505192</v>
      </c>
      <c r="U499" s="1">
        <v>114505192</v>
      </c>
      <c r="V499" s="1" t="s">
        <v>2168</v>
      </c>
      <c r="W499" s="1" t="s">
        <v>2168</v>
      </c>
      <c r="X499" s="1" t="s">
        <v>3918</v>
      </c>
      <c r="Y499" s="1" t="s">
        <v>2245</v>
      </c>
      <c r="Z499" s="1">
        <v>2</v>
      </c>
      <c r="AA499" s="1" t="s">
        <v>2124</v>
      </c>
      <c r="AB499" s="1" t="s">
        <v>2171</v>
      </c>
      <c r="AC499" s="1" t="s">
        <v>4405</v>
      </c>
      <c r="AD499" s="1">
        <v>2</v>
      </c>
      <c r="AE499" s="1">
        <v>364704</v>
      </c>
      <c r="AF499" s="1">
        <v>114505192</v>
      </c>
      <c r="AG499" s="1" t="s">
        <v>2210</v>
      </c>
      <c r="AH499" s="1" t="s">
        <v>2186</v>
      </c>
    </row>
    <row r="500" spans="1:34" x14ac:dyDescent="0.25">
      <c r="A500" s="1">
        <v>316135</v>
      </c>
      <c r="B500" s="1" t="s">
        <v>2175</v>
      </c>
      <c r="C500" s="1" t="s">
        <v>4406</v>
      </c>
      <c r="D500" s="1">
        <v>25861</v>
      </c>
      <c r="E500" s="3" t="s">
        <v>771</v>
      </c>
      <c r="F500" s="1" t="s">
        <v>773</v>
      </c>
      <c r="G500" s="1" t="s">
        <v>2189</v>
      </c>
      <c r="H500" s="1">
        <v>0</v>
      </c>
      <c r="I500" s="1" t="s">
        <v>4401</v>
      </c>
      <c r="J500" s="1">
        <v>10759714</v>
      </c>
      <c r="K500" s="1" t="s">
        <v>2124</v>
      </c>
      <c r="L500" s="1" t="s">
        <v>4407</v>
      </c>
      <c r="M500" s="1" t="s">
        <v>4403</v>
      </c>
      <c r="N500" s="1" t="s">
        <v>4404</v>
      </c>
      <c r="O500" s="1" t="s">
        <v>2165</v>
      </c>
      <c r="P500" s="1" t="s">
        <v>2165</v>
      </c>
      <c r="Q500" s="1" t="s">
        <v>2166</v>
      </c>
      <c r="R500" s="1" t="s">
        <v>2277</v>
      </c>
      <c r="S500" s="1">
        <v>9</v>
      </c>
      <c r="T500" s="1">
        <v>114505311</v>
      </c>
      <c r="U500" s="1">
        <v>114505311</v>
      </c>
      <c r="V500" s="1" t="s">
        <v>2168</v>
      </c>
      <c r="W500" s="1" t="s">
        <v>2168</v>
      </c>
      <c r="X500" s="1" t="s">
        <v>3918</v>
      </c>
      <c r="Y500" s="1" t="s">
        <v>2245</v>
      </c>
      <c r="Z500" s="1">
        <v>2</v>
      </c>
      <c r="AA500" s="1" t="s">
        <v>2124</v>
      </c>
      <c r="AB500" s="1" t="s">
        <v>2171</v>
      </c>
      <c r="AC500" s="1" t="s">
        <v>4408</v>
      </c>
      <c r="AD500" s="1">
        <v>2</v>
      </c>
      <c r="AE500" s="1">
        <v>364707</v>
      </c>
      <c r="AF500" s="1">
        <v>114505311</v>
      </c>
      <c r="AG500" s="1" t="s">
        <v>2174</v>
      </c>
      <c r="AH500" s="1" t="s">
        <v>2186</v>
      </c>
    </row>
    <row r="501" spans="1:34" x14ac:dyDescent="0.25">
      <c r="A501" s="1">
        <v>316136</v>
      </c>
      <c r="B501" s="1" t="s">
        <v>2175</v>
      </c>
      <c r="C501" s="1" t="s">
        <v>4409</v>
      </c>
      <c r="D501" s="1">
        <v>25861</v>
      </c>
      <c r="E501" s="3" t="s">
        <v>771</v>
      </c>
      <c r="F501" s="1" t="s">
        <v>773</v>
      </c>
      <c r="G501" s="1" t="s">
        <v>2249</v>
      </c>
      <c r="H501" s="1">
        <v>0</v>
      </c>
      <c r="I501" s="1" t="s">
        <v>2304</v>
      </c>
      <c r="J501" s="1">
        <v>755158483</v>
      </c>
      <c r="K501" s="1" t="s">
        <v>2124</v>
      </c>
      <c r="L501" s="1" t="s">
        <v>4410</v>
      </c>
      <c r="M501" s="1" t="s">
        <v>4190</v>
      </c>
      <c r="N501" s="1" t="s">
        <v>4191</v>
      </c>
      <c r="O501" s="1" t="s">
        <v>2165</v>
      </c>
      <c r="P501" s="1" t="s">
        <v>2165</v>
      </c>
      <c r="Q501" s="1" t="s">
        <v>2166</v>
      </c>
      <c r="R501" s="1" t="s">
        <v>2277</v>
      </c>
      <c r="S501" s="1">
        <v>9</v>
      </c>
      <c r="T501" s="1">
        <v>114505384</v>
      </c>
      <c r="U501" s="1">
        <v>114505384</v>
      </c>
      <c r="V501" s="1" t="s">
        <v>2168</v>
      </c>
      <c r="W501" s="1" t="s">
        <v>2168</v>
      </c>
      <c r="X501" s="1" t="s">
        <v>3918</v>
      </c>
      <c r="Y501" s="1" t="s">
        <v>2236</v>
      </c>
      <c r="Z501" s="1">
        <v>1</v>
      </c>
      <c r="AA501" s="1" t="s">
        <v>2124</v>
      </c>
      <c r="AB501" s="1" t="s">
        <v>2171</v>
      </c>
      <c r="AC501" s="1" t="s">
        <v>4411</v>
      </c>
      <c r="AD501" s="1">
        <v>2</v>
      </c>
      <c r="AE501" s="1">
        <v>364710</v>
      </c>
      <c r="AF501" s="1">
        <v>114505384</v>
      </c>
      <c r="AG501" s="1" t="s">
        <v>2210</v>
      </c>
      <c r="AH501" s="1" t="s">
        <v>2185</v>
      </c>
    </row>
    <row r="502" spans="1:34" x14ac:dyDescent="0.25">
      <c r="A502" s="1">
        <v>316153</v>
      </c>
      <c r="B502" s="1" t="s">
        <v>2157</v>
      </c>
      <c r="C502" s="1" t="s">
        <v>4412</v>
      </c>
      <c r="D502" s="1">
        <v>25861</v>
      </c>
      <c r="E502" s="3" t="s">
        <v>771</v>
      </c>
      <c r="F502" s="1" t="s">
        <v>773</v>
      </c>
      <c r="G502" s="1" t="s">
        <v>2239</v>
      </c>
      <c r="H502" s="1">
        <v>0</v>
      </c>
      <c r="I502" s="1" t="s">
        <v>4401</v>
      </c>
      <c r="J502" s="1">
        <v>150944893</v>
      </c>
      <c r="K502" s="1" t="s">
        <v>2124</v>
      </c>
      <c r="L502" s="1" t="s">
        <v>4413</v>
      </c>
      <c r="M502" s="1" t="s">
        <v>4414</v>
      </c>
      <c r="N502" s="1" t="s">
        <v>4415</v>
      </c>
      <c r="O502" s="1" t="s">
        <v>2165</v>
      </c>
      <c r="P502" s="1" t="s">
        <v>2165</v>
      </c>
      <c r="Q502" s="1" t="s">
        <v>2166</v>
      </c>
      <c r="R502" s="1" t="s">
        <v>2277</v>
      </c>
      <c r="S502" s="1">
        <v>9</v>
      </c>
      <c r="T502" s="1">
        <v>114505402</v>
      </c>
      <c r="U502" s="1">
        <v>114505409</v>
      </c>
      <c r="V502" s="1" t="s">
        <v>2168</v>
      </c>
      <c r="W502" s="1" t="s">
        <v>2168</v>
      </c>
      <c r="X502" s="1" t="s">
        <v>3918</v>
      </c>
      <c r="Y502" s="1" t="s">
        <v>2245</v>
      </c>
      <c r="Z502" s="1">
        <v>2</v>
      </c>
      <c r="AA502" s="1" t="s">
        <v>2124</v>
      </c>
      <c r="AB502" s="1" t="s">
        <v>2171</v>
      </c>
      <c r="AC502" s="1" t="s">
        <v>4416</v>
      </c>
      <c r="AD502" s="1">
        <v>2</v>
      </c>
      <c r="AE502" s="1">
        <v>364711</v>
      </c>
      <c r="AF502" s="1">
        <v>114505401</v>
      </c>
      <c r="AG502" s="1" t="s">
        <v>4417</v>
      </c>
      <c r="AH502" s="1" t="s">
        <v>2185</v>
      </c>
    </row>
    <row r="503" spans="1:34" x14ac:dyDescent="0.25">
      <c r="A503" s="1">
        <v>316422</v>
      </c>
      <c r="B503" s="1" t="s">
        <v>2175</v>
      </c>
      <c r="C503" s="1" t="s">
        <v>4418</v>
      </c>
      <c r="D503" s="1">
        <v>5149</v>
      </c>
      <c r="E503" s="3" t="s">
        <v>970</v>
      </c>
      <c r="F503" s="1" t="s">
        <v>973</v>
      </c>
      <c r="G503" s="1" t="s">
        <v>2189</v>
      </c>
      <c r="H503" s="1">
        <v>0</v>
      </c>
      <c r="I503" s="1" t="s">
        <v>2335</v>
      </c>
      <c r="J503" s="1">
        <v>11056264</v>
      </c>
      <c r="K503" s="1" t="s">
        <v>2124</v>
      </c>
      <c r="L503" s="1" t="s">
        <v>4419</v>
      </c>
      <c r="M503" s="1" t="s">
        <v>4420</v>
      </c>
      <c r="N503" s="1" t="s">
        <v>4421</v>
      </c>
      <c r="O503" s="1" t="s">
        <v>2165</v>
      </c>
      <c r="P503" s="1" t="s">
        <v>2165</v>
      </c>
      <c r="Q503" s="1" t="s">
        <v>2166</v>
      </c>
      <c r="R503" s="1" t="s">
        <v>2488</v>
      </c>
      <c r="S503" s="1">
        <v>12</v>
      </c>
      <c r="T503" s="1">
        <v>14973069</v>
      </c>
      <c r="U503" s="1">
        <v>14973069</v>
      </c>
      <c r="V503" s="1" t="s">
        <v>2168</v>
      </c>
      <c r="W503" s="1" t="s">
        <v>2168</v>
      </c>
      <c r="X503" s="1" t="s">
        <v>4422</v>
      </c>
      <c r="Y503" s="1" t="s">
        <v>2236</v>
      </c>
      <c r="Z503" s="1">
        <v>1</v>
      </c>
      <c r="AA503" s="1" t="s">
        <v>2124</v>
      </c>
      <c r="AB503" s="1" t="s">
        <v>2171</v>
      </c>
      <c r="AC503" s="1" t="s">
        <v>4423</v>
      </c>
      <c r="AD503" s="1">
        <v>2</v>
      </c>
      <c r="AE503" s="1">
        <v>307780</v>
      </c>
      <c r="AF503" s="1">
        <v>14973069</v>
      </c>
      <c r="AG503" s="1" t="s">
        <v>2210</v>
      </c>
      <c r="AH503" s="1" t="s">
        <v>2174</v>
      </c>
    </row>
    <row r="504" spans="1:34" x14ac:dyDescent="0.25">
      <c r="A504" s="1">
        <v>316423</v>
      </c>
      <c r="B504" s="1" t="s">
        <v>2175</v>
      </c>
      <c r="C504" s="1" t="s">
        <v>4424</v>
      </c>
      <c r="D504" s="1">
        <v>5149</v>
      </c>
      <c r="E504" s="3" t="s">
        <v>970</v>
      </c>
      <c r="F504" s="1" t="s">
        <v>973</v>
      </c>
      <c r="G504" s="1" t="s">
        <v>2254</v>
      </c>
      <c r="H504" s="1">
        <v>0</v>
      </c>
      <c r="I504" s="1" t="s">
        <v>2370</v>
      </c>
      <c r="J504" s="1">
        <v>114575851</v>
      </c>
      <c r="K504" s="1" t="s">
        <v>2124</v>
      </c>
      <c r="L504" s="1" t="s">
        <v>4425</v>
      </c>
      <c r="M504" s="1" t="s">
        <v>4420</v>
      </c>
      <c r="N504" s="1" t="s">
        <v>4421</v>
      </c>
      <c r="O504" s="1" t="s">
        <v>2165</v>
      </c>
      <c r="P504" s="1" t="s">
        <v>2165</v>
      </c>
      <c r="Q504" s="1" t="s">
        <v>2166</v>
      </c>
      <c r="R504" s="1" t="s">
        <v>2488</v>
      </c>
      <c r="S504" s="1">
        <v>12</v>
      </c>
      <c r="T504" s="1">
        <v>14977984</v>
      </c>
      <c r="U504" s="1">
        <v>14977984</v>
      </c>
      <c r="V504" s="1" t="s">
        <v>2168</v>
      </c>
      <c r="W504" s="1" t="s">
        <v>2168</v>
      </c>
      <c r="X504" s="1" t="s">
        <v>4422</v>
      </c>
      <c r="Y504" s="1" t="s">
        <v>2236</v>
      </c>
      <c r="Z504" s="1">
        <v>1</v>
      </c>
      <c r="AA504" s="1" t="s">
        <v>2124</v>
      </c>
      <c r="AB504" s="1" t="s">
        <v>2171</v>
      </c>
      <c r="AC504" s="1" t="s">
        <v>4426</v>
      </c>
      <c r="AD504" s="1">
        <v>2</v>
      </c>
      <c r="AE504" s="1">
        <v>307781</v>
      </c>
      <c r="AF504" s="1">
        <v>14977984</v>
      </c>
      <c r="AG504" s="1" t="s">
        <v>2210</v>
      </c>
      <c r="AH504" s="1" t="s">
        <v>2174</v>
      </c>
    </row>
    <row r="505" spans="1:34" x14ac:dyDescent="0.25">
      <c r="A505" s="1">
        <v>316498</v>
      </c>
      <c r="B505" s="1" t="s">
        <v>2175</v>
      </c>
      <c r="C505" s="1" t="s">
        <v>4427</v>
      </c>
      <c r="D505" s="1">
        <v>25861</v>
      </c>
      <c r="E505" s="3" t="s">
        <v>771</v>
      </c>
      <c r="F505" s="1" t="s">
        <v>773</v>
      </c>
      <c r="G505" s="1" t="s">
        <v>2249</v>
      </c>
      <c r="H505" s="1">
        <v>0</v>
      </c>
      <c r="I505" s="1" t="s">
        <v>2304</v>
      </c>
      <c r="J505" s="1">
        <v>770413185</v>
      </c>
      <c r="K505" s="1" t="s">
        <v>2124</v>
      </c>
      <c r="L505" s="1" t="s">
        <v>4428</v>
      </c>
      <c r="M505" s="1" t="s">
        <v>4190</v>
      </c>
      <c r="N505" s="1" t="s">
        <v>4191</v>
      </c>
      <c r="O505" s="1" t="s">
        <v>2165</v>
      </c>
      <c r="P505" s="1" t="s">
        <v>2165</v>
      </c>
      <c r="Q505" s="1" t="s">
        <v>2166</v>
      </c>
      <c r="R505" s="1" t="s">
        <v>2277</v>
      </c>
      <c r="S505" s="1">
        <v>9</v>
      </c>
      <c r="T505" s="1">
        <v>114504824</v>
      </c>
      <c r="U505" s="1">
        <v>114504824</v>
      </c>
      <c r="V505" s="1" t="s">
        <v>2168</v>
      </c>
      <c r="W505" s="1" t="s">
        <v>2168</v>
      </c>
      <c r="X505" s="1" t="s">
        <v>3918</v>
      </c>
      <c r="Y505" s="1" t="s">
        <v>2236</v>
      </c>
      <c r="Z505" s="1">
        <v>1</v>
      </c>
      <c r="AA505" s="1" t="s">
        <v>2124</v>
      </c>
      <c r="AB505" s="1" t="s">
        <v>2171</v>
      </c>
      <c r="AC505" s="1" t="s">
        <v>4429</v>
      </c>
      <c r="AD505" s="1">
        <v>2</v>
      </c>
      <c r="AE505" s="1">
        <v>364699</v>
      </c>
      <c r="AF505" s="1">
        <v>114504824</v>
      </c>
      <c r="AG505" s="1" t="s">
        <v>2210</v>
      </c>
      <c r="AH505" s="1" t="s">
        <v>2174</v>
      </c>
    </row>
    <row r="506" spans="1:34" x14ac:dyDescent="0.25">
      <c r="A506" s="1">
        <v>316505</v>
      </c>
      <c r="B506" s="1" t="s">
        <v>2175</v>
      </c>
      <c r="C506" s="1" t="s">
        <v>4430</v>
      </c>
      <c r="D506" s="1">
        <v>25861</v>
      </c>
      <c r="E506" s="3" t="s">
        <v>771</v>
      </c>
      <c r="F506" s="1" t="s">
        <v>773</v>
      </c>
      <c r="G506" s="1" t="s">
        <v>2189</v>
      </c>
      <c r="H506" s="1">
        <v>0</v>
      </c>
      <c r="I506" s="1" t="s">
        <v>4431</v>
      </c>
      <c r="J506" s="1">
        <v>2297814</v>
      </c>
      <c r="K506" s="1" t="s">
        <v>2124</v>
      </c>
      <c r="L506" s="1" t="s">
        <v>4432</v>
      </c>
      <c r="M506" s="1" t="s">
        <v>4403</v>
      </c>
      <c r="N506" s="1" t="s">
        <v>4404</v>
      </c>
      <c r="O506" s="1" t="s">
        <v>2165</v>
      </c>
      <c r="P506" s="1" t="s">
        <v>2165</v>
      </c>
      <c r="Q506" s="1" t="s">
        <v>2166</v>
      </c>
      <c r="R506" s="1" t="s">
        <v>2277</v>
      </c>
      <c r="S506" s="1">
        <v>9</v>
      </c>
      <c r="T506" s="1">
        <v>114504892</v>
      </c>
      <c r="U506" s="1">
        <v>114504892</v>
      </c>
      <c r="V506" s="1" t="s">
        <v>2168</v>
      </c>
      <c r="W506" s="1" t="s">
        <v>2168</v>
      </c>
      <c r="X506" s="1" t="s">
        <v>3918</v>
      </c>
      <c r="Y506" s="1" t="s">
        <v>2245</v>
      </c>
      <c r="Z506" s="1">
        <v>2</v>
      </c>
      <c r="AA506" s="1" t="s">
        <v>2124</v>
      </c>
      <c r="AB506" s="1" t="s">
        <v>2171</v>
      </c>
      <c r="AC506" s="1" t="s">
        <v>4433</v>
      </c>
      <c r="AD506" s="1">
        <v>2</v>
      </c>
      <c r="AE506" s="1">
        <v>364700</v>
      </c>
      <c r="AF506" s="1">
        <v>114504892</v>
      </c>
      <c r="AG506" s="1" t="s">
        <v>2210</v>
      </c>
      <c r="AH506" s="1" t="s">
        <v>2185</v>
      </c>
    </row>
    <row r="507" spans="1:34" x14ac:dyDescent="0.25">
      <c r="A507" s="1">
        <v>316506</v>
      </c>
      <c r="B507" s="1" t="s">
        <v>2175</v>
      </c>
      <c r="C507" s="1" t="s">
        <v>4434</v>
      </c>
      <c r="D507" s="1">
        <v>25861</v>
      </c>
      <c r="E507" s="3" t="s">
        <v>771</v>
      </c>
      <c r="F507" s="1" t="s">
        <v>773</v>
      </c>
      <c r="G507" s="1" t="s">
        <v>2249</v>
      </c>
      <c r="H507" s="1">
        <v>0</v>
      </c>
      <c r="I507" s="1" t="s">
        <v>2335</v>
      </c>
      <c r="J507" s="1">
        <v>551952938</v>
      </c>
      <c r="K507" s="1" t="s">
        <v>2124</v>
      </c>
      <c r="L507" s="1" t="s">
        <v>4435</v>
      </c>
      <c r="M507" s="1" t="s">
        <v>3916</v>
      </c>
      <c r="N507" s="1" t="s">
        <v>3917</v>
      </c>
      <c r="O507" s="1" t="s">
        <v>2165</v>
      </c>
      <c r="P507" s="1" t="s">
        <v>2165</v>
      </c>
      <c r="Q507" s="1" t="s">
        <v>2166</v>
      </c>
      <c r="R507" s="1" t="s">
        <v>2277</v>
      </c>
      <c r="S507" s="1">
        <v>9</v>
      </c>
      <c r="T507" s="1">
        <v>114505070</v>
      </c>
      <c r="U507" s="1">
        <v>114505070</v>
      </c>
      <c r="V507" s="1" t="s">
        <v>2168</v>
      </c>
      <c r="W507" s="1" t="s">
        <v>2168</v>
      </c>
      <c r="X507" s="1" t="s">
        <v>3918</v>
      </c>
      <c r="Y507" s="1" t="s">
        <v>2236</v>
      </c>
      <c r="Z507" s="1">
        <v>1</v>
      </c>
      <c r="AA507" s="1" t="s">
        <v>2124</v>
      </c>
      <c r="AB507" s="1" t="s">
        <v>2171</v>
      </c>
      <c r="AC507" s="1" t="s">
        <v>4436</v>
      </c>
      <c r="AD507" s="1">
        <v>2</v>
      </c>
      <c r="AE507" s="1">
        <v>364702</v>
      </c>
      <c r="AF507" s="1">
        <v>114505070</v>
      </c>
      <c r="AG507" s="1" t="s">
        <v>2210</v>
      </c>
      <c r="AH507" s="1" t="s">
        <v>2186</v>
      </c>
    </row>
    <row r="508" spans="1:34" x14ac:dyDescent="0.25">
      <c r="A508" s="1">
        <v>316508</v>
      </c>
      <c r="B508" s="1" t="s">
        <v>2175</v>
      </c>
      <c r="C508" s="1" t="s">
        <v>4437</v>
      </c>
      <c r="D508" s="1">
        <v>25861</v>
      </c>
      <c r="E508" s="3" t="s">
        <v>771</v>
      </c>
      <c r="F508" s="1" t="s">
        <v>773</v>
      </c>
      <c r="G508" s="1" t="s">
        <v>2249</v>
      </c>
      <c r="H508" s="1">
        <v>0</v>
      </c>
      <c r="I508" s="1" t="s">
        <v>2304</v>
      </c>
      <c r="J508" s="1">
        <v>886063374</v>
      </c>
      <c r="K508" s="1" t="s">
        <v>2124</v>
      </c>
      <c r="L508" s="1" t="s">
        <v>4438</v>
      </c>
      <c r="M508" s="1" t="s">
        <v>4190</v>
      </c>
      <c r="N508" s="1" t="s">
        <v>4191</v>
      </c>
      <c r="O508" s="1" t="s">
        <v>2165</v>
      </c>
      <c r="P508" s="1" t="s">
        <v>2165</v>
      </c>
      <c r="Q508" s="1" t="s">
        <v>2166</v>
      </c>
      <c r="R508" s="1" t="s">
        <v>2277</v>
      </c>
      <c r="S508" s="1">
        <v>9</v>
      </c>
      <c r="T508" s="1">
        <v>114505284</v>
      </c>
      <c r="U508" s="1">
        <v>114505284</v>
      </c>
      <c r="V508" s="1" t="s">
        <v>2168</v>
      </c>
      <c r="W508" s="1" t="s">
        <v>2168</v>
      </c>
      <c r="X508" s="1" t="s">
        <v>3918</v>
      </c>
      <c r="Y508" s="1" t="s">
        <v>2236</v>
      </c>
      <c r="Z508" s="1">
        <v>1</v>
      </c>
      <c r="AA508" s="1" t="s">
        <v>2124</v>
      </c>
      <c r="AB508" s="1" t="s">
        <v>2171</v>
      </c>
      <c r="AC508" s="1" t="s">
        <v>4439</v>
      </c>
      <c r="AD508" s="1">
        <v>2</v>
      </c>
      <c r="AE508" s="1">
        <v>364705</v>
      </c>
      <c r="AF508" s="1">
        <v>114505284</v>
      </c>
      <c r="AG508" s="1" t="s">
        <v>2174</v>
      </c>
      <c r="AH508" s="1" t="s">
        <v>2186</v>
      </c>
    </row>
    <row r="509" spans="1:34" x14ac:dyDescent="0.25">
      <c r="A509" s="1">
        <v>316509</v>
      </c>
      <c r="B509" s="1" t="s">
        <v>2175</v>
      </c>
      <c r="C509" s="1" t="s">
        <v>4440</v>
      </c>
      <c r="D509" s="1">
        <v>25861</v>
      </c>
      <c r="E509" s="3" t="s">
        <v>771</v>
      </c>
      <c r="F509" s="1" t="s">
        <v>773</v>
      </c>
      <c r="G509" s="1" t="s">
        <v>2249</v>
      </c>
      <c r="H509" s="1">
        <v>0</v>
      </c>
      <c r="I509" s="1" t="s">
        <v>2335</v>
      </c>
      <c r="J509" s="1">
        <v>886063376</v>
      </c>
      <c r="K509" s="1" t="s">
        <v>2124</v>
      </c>
      <c r="L509" s="1" t="s">
        <v>4441</v>
      </c>
      <c r="M509" s="1" t="s">
        <v>3916</v>
      </c>
      <c r="N509" s="1" t="s">
        <v>3917</v>
      </c>
      <c r="O509" s="1" t="s">
        <v>2165</v>
      </c>
      <c r="P509" s="1" t="s">
        <v>2165</v>
      </c>
      <c r="Q509" s="1" t="s">
        <v>2166</v>
      </c>
      <c r="R509" s="1" t="s">
        <v>2277</v>
      </c>
      <c r="S509" s="1">
        <v>9</v>
      </c>
      <c r="T509" s="1">
        <v>114505318</v>
      </c>
      <c r="U509" s="1">
        <v>114505318</v>
      </c>
      <c r="V509" s="1" t="s">
        <v>2168</v>
      </c>
      <c r="W509" s="1" t="s">
        <v>2168</v>
      </c>
      <c r="X509" s="1" t="s">
        <v>3918</v>
      </c>
      <c r="Y509" s="1" t="s">
        <v>2236</v>
      </c>
      <c r="Z509" s="1">
        <v>1</v>
      </c>
      <c r="AA509" s="1" t="s">
        <v>2124</v>
      </c>
      <c r="AB509" s="1" t="s">
        <v>2171</v>
      </c>
      <c r="AC509" s="1" t="s">
        <v>4442</v>
      </c>
      <c r="AD509" s="1">
        <v>2</v>
      </c>
      <c r="AE509" s="1">
        <v>364708</v>
      </c>
      <c r="AF509" s="1">
        <v>114505318</v>
      </c>
      <c r="AG509" s="1" t="s">
        <v>2210</v>
      </c>
      <c r="AH509" s="1" t="s">
        <v>2185</v>
      </c>
    </row>
    <row r="510" spans="1:34" x14ac:dyDescent="0.25">
      <c r="A510" s="1">
        <v>316510</v>
      </c>
      <c r="B510" s="1" t="s">
        <v>2175</v>
      </c>
      <c r="C510" s="1" t="s">
        <v>4443</v>
      </c>
      <c r="D510" s="1">
        <v>22954</v>
      </c>
      <c r="E510" s="3" t="s">
        <v>720</v>
      </c>
      <c r="F510" s="1" t="s">
        <v>723</v>
      </c>
      <c r="G510" s="1" t="s">
        <v>2249</v>
      </c>
      <c r="H510" s="1">
        <v>0</v>
      </c>
      <c r="I510" s="1" t="s">
        <v>2304</v>
      </c>
      <c r="J510" s="1">
        <v>752864284</v>
      </c>
      <c r="K510" s="1" t="s">
        <v>2124</v>
      </c>
      <c r="L510" s="1" t="s">
        <v>4444</v>
      </c>
      <c r="M510" s="1" t="s">
        <v>3922</v>
      </c>
      <c r="N510" s="1" t="s">
        <v>3923</v>
      </c>
      <c r="O510" s="1" t="s">
        <v>2165</v>
      </c>
      <c r="P510" s="1" t="s">
        <v>2165</v>
      </c>
      <c r="Q510" s="1" t="s">
        <v>2166</v>
      </c>
      <c r="R510" s="1" t="s">
        <v>2277</v>
      </c>
      <c r="S510" s="1">
        <v>9</v>
      </c>
      <c r="T510" s="1">
        <v>116687339</v>
      </c>
      <c r="U510" s="1">
        <v>116687339</v>
      </c>
      <c r="V510" s="1" t="s">
        <v>2168</v>
      </c>
      <c r="W510" s="1" t="s">
        <v>2168</v>
      </c>
      <c r="X510" s="1" t="s">
        <v>2736</v>
      </c>
      <c r="Y510" s="1" t="s">
        <v>2236</v>
      </c>
      <c r="Z510" s="1">
        <v>1</v>
      </c>
      <c r="AA510" s="1" t="s">
        <v>2124</v>
      </c>
      <c r="AB510" s="1" t="s">
        <v>2171</v>
      </c>
      <c r="AC510" s="1" t="s">
        <v>4445</v>
      </c>
      <c r="AD510" s="1">
        <v>2</v>
      </c>
      <c r="AE510" s="1">
        <v>364713</v>
      </c>
      <c r="AF510" s="1">
        <v>116687339</v>
      </c>
      <c r="AG510" s="1" t="s">
        <v>2210</v>
      </c>
      <c r="AH510" s="1" t="s">
        <v>2185</v>
      </c>
    </row>
    <row r="511" spans="1:34" x14ac:dyDescent="0.25">
      <c r="A511" s="1">
        <v>316513</v>
      </c>
      <c r="B511" s="1" t="s">
        <v>2175</v>
      </c>
      <c r="C511" s="1" t="s">
        <v>4446</v>
      </c>
      <c r="D511" s="1">
        <v>93589</v>
      </c>
      <c r="E511" s="3" t="s">
        <v>131</v>
      </c>
      <c r="F511" s="1" t="s">
        <v>134</v>
      </c>
      <c r="G511" s="1" t="s">
        <v>2189</v>
      </c>
      <c r="H511" s="1">
        <v>0</v>
      </c>
      <c r="I511" s="1" t="s">
        <v>2304</v>
      </c>
      <c r="J511" s="1">
        <v>76066543</v>
      </c>
      <c r="K511" s="1" t="s">
        <v>2124</v>
      </c>
      <c r="L511" s="1" t="s">
        <v>4447</v>
      </c>
      <c r="M511" s="1" t="s">
        <v>4448</v>
      </c>
      <c r="N511" s="1" t="s">
        <v>4449</v>
      </c>
      <c r="O511" s="1" t="s">
        <v>2165</v>
      </c>
      <c r="P511" s="1" t="s">
        <v>2165</v>
      </c>
      <c r="Q511" s="1" t="s">
        <v>2166</v>
      </c>
      <c r="R511" s="1" t="s">
        <v>2488</v>
      </c>
      <c r="S511" s="1">
        <v>12</v>
      </c>
      <c r="T511" s="1">
        <v>1918564</v>
      </c>
      <c r="U511" s="1">
        <v>1918564</v>
      </c>
      <c r="V511" s="1" t="s">
        <v>2168</v>
      </c>
      <c r="W511" s="1" t="s">
        <v>2168</v>
      </c>
      <c r="X511" s="1" t="s">
        <v>4450</v>
      </c>
      <c r="Y511" s="1" t="s">
        <v>2236</v>
      </c>
      <c r="Z511" s="1">
        <v>1</v>
      </c>
      <c r="AA511" s="1" t="s">
        <v>2124</v>
      </c>
      <c r="AB511" s="1" t="s">
        <v>2171</v>
      </c>
      <c r="AC511" s="1" t="s">
        <v>4451</v>
      </c>
      <c r="AD511" s="1">
        <v>2</v>
      </c>
      <c r="AE511" s="1">
        <v>307876</v>
      </c>
      <c r="AF511" s="1">
        <v>1918564</v>
      </c>
      <c r="AG511" s="1" t="s">
        <v>2174</v>
      </c>
      <c r="AH511" s="1" t="s">
        <v>2186</v>
      </c>
    </row>
    <row r="512" spans="1:34" x14ac:dyDescent="0.25">
      <c r="A512" s="1">
        <v>316515</v>
      </c>
      <c r="B512" s="1" t="s">
        <v>2175</v>
      </c>
      <c r="C512" s="1" t="s">
        <v>4452</v>
      </c>
      <c r="D512" s="1">
        <v>93589</v>
      </c>
      <c r="E512" s="3" t="s">
        <v>131</v>
      </c>
      <c r="F512" s="1" t="s">
        <v>134</v>
      </c>
      <c r="G512" s="1" t="s">
        <v>2254</v>
      </c>
      <c r="H512" s="1">
        <v>0</v>
      </c>
      <c r="I512" s="1" t="s">
        <v>2335</v>
      </c>
      <c r="J512" s="1">
        <v>374494829</v>
      </c>
      <c r="K512" s="1" t="s">
        <v>2124</v>
      </c>
      <c r="L512" s="1" t="s">
        <v>4453</v>
      </c>
      <c r="M512" s="1" t="s">
        <v>4448</v>
      </c>
      <c r="N512" s="1" t="s">
        <v>4449</v>
      </c>
      <c r="O512" s="1" t="s">
        <v>2165</v>
      </c>
      <c r="P512" s="1" t="s">
        <v>2165</v>
      </c>
      <c r="Q512" s="1" t="s">
        <v>2166</v>
      </c>
      <c r="R512" s="1" t="s">
        <v>2488</v>
      </c>
      <c r="S512" s="1">
        <v>12</v>
      </c>
      <c r="T512" s="1">
        <v>1918647</v>
      </c>
      <c r="U512" s="1">
        <v>1918647</v>
      </c>
      <c r="V512" s="1" t="s">
        <v>2168</v>
      </c>
      <c r="W512" s="1" t="s">
        <v>2168</v>
      </c>
      <c r="X512" s="1" t="s">
        <v>4450</v>
      </c>
      <c r="Y512" s="1" t="s">
        <v>2236</v>
      </c>
      <c r="Z512" s="1">
        <v>1</v>
      </c>
      <c r="AA512" s="1" t="s">
        <v>2124</v>
      </c>
      <c r="AB512" s="1" t="s">
        <v>2171</v>
      </c>
      <c r="AC512" s="1" t="s">
        <v>4454</v>
      </c>
      <c r="AD512" s="1">
        <v>2</v>
      </c>
      <c r="AE512" s="1">
        <v>307879</v>
      </c>
      <c r="AF512" s="1">
        <v>1918647</v>
      </c>
      <c r="AG512" s="1" t="s">
        <v>2210</v>
      </c>
      <c r="AH512" s="1" t="s">
        <v>2185</v>
      </c>
    </row>
    <row r="513" spans="1:34" x14ac:dyDescent="0.25">
      <c r="A513" s="1">
        <v>316538</v>
      </c>
      <c r="B513" s="1" t="s">
        <v>2175</v>
      </c>
      <c r="C513" s="1" t="s">
        <v>4455</v>
      </c>
      <c r="D513" s="1">
        <v>7306</v>
      </c>
      <c r="E513" s="3" t="s">
        <v>1392</v>
      </c>
      <c r="F513" s="1" t="s">
        <v>1394</v>
      </c>
      <c r="G513" s="1" t="s">
        <v>2249</v>
      </c>
      <c r="H513" s="1">
        <v>0</v>
      </c>
      <c r="I513" s="1" t="s">
        <v>4456</v>
      </c>
      <c r="J513" s="1">
        <v>766836831</v>
      </c>
      <c r="K513" s="1" t="s">
        <v>2124</v>
      </c>
      <c r="L513" s="1" t="s">
        <v>4457</v>
      </c>
      <c r="M513" s="1" t="s">
        <v>4458</v>
      </c>
      <c r="N513" s="1" t="s">
        <v>4459</v>
      </c>
      <c r="O513" s="1" t="s">
        <v>2324</v>
      </c>
      <c r="P513" s="1" t="s">
        <v>2165</v>
      </c>
      <c r="Q513" s="1" t="s">
        <v>2166</v>
      </c>
      <c r="R513" s="1" t="s">
        <v>2277</v>
      </c>
      <c r="S513" s="1">
        <v>9</v>
      </c>
      <c r="T513" s="1">
        <v>12693927</v>
      </c>
      <c r="U513" s="1">
        <v>12693927</v>
      </c>
      <c r="V513" s="1" t="s">
        <v>2168</v>
      </c>
      <c r="W513" s="1" t="s">
        <v>2168</v>
      </c>
      <c r="X513" s="1" t="s">
        <v>3945</v>
      </c>
      <c r="Y513" s="1" t="s">
        <v>2245</v>
      </c>
      <c r="Z513" s="1">
        <v>2</v>
      </c>
      <c r="AA513" s="1" t="s">
        <v>2124</v>
      </c>
      <c r="AB513" s="1" t="s">
        <v>2171</v>
      </c>
      <c r="AC513" s="1" t="s">
        <v>4460</v>
      </c>
      <c r="AD513" s="1">
        <v>2</v>
      </c>
      <c r="AE513" s="1">
        <v>364847</v>
      </c>
      <c r="AF513" s="1">
        <v>12693927</v>
      </c>
      <c r="AG513" s="1" t="s">
        <v>2174</v>
      </c>
      <c r="AH513" s="1" t="s">
        <v>2186</v>
      </c>
    </row>
    <row r="514" spans="1:34" x14ac:dyDescent="0.25">
      <c r="A514" s="1">
        <v>316550</v>
      </c>
      <c r="B514" s="1" t="s">
        <v>2175</v>
      </c>
      <c r="C514" s="1" t="s">
        <v>4461</v>
      </c>
      <c r="D514" s="1">
        <v>7306</v>
      </c>
      <c r="E514" s="3" t="s">
        <v>1392</v>
      </c>
      <c r="F514" s="1" t="s">
        <v>1394</v>
      </c>
      <c r="G514" s="1" t="s">
        <v>2249</v>
      </c>
      <c r="H514" s="1">
        <v>0</v>
      </c>
      <c r="I514" s="1" t="s">
        <v>2335</v>
      </c>
      <c r="J514" s="1">
        <v>200838609</v>
      </c>
      <c r="K514" s="1" t="s">
        <v>2124</v>
      </c>
      <c r="L514" s="1" t="s">
        <v>4462</v>
      </c>
      <c r="M514" s="1" t="s">
        <v>3943</v>
      </c>
      <c r="N514" s="1" t="s">
        <v>3944</v>
      </c>
      <c r="O514" s="1" t="s">
        <v>2165</v>
      </c>
      <c r="P514" s="1" t="s">
        <v>2165</v>
      </c>
      <c r="Q514" s="1" t="s">
        <v>2166</v>
      </c>
      <c r="R514" s="1" t="s">
        <v>2277</v>
      </c>
      <c r="S514" s="1">
        <v>9</v>
      </c>
      <c r="T514" s="1">
        <v>12693991</v>
      </c>
      <c r="U514" s="1">
        <v>12693991</v>
      </c>
      <c r="V514" s="1" t="s">
        <v>2168</v>
      </c>
      <c r="W514" s="1" t="s">
        <v>2168</v>
      </c>
      <c r="X514" s="1" t="s">
        <v>3945</v>
      </c>
      <c r="Y514" s="1" t="s">
        <v>2236</v>
      </c>
      <c r="Z514" s="1">
        <v>1</v>
      </c>
      <c r="AA514" s="1" t="s">
        <v>2124</v>
      </c>
      <c r="AB514" s="1" t="s">
        <v>2171</v>
      </c>
      <c r="AC514" s="1" t="s">
        <v>4463</v>
      </c>
      <c r="AD514" s="1">
        <v>2</v>
      </c>
      <c r="AE514" s="1">
        <v>364850</v>
      </c>
      <c r="AF514" s="1">
        <v>12693991</v>
      </c>
      <c r="AG514" s="1" t="s">
        <v>2185</v>
      </c>
      <c r="AH514" s="1" t="s">
        <v>2210</v>
      </c>
    </row>
    <row r="515" spans="1:34" x14ac:dyDescent="0.25">
      <c r="A515" s="1">
        <v>316788</v>
      </c>
      <c r="B515" s="1" t="s">
        <v>2175</v>
      </c>
      <c r="C515" s="1" t="s">
        <v>4464</v>
      </c>
      <c r="D515" s="1">
        <v>7306</v>
      </c>
      <c r="E515" s="3" t="s">
        <v>1392</v>
      </c>
      <c r="F515" s="1" t="s">
        <v>1394</v>
      </c>
      <c r="G515" s="1" t="s">
        <v>2249</v>
      </c>
      <c r="H515" s="1">
        <v>0</v>
      </c>
      <c r="I515" s="1" t="s">
        <v>2304</v>
      </c>
      <c r="J515" s="1">
        <v>181711630</v>
      </c>
      <c r="K515" s="1" t="s">
        <v>2124</v>
      </c>
      <c r="L515" s="1" t="s">
        <v>4465</v>
      </c>
      <c r="M515" s="1" t="s">
        <v>3943</v>
      </c>
      <c r="N515" s="1" t="s">
        <v>3944</v>
      </c>
      <c r="O515" s="1" t="s">
        <v>2165</v>
      </c>
      <c r="P515" s="1" t="s">
        <v>2165</v>
      </c>
      <c r="Q515" s="1" t="s">
        <v>2166</v>
      </c>
      <c r="R515" s="1" t="s">
        <v>2277</v>
      </c>
      <c r="S515" s="1">
        <v>9</v>
      </c>
      <c r="T515" s="1">
        <v>12693397</v>
      </c>
      <c r="U515" s="1">
        <v>12693397</v>
      </c>
      <c r="V515" s="1" t="s">
        <v>2168</v>
      </c>
      <c r="W515" s="1" t="s">
        <v>2168</v>
      </c>
      <c r="X515" s="1" t="s">
        <v>3945</v>
      </c>
      <c r="Y515" s="1" t="s">
        <v>2236</v>
      </c>
      <c r="Z515" s="1">
        <v>1</v>
      </c>
      <c r="AA515" s="1" t="s">
        <v>2124</v>
      </c>
      <c r="AB515" s="1" t="s">
        <v>2171</v>
      </c>
      <c r="AC515" s="1" t="s">
        <v>4466</v>
      </c>
      <c r="AD515" s="1">
        <v>2</v>
      </c>
      <c r="AE515" s="1">
        <v>364844</v>
      </c>
      <c r="AF515" s="1">
        <v>12693397</v>
      </c>
      <c r="AG515" s="1" t="s">
        <v>2210</v>
      </c>
      <c r="AH515" s="1" t="s">
        <v>2185</v>
      </c>
    </row>
    <row r="516" spans="1:34" x14ac:dyDescent="0.25">
      <c r="A516" s="1">
        <v>316810</v>
      </c>
      <c r="B516" s="1" t="s">
        <v>2175</v>
      </c>
      <c r="C516" s="1" t="s">
        <v>4467</v>
      </c>
      <c r="D516" s="1">
        <v>7306</v>
      </c>
      <c r="E516" s="3" t="s">
        <v>1392</v>
      </c>
      <c r="F516" s="1" t="s">
        <v>1394</v>
      </c>
      <c r="G516" s="1" t="s">
        <v>2249</v>
      </c>
      <c r="H516" s="1">
        <v>0</v>
      </c>
      <c r="I516" s="1" t="s">
        <v>2304</v>
      </c>
      <c r="J516" s="1">
        <v>200678533</v>
      </c>
      <c r="K516" s="1" t="s">
        <v>2124</v>
      </c>
      <c r="L516" s="1" t="s">
        <v>4468</v>
      </c>
      <c r="M516" s="1" t="s">
        <v>3943</v>
      </c>
      <c r="N516" s="1" t="s">
        <v>3944</v>
      </c>
      <c r="O516" s="1" t="s">
        <v>2165</v>
      </c>
      <c r="P516" s="1" t="s">
        <v>2165</v>
      </c>
      <c r="Q516" s="1" t="s">
        <v>2166</v>
      </c>
      <c r="R516" s="1" t="s">
        <v>2277</v>
      </c>
      <c r="S516" s="1">
        <v>9</v>
      </c>
      <c r="T516" s="1">
        <v>12693982</v>
      </c>
      <c r="U516" s="1">
        <v>12693982</v>
      </c>
      <c r="V516" s="1" t="s">
        <v>2168</v>
      </c>
      <c r="W516" s="1" t="s">
        <v>2168</v>
      </c>
      <c r="X516" s="1" t="s">
        <v>3945</v>
      </c>
      <c r="Y516" s="1" t="s">
        <v>2236</v>
      </c>
      <c r="Z516" s="1">
        <v>1</v>
      </c>
      <c r="AA516" s="1" t="s">
        <v>2124</v>
      </c>
      <c r="AB516" s="1" t="s">
        <v>2171</v>
      </c>
      <c r="AC516" s="1" t="s">
        <v>4469</v>
      </c>
      <c r="AD516" s="1">
        <v>2</v>
      </c>
      <c r="AE516" s="1">
        <v>364849</v>
      </c>
      <c r="AF516" s="1">
        <v>12693982</v>
      </c>
      <c r="AG516" s="1" t="s">
        <v>2174</v>
      </c>
      <c r="AH516" s="1" t="s">
        <v>2210</v>
      </c>
    </row>
    <row r="517" spans="1:34" x14ac:dyDescent="0.25">
      <c r="A517" s="1">
        <v>317278</v>
      </c>
      <c r="B517" s="1" t="s">
        <v>2175</v>
      </c>
      <c r="C517" s="1" t="s">
        <v>4470</v>
      </c>
      <c r="D517" s="1">
        <v>1280</v>
      </c>
      <c r="E517" s="3" t="s">
        <v>1149</v>
      </c>
      <c r="F517" s="1" t="s">
        <v>1151</v>
      </c>
      <c r="G517" s="1" t="s">
        <v>2189</v>
      </c>
      <c r="H517" s="1">
        <v>0</v>
      </c>
      <c r="I517" s="1" t="s">
        <v>2815</v>
      </c>
      <c r="J517" s="1">
        <v>3803182</v>
      </c>
      <c r="K517" s="1" t="s">
        <v>2124</v>
      </c>
      <c r="L517" s="1" t="s">
        <v>4471</v>
      </c>
      <c r="M517" s="1" t="s">
        <v>4472</v>
      </c>
      <c r="N517" s="1" t="s">
        <v>4473</v>
      </c>
      <c r="O517" s="1" t="s">
        <v>2165</v>
      </c>
      <c r="P517" s="1" t="s">
        <v>2165</v>
      </c>
      <c r="Q517" s="1" t="s">
        <v>2166</v>
      </c>
      <c r="R517" s="1" t="s">
        <v>2488</v>
      </c>
      <c r="S517" s="1">
        <v>12</v>
      </c>
      <c r="T517" s="1">
        <v>48004440</v>
      </c>
      <c r="U517" s="1">
        <v>48004440</v>
      </c>
      <c r="V517" s="1" t="s">
        <v>2168</v>
      </c>
      <c r="W517" s="1" t="s">
        <v>2168</v>
      </c>
      <c r="X517" s="1" t="s">
        <v>4474</v>
      </c>
      <c r="Y517" s="1" t="s">
        <v>2245</v>
      </c>
      <c r="Z517" s="1">
        <v>2</v>
      </c>
      <c r="AA517" s="1" t="s">
        <v>2124</v>
      </c>
      <c r="AB517" s="1" t="s">
        <v>2171</v>
      </c>
      <c r="AC517" s="1" t="s">
        <v>4475</v>
      </c>
      <c r="AD517" s="1">
        <v>2</v>
      </c>
      <c r="AE517" s="1">
        <v>308941</v>
      </c>
      <c r="AF517" s="1">
        <v>48004440</v>
      </c>
      <c r="AG517" s="1" t="s">
        <v>2210</v>
      </c>
      <c r="AH517" s="1" t="s">
        <v>2185</v>
      </c>
    </row>
    <row r="518" spans="1:34" x14ac:dyDescent="0.25">
      <c r="A518" s="1">
        <v>317756</v>
      </c>
      <c r="B518" s="1" t="s">
        <v>2175</v>
      </c>
      <c r="C518" s="1" t="s">
        <v>4476</v>
      </c>
      <c r="D518" s="1">
        <v>79659</v>
      </c>
      <c r="E518" s="3" t="s">
        <v>1179</v>
      </c>
      <c r="F518" s="1" t="s">
        <v>1181</v>
      </c>
      <c r="G518" s="1" t="s">
        <v>2239</v>
      </c>
      <c r="H518" s="1">
        <v>0</v>
      </c>
      <c r="I518" s="1" t="s">
        <v>2230</v>
      </c>
      <c r="J518" s="1">
        <v>114993913</v>
      </c>
      <c r="K518" s="1" t="s">
        <v>2124</v>
      </c>
      <c r="L518" s="1" t="s">
        <v>4477</v>
      </c>
      <c r="M518" s="1" t="s">
        <v>4478</v>
      </c>
      <c r="N518" s="1" t="s">
        <v>4479</v>
      </c>
      <c r="O518" s="1" t="s">
        <v>2165</v>
      </c>
      <c r="P518" s="1" t="s">
        <v>2165</v>
      </c>
      <c r="Q518" s="1" t="s">
        <v>2166</v>
      </c>
      <c r="R518" s="1" t="s">
        <v>2182</v>
      </c>
      <c r="S518" s="1">
        <v>11</v>
      </c>
      <c r="T518" s="1">
        <v>103109481</v>
      </c>
      <c r="U518" s="1">
        <v>103109481</v>
      </c>
      <c r="V518" s="1" t="s">
        <v>2168</v>
      </c>
      <c r="W518" s="1" t="s">
        <v>2168</v>
      </c>
      <c r="X518" s="1" t="s">
        <v>4480</v>
      </c>
      <c r="Y518" s="1" t="s">
        <v>2245</v>
      </c>
      <c r="Z518" s="1">
        <v>2</v>
      </c>
      <c r="AA518" s="1" t="s">
        <v>2124</v>
      </c>
      <c r="AB518" s="1" t="s">
        <v>2171</v>
      </c>
      <c r="AC518" s="1" t="s">
        <v>4481</v>
      </c>
      <c r="AD518" s="1">
        <v>2</v>
      </c>
      <c r="AE518" s="1">
        <v>301993</v>
      </c>
      <c r="AF518" s="1">
        <v>103109481</v>
      </c>
      <c r="AG518" s="1" t="s">
        <v>2210</v>
      </c>
      <c r="AH518" s="1" t="s">
        <v>2186</v>
      </c>
    </row>
    <row r="519" spans="1:34" x14ac:dyDescent="0.25">
      <c r="A519" s="1">
        <v>317757</v>
      </c>
      <c r="B519" s="1" t="s">
        <v>2175</v>
      </c>
      <c r="C519" s="1" t="s">
        <v>4482</v>
      </c>
      <c r="D519" s="1">
        <v>79659</v>
      </c>
      <c r="E519" s="3" t="s">
        <v>1179</v>
      </c>
      <c r="F519" s="1" t="s">
        <v>1181</v>
      </c>
      <c r="G519" s="1" t="s">
        <v>2249</v>
      </c>
      <c r="H519" s="1">
        <v>0</v>
      </c>
      <c r="I519" s="1" t="s">
        <v>2304</v>
      </c>
      <c r="J519" s="1">
        <v>547159267</v>
      </c>
      <c r="K519" s="1" t="s">
        <v>2124</v>
      </c>
      <c r="L519" s="1" t="s">
        <v>4483</v>
      </c>
      <c r="M519" s="1" t="s">
        <v>4484</v>
      </c>
      <c r="N519" s="1" t="s">
        <v>4485</v>
      </c>
      <c r="O519" s="1" t="s">
        <v>2165</v>
      </c>
      <c r="P519" s="1" t="s">
        <v>2165</v>
      </c>
      <c r="Q519" s="1" t="s">
        <v>2166</v>
      </c>
      <c r="R519" s="1" t="s">
        <v>2182</v>
      </c>
      <c r="S519" s="1">
        <v>11</v>
      </c>
      <c r="T519" s="1">
        <v>103109542</v>
      </c>
      <c r="U519" s="1">
        <v>103109542</v>
      </c>
      <c r="V519" s="1" t="s">
        <v>2168</v>
      </c>
      <c r="W519" s="1" t="s">
        <v>2168</v>
      </c>
      <c r="X519" s="1" t="s">
        <v>4480</v>
      </c>
      <c r="Y519" s="1" t="s">
        <v>2236</v>
      </c>
      <c r="Z519" s="1">
        <v>1</v>
      </c>
      <c r="AA519" s="1" t="s">
        <v>2124</v>
      </c>
      <c r="AB519" s="1" t="s">
        <v>2171</v>
      </c>
      <c r="AC519" s="1" t="s">
        <v>4486</v>
      </c>
      <c r="AD519" s="1">
        <v>2</v>
      </c>
      <c r="AE519" s="1">
        <v>301994</v>
      </c>
      <c r="AF519" s="1">
        <v>103109542</v>
      </c>
      <c r="AG519" s="1" t="s">
        <v>2174</v>
      </c>
      <c r="AH519" s="1" t="s">
        <v>2186</v>
      </c>
    </row>
    <row r="520" spans="1:34" x14ac:dyDescent="0.25">
      <c r="A520" s="1">
        <v>317838</v>
      </c>
      <c r="B520" s="1" t="s">
        <v>2175</v>
      </c>
      <c r="C520" s="1" t="s">
        <v>4487</v>
      </c>
      <c r="D520" s="1">
        <v>158326</v>
      </c>
      <c r="E520" s="3" t="s">
        <v>1203</v>
      </c>
      <c r="F520" s="1" t="s">
        <v>1205</v>
      </c>
      <c r="G520" s="1" t="s">
        <v>2189</v>
      </c>
      <c r="H520" s="1">
        <v>0</v>
      </c>
      <c r="I520" s="1" t="s">
        <v>4488</v>
      </c>
      <c r="J520" s="1">
        <v>76002580</v>
      </c>
      <c r="K520" s="1" t="s">
        <v>2124</v>
      </c>
      <c r="L520" s="1" t="s">
        <v>4489</v>
      </c>
      <c r="M520" s="1" t="s">
        <v>3991</v>
      </c>
      <c r="N520" s="1" t="s">
        <v>3992</v>
      </c>
      <c r="O520" s="1" t="s">
        <v>2165</v>
      </c>
      <c r="P520" s="1" t="s">
        <v>2165</v>
      </c>
      <c r="Q520" s="1" t="s">
        <v>2166</v>
      </c>
      <c r="R520" s="1" t="s">
        <v>2277</v>
      </c>
      <c r="S520" s="1">
        <v>9</v>
      </c>
      <c r="T520" s="1">
        <v>14868986</v>
      </c>
      <c r="U520" s="1">
        <v>14868986</v>
      </c>
      <c r="V520" s="1" t="s">
        <v>2168</v>
      </c>
      <c r="W520" s="1" t="s">
        <v>2168</v>
      </c>
      <c r="X520" s="1" t="s">
        <v>3993</v>
      </c>
      <c r="Y520" s="1" t="s">
        <v>2245</v>
      </c>
      <c r="Z520" s="1">
        <v>2</v>
      </c>
      <c r="AA520" s="1" t="s">
        <v>2124</v>
      </c>
      <c r="AB520" s="1" t="s">
        <v>2171</v>
      </c>
      <c r="AC520" s="1" t="s">
        <v>4490</v>
      </c>
      <c r="AD520" s="1">
        <v>2</v>
      </c>
      <c r="AE520" s="1">
        <v>366180</v>
      </c>
      <c r="AF520" s="1">
        <v>14868986</v>
      </c>
      <c r="AG520" s="1" t="s">
        <v>2210</v>
      </c>
      <c r="AH520" s="1" t="s">
        <v>2174</v>
      </c>
    </row>
    <row r="521" spans="1:34" x14ac:dyDescent="0.25">
      <c r="A521" s="1">
        <v>317841</v>
      </c>
      <c r="B521" s="1" t="s">
        <v>2175</v>
      </c>
      <c r="C521" s="1" t="s">
        <v>4491</v>
      </c>
      <c r="D521" s="1">
        <v>158326</v>
      </c>
      <c r="E521" s="3" t="s">
        <v>1203</v>
      </c>
      <c r="F521" s="1" t="s">
        <v>1205</v>
      </c>
      <c r="G521" s="1" t="s">
        <v>2249</v>
      </c>
      <c r="H521" s="1">
        <v>0</v>
      </c>
      <c r="I521" s="1" t="s">
        <v>2304</v>
      </c>
      <c r="J521" s="1">
        <v>886063773</v>
      </c>
      <c r="K521" s="1" t="s">
        <v>2124</v>
      </c>
      <c r="L521" s="1" t="s">
        <v>4492</v>
      </c>
      <c r="M521" s="1" t="s">
        <v>4493</v>
      </c>
      <c r="N521" s="1" t="s">
        <v>4494</v>
      </c>
      <c r="O521" s="1" t="s">
        <v>2165</v>
      </c>
      <c r="P521" s="1" t="s">
        <v>2165</v>
      </c>
      <c r="Q521" s="1" t="s">
        <v>2166</v>
      </c>
      <c r="R521" s="1" t="s">
        <v>2277</v>
      </c>
      <c r="S521" s="1">
        <v>9</v>
      </c>
      <c r="T521" s="1">
        <v>14869037</v>
      </c>
      <c r="U521" s="1">
        <v>14869037</v>
      </c>
      <c r="V521" s="1" t="s">
        <v>2168</v>
      </c>
      <c r="W521" s="1" t="s">
        <v>2168</v>
      </c>
      <c r="X521" s="1" t="s">
        <v>3993</v>
      </c>
      <c r="Y521" s="1" t="s">
        <v>2236</v>
      </c>
      <c r="Z521" s="1">
        <v>1</v>
      </c>
      <c r="AA521" s="1" t="s">
        <v>2124</v>
      </c>
      <c r="AB521" s="1" t="s">
        <v>2171</v>
      </c>
      <c r="AC521" s="1" t="s">
        <v>4495</v>
      </c>
      <c r="AD521" s="1">
        <v>2</v>
      </c>
      <c r="AE521" s="1">
        <v>366181</v>
      </c>
      <c r="AF521" s="1">
        <v>14869037</v>
      </c>
      <c r="AG521" s="1" t="s">
        <v>2186</v>
      </c>
      <c r="AH521" s="1" t="s">
        <v>2185</v>
      </c>
    </row>
    <row r="522" spans="1:34" x14ac:dyDescent="0.25">
      <c r="A522" s="1">
        <v>317843</v>
      </c>
      <c r="B522" s="1" t="s">
        <v>2175</v>
      </c>
      <c r="C522" s="1" t="s">
        <v>4496</v>
      </c>
      <c r="D522" s="1">
        <v>158326</v>
      </c>
      <c r="E522" s="3" t="s">
        <v>1203</v>
      </c>
      <c r="F522" s="1" t="s">
        <v>1205</v>
      </c>
      <c r="G522" s="1" t="s">
        <v>2249</v>
      </c>
      <c r="H522" s="1">
        <v>0</v>
      </c>
      <c r="I522" s="1" t="s">
        <v>2335</v>
      </c>
      <c r="J522" s="1">
        <v>560738143</v>
      </c>
      <c r="K522" s="1" t="s">
        <v>2124</v>
      </c>
      <c r="L522" s="1" t="s">
        <v>4497</v>
      </c>
      <c r="M522" s="1" t="s">
        <v>4493</v>
      </c>
      <c r="N522" s="1" t="s">
        <v>4494</v>
      </c>
      <c r="O522" s="1" t="s">
        <v>2165</v>
      </c>
      <c r="P522" s="1" t="s">
        <v>2165</v>
      </c>
      <c r="Q522" s="1" t="s">
        <v>2166</v>
      </c>
      <c r="R522" s="1" t="s">
        <v>2277</v>
      </c>
      <c r="S522" s="1">
        <v>9</v>
      </c>
      <c r="T522" s="1">
        <v>14869126</v>
      </c>
      <c r="U522" s="1">
        <v>14869126</v>
      </c>
      <c r="V522" s="1" t="s">
        <v>2168</v>
      </c>
      <c r="W522" s="1" t="s">
        <v>2168</v>
      </c>
      <c r="X522" s="1" t="s">
        <v>3993</v>
      </c>
      <c r="Y522" s="1" t="s">
        <v>2236</v>
      </c>
      <c r="Z522" s="1">
        <v>1</v>
      </c>
      <c r="AA522" s="1" t="s">
        <v>2124</v>
      </c>
      <c r="AB522" s="1" t="s">
        <v>2171</v>
      </c>
      <c r="AC522" s="1" t="s">
        <v>4498</v>
      </c>
      <c r="AD522" s="1">
        <v>2</v>
      </c>
      <c r="AE522" s="1">
        <v>366183</v>
      </c>
      <c r="AF522" s="1">
        <v>14869126</v>
      </c>
      <c r="AG522" s="1" t="s">
        <v>2186</v>
      </c>
      <c r="AH522" s="1" t="s">
        <v>2174</v>
      </c>
    </row>
    <row r="523" spans="1:34" x14ac:dyDescent="0.25">
      <c r="A523" s="1">
        <v>317845</v>
      </c>
      <c r="B523" s="1" t="s">
        <v>2175</v>
      </c>
      <c r="C523" s="1" t="s">
        <v>4499</v>
      </c>
      <c r="D523" s="1">
        <v>158326</v>
      </c>
      <c r="E523" s="3" t="s">
        <v>1203</v>
      </c>
      <c r="F523" s="1" t="s">
        <v>1205</v>
      </c>
      <c r="G523" s="1" t="s">
        <v>2249</v>
      </c>
      <c r="H523" s="1">
        <v>0</v>
      </c>
      <c r="I523" s="1" t="s">
        <v>2304</v>
      </c>
      <c r="J523" s="1">
        <v>545619307</v>
      </c>
      <c r="K523" s="1" t="s">
        <v>2124</v>
      </c>
      <c r="L523" s="1" t="s">
        <v>4500</v>
      </c>
      <c r="M523" s="1" t="s">
        <v>4493</v>
      </c>
      <c r="N523" s="1" t="s">
        <v>4494</v>
      </c>
      <c r="O523" s="1" t="s">
        <v>2165</v>
      </c>
      <c r="P523" s="1" t="s">
        <v>2165</v>
      </c>
      <c r="Q523" s="1" t="s">
        <v>2166</v>
      </c>
      <c r="R523" s="1" t="s">
        <v>2277</v>
      </c>
      <c r="S523" s="1">
        <v>9</v>
      </c>
      <c r="T523" s="1">
        <v>14869153</v>
      </c>
      <c r="U523" s="1">
        <v>14869153</v>
      </c>
      <c r="V523" s="1" t="s">
        <v>2168</v>
      </c>
      <c r="W523" s="1" t="s">
        <v>2168</v>
      </c>
      <c r="X523" s="1" t="s">
        <v>3993</v>
      </c>
      <c r="Y523" s="1" t="s">
        <v>2236</v>
      </c>
      <c r="Z523" s="1">
        <v>1</v>
      </c>
      <c r="AA523" s="1" t="s">
        <v>2124</v>
      </c>
      <c r="AB523" s="1" t="s">
        <v>2171</v>
      </c>
      <c r="AC523" s="1" t="s">
        <v>4501</v>
      </c>
      <c r="AD523" s="1">
        <v>2</v>
      </c>
      <c r="AE523" s="1">
        <v>366185</v>
      </c>
      <c r="AF523" s="1">
        <v>14869153</v>
      </c>
      <c r="AG523" s="1" t="s">
        <v>2186</v>
      </c>
      <c r="AH523" s="1" t="s">
        <v>2185</v>
      </c>
    </row>
    <row r="524" spans="1:34" x14ac:dyDescent="0.25">
      <c r="A524" s="1">
        <v>317846</v>
      </c>
      <c r="B524" s="1" t="s">
        <v>2175</v>
      </c>
      <c r="C524" s="1" t="s">
        <v>4502</v>
      </c>
      <c r="D524" s="1">
        <v>158326</v>
      </c>
      <c r="E524" s="3" t="s">
        <v>1203</v>
      </c>
      <c r="F524" s="1" t="s">
        <v>1205</v>
      </c>
      <c r="G524" s="1" t="s">
        <v>2249</v>
      </c>
      <c r="H524" s="1">
        <v>0</v>
      </c>
      <c r="I524" s="1" t="s">
        <v>2335</v>
      </c>
      <c r="J524" s="1">
        <v>886063774</v>
      </c>
      <c r="K524" s="1" t="s">
        <v>2124</v>
      </c>
      <c r="L524" s="1" t="s">
        <v>4503</v>
      </c>
      <c r="M524" s="1" t="s">
        <v>4493</v>
      </c>
      <c r="N524" s="1" t="s">
        <v>4494</v>
      </c>
      <c r="O524" s="1" t="s">
        <v>2165</v>
      </c>
      <c r="P524" s="1" t="s">
        <v>2165</v>
      </c>
      <c r="Q524" s="1" t="s">
        <v>2166</v>
      </c>
      <c r="R524" s="1" t="s">
        <v>2277</v>
      </c>
      <c r="S524" s="1">
        <v>9</v>
      </c>
      <c r="T524" s="1">
        <v>14909931</v>
      </c>
      <c r="U524" s="1">
        <v>14909931</v>
      </c>
      <c r="V524" s="1" t="s">
        <v>2168</v>
      </c>
      <c r="W524" s="1" t="s">
        <v>2168</v>
      </c>
      <c r="X524" s="1" t="s">
        <v>3993</v>
      </c>
      <c r="Y524" s="1" t="s">
        <v>2236</v>
      </c>
      <c r="Z524" s="1">
        <v>1</v>
      </c>
      <c r="AA524" s="1" t="s">
        <v>2124</v>
      </c>
      <c r="AB524" s="1" t="s">
        <v>2171</v>
      </c>
      <c r="AC524" s="1" t="s">
        <v>4504</v>
      </c>
      <c r="AD524" s="1">
        <v>2</v>
      </c>
      <c r="AE524" s="1">
        <v>366187</v>
      </c>
      <c r="AF524" s="1">
        <v>14909931</v>
      </c>
      <c r="AG524" s="1" t="s">
        <v>2186</v>
      </c>
      <c r="AH524" s="1" t="s">
        <v>2174</v>
      </c>
    </row>
    <row r="525" spans="1:34" x14ac:dyDescent="0.25">
      <c r="A525" s="1">
        <v>317847</v>
      </c>
      <c r="B525" s="1" t="s">
        <v>2175</v>
      </c>
      <c r="C525" s="1" t="s">
        <v>4505</v>
      </c>
      <c r="D525" s="1">
        <v>158326</v>
      </c>
      <c r="E525" s="3" t="s">
        <v>1203</v>
      </c>
      <c r="F525" s="1" t="s">
        <v>1205</v>
      </c>
      <c r="G525" s="1" t="s">
        <v>2249</v>
      </c>
      <c r="H525" s="1">
        <v>0</v>
      </c>
      <c r="I525" s="1" t="s">
        <v>2335</v>
      </c>
      <c r="J525" s="1">
        <v>763817473</v>
      </c>
      <c r="K525" s="1" t="s">
        <v>2124</v>
      </c>
      <c r="L525" s="1" t="s">
        <v>4506</v>
      </c>
      <c r="M525" s="1" t="s">
        <v>4493</v>
      </c>
      <c r="N525" s="1" t="s">
        <v>4494</v>
      </c>
      <c r="O525" s="1" t="s">
        <v>2165</v>
      </c>
      <c r="P525" s="1" t="s">
        <v>2165</v>
      </c>
      <c r="Q525" s="1" t="s">
        <v>2166</v>
      </c>
      <c r="R525" s="1" t="s">
        <v>2277</v>
      </c>
      <c r="S525" s="1">
        <v>9</v>
      </c>
      <c r="T525" s="1">
        <v>14910233</v>
      </c>
      <c r="U525" s="1">
        <v>14910233</v>
      </c>
      <c r="V525" s="1" t="s">
        <v>2168</v>
      </c>
      <c r="W525" s="1" t="s">
        <v>2168</v>
      </c>
      <c r="X525" s="1" t="s">
        <v>3993</v>
      </c>
      <c r="Y525" s="1" t="s">
        <v>2236</v>
      </c>
      <c r="Z525" s="1">
        <v>1</v>
      </c>
      <c r="AA525" s="1" t="s">
        <v>2124</v>
      </c>
      <c r="AB525" s="1" t="s">
        <v>2171</v>
      </c>
      <c r="AC525" s="1" t="s">
        <v>4507</v>
      </c>
      <c r="AD525" s="1">
        <v>2</v>
      </c>
      <c r="AE525" s="1">
        <v>366190</v>
      </c>
      <c r="AF525" s="1">
        <v>14910233</v>
      </c>
      <c r="AG525" s="1" t="s">
        <v>2174</v>
      </c>
      <c r="AH525" s="1" t="s">
        <v>2185</v>
      </c>
    </row>
    <row r="526" spans="1:34" x14ac:dyDescent="0.25">
      <c r="A526" s="1">
        <v>317987</v>
      </c>
      <c r="B526" s="1" t="s">
        <v>2175</v>
      </c>
      <c r="C526" s="1" t="s">
        <v>4508</v>
      </c>
      <c r="D526" s="1">
        <v>56623</v>
      </c>
      <c r="E526" s="3" t="s">
        <v>374</v>
      </c>
      <c r="F526" s="1" t="s">
        <v>376</v>
      </c>
      <c r="G526" s="1" t="s">
        <v>2239</v>
      </c>
      <c r="H526" s="1">
        <v>0</v>
      </c>
      <c r="I526" s="1" t="s">
        <v>4509</v>
      </c>
      <c r="J526" s="1">
        <v>544247720</v>
      </c>
      <c r="K526" s="1" t="s">
        <v>2124</v>
      </c>
      <c r="L526" s="1" t="s">
        <v>4510</v>
      </c>
      <c r="M526" s="1" t="s">
        <v>4511</v>
      </c>
      <c r="N526" s="1" t="s">
        <v>4512</v>
      </c>
      <c r="O526" s="1" t="s">
        <v>2165</v>
      </c>
      <c r="P526" s="1" t="s">
        <v>2165</v>
      </c>
      <c r="Q526" s="1" t="s">
        <v>2166</v>
      </c>
      <c r="R526" s="1" t="s">
        <v>2277</v>
      </c>
      <c r="S526" s="1">
        <v>9</v>
      </c>
      <c r="T526" s="1">
        <v>136439593</v>
      </c>
      <c r="U526" s="1">
        <v>136439593</v>
      </c>
      <c r="V526" s="1" t="s">
        <v>2168</v>
      </c>
      <c r="W526" s="1" t="s">
        <v>2168</v>
      </c>
      <c r="X526" s="1" t="s">
        <v>2671</v>
      </c>
      <c r="Y526" s="1" t="s">
        <v>2245</v>
      </c>
      <c r="Z526" s="1">
        <v>2</v>
      </c>
      <c r="AA526" s="1" t="s">
        <v>2124</v>
      </c>
      <c r="AB526" s="1" t="s">
        <v>2171</v>
      </c>
      <c r="AC526" s="1" t="s">
        <v>4513</v>
      </c>
      <c r="AD526" s="1">
        <v>2</v>
      </c>
      <c r="AE526" s="1">
        <v>365895</v>
      </c>
      <c r="AF526" s="1">
        <v>136439593</v>
      </c>
      <c r="AG526" s="1" t="s">
        <v>2174</v>
      </c>
      <c r="AH526" s="1" t="s">
        <v>2186</v>
      </c>
    </row>
    <row r="527" spans="1:34" x14ac:dyDescent="0.25">
      <c r="A527" s="1">
        <v>317992</v>
      </c>
      <c r="B527" s="1" t="s">
        <v>2175</v>
      </c>
      <c r="C527" s="1" t="s">
        <v>4514</v>
      </c>
      <c r="D527" s="1">
        <v>56623</v>
      </c>
      <c r="E527" s="3" t="s">
        <v>374</v>
      </c>
      <c r="F527" s="1" t="s">
        <v>376</v>
      </c>
      <c r="G527" s="1" t="s">
        <v>2249</v>
      </c>
      <c r="H527" s="1">
        <v>0</v>
      </c>
      <c r="I527" s="1" t="s">
        <v>2335</v>
      </c>
      <c r="J527" s="1">
        <v>886063715</v>
      </c>
      <c r="K527" s="1" t="s">
        <v>2124</v>
      </c>
      <c r="L527" s="1" t="s">
        <v>4515</v>
      </c>
      <c r="M527" s="1" t="s">
        <v>3982</v>
      </c>
      <c r="N527" s="1" t="s">
        <v>3983</v>
      </c>
      <c r="O527" s="1" t="s">
        <v>2165</v>
      </c>
      <c r="P527" s="1" t="s">
        <v>2165</v>
      </c>
      <c r="Q527" s="1" t="s">
        <v>2166</v>
      </c>
      <c r="R527" s="1" t="s">
        <v>2277</v>
      </c>
      <c r="S527" s="1">
        <v>9</v>
      </c>
      <c r="T527" s="1">
        <v>136439762</v>
      </c>
      <c r="U527" s="1">
        <v>136439762</v>
      </c>
      <c r="V527" s="1" t="s">
        <v>2168</v>
      </c>
      <c r="W527" s="1" t="s">
        <v>2168</v>
      </c>
      <c r="X527" s="1" t="s">
        <v>2671</v>
      </c>
      <c r="Y527" s="1" t="s">
        <v>2236</v>
      </c>
      <c r="Z527" s="1">
        <v>1</v>
      </c>
      <c r="AA527" s="1" t="s">
        <v>2124</v>
      </c>
      <c r="AB527" s="1" t="s">
        <v>2171</v>
      </c>
      <c r="AC527" s="1" t="s">
        <v>4516</v>
      </c>
      <c r="AD527" s="1">
        <v>2</v>
      </c>
      <c r="AE527" s="1">
        <v>365898</v>
      </c>
      <c r="AF527" s="1">
        <v>136439762</v>
      </c>
      <c r="AG527" s="1" t="s">
        <v>2185</v>
      </c>
      <c r="AH527" s="1" t="s">
        <v>2210</v>
      </c>
    </row>
    <row r="528" spans="1:34" x14ac:dyDescent="0.25">
      <c r="A528" s="1">
        <v>318130</v>
      </c>
      <c r="B528" s="1" t="s">
        <v>2175</v>
      </c>
      <c r="C528" s="1" t="s">
        <v>4517</v>
      </c>
      <c r="D528" s="1">
        <v>169522</v>
      </c>
      <c r="E528" s="3" t="s">
        <v>385</v>
      </c>
      <c r="F528" s="1" t="s">
        <v>388</v>
      </c>
      <c r="G528" s="1" t="s">
        <v>2249</v>
      </c>
      <c r="H528" s="1">
        <v>0</v>
      </c>
      <c r="I528" s="1" t="s">
        <v>2335</v>
      </c>
      <c r="J528" s="1">
        <v>886063816</v>
      </c>
      <c r="K528" s="1" t="s">
        <v>2124</v>
      </c>
      <c r="L528" s="1" t="s">
        <v>4518</v>
      </c>
      <c r="M528" s="1" t="s">
        <v>3997</v>
      </c>
      <c r="N528" s="1" t="s">
        <v>3998</v>
      </c>
      <c r="O528" s="1" t="s">
        <v>2165</v>
      </c>
      <c r="P528" s="1" t="s">
        <v>2165</v>
      </c>
      <c r="Q528" s="1" t="s">
        <v>2166</v>
      </c>
      <c r="R528" s="1" t="s">
        <v>2277</v>
      </c>
      <c r="S528" s="1">
        <v>9</v>
      </c>
      <c r="T528" s="1">
        <v>2717536</v>
      </c>
      <c r="U528" s="1">
        <v>2717536</v>
      </c>
      <c r="V528" s="1" t="s">
        <v>2168</v>
      </c>
      <c r="W528" s="1" t="s">
        <v>2168</v>
      </c>
      <c r="X528" s="1" t="s">
        <v>2293</v>
      </c>
      <c r="Y528" s="1" t="s">
        <v>2236</v>
      </c>
      <c r="Z528" s="1">
        <v>1</v>
      </c>
      <c r="AA528" s="1" t="s">
        <v>2124</v>
      </c>
      <c r="AB528" s="1" t="s">
        <v>2171</v>
      </c>
      <c r="AC528" s="1" t="s">
        <v>4519</v>
      </c>
      <c r="AD528" s="1">
        <v>2</v>
      </c>
      <c r="AE528" s="1">
        <v>366397</v>
      </c>
      <c r="AF528" s="1">
        <v>2717536</v>
      </c>
      <c r="AG528" s="1" t="s">
        <v>2185</v>
      </c>
      <c r="AH528" s="1" t="s">
        <v>2174</v>
      </c>
    </row>
    <row r="529" spans="1:34" x14ac:dyDescent="0.25">
      <c r="A529" s="1">
        <v>318131</v>
      </c>
      <c r="B529" s="1" t="s">
        <v>2175</v>
      </c>
      <c r="C529" s="1" t="s">
        <v>4520</v>
      </c>
      <c r="D529" s="1">
        <v>169522</v>
      </c>
      <c r="E529" s="3" t="s">
        <v>385</v>
      </c>
      <c r="F529" s="1" t="s">
        <v>388</v>
      </c>
      <c r="G529" s="1" t="s">
        <v>2189</v>
      </c>
      <c r="H529" s="1">
        <v>0</v>
      </c>
      <c r="I529" s="1" t="s">
        <v>2370</v>
      </c>
      <c r="J529" s="1">
        <v>11793555</v>
      </c>
      <c r="K529" s="1" t="s">
        <v>2124</v>
      </c>
      <c r="L529" s="1" t="s">
        <v>4521</v>
      </c>
      <c r="M529" s="1" t="s">
        <v>3997</v>
      </c>
      <c r="N529" s="1" t="s">
        <v>3998</v>
      </c>
      <c r="O529" s="1" t="s">
        <v>2165</v>
      </c>
      <c r="P529" s="1" t="s">
        <v>2165</v>
      </c>
      <c r="Q529" s="1" t="s">
        <v>2166</v>
      </c>
      <c r="R529" s="1" t="s">
        <v>2277</v>
      </c>
      <c r="S529" s="1">
        <v>9</v>
      </c>
      <c r="T529" s="1">
        <v>2717676</v>
      </c>
      <c r="U529" s="1">
        <v>2717676</v>
      </c>
      <c r="V529" s="1" t="s">
        <v>2168</v>
      </c>
      <c r="W529" s="1" t="s">
        <v>2168</v>
      </c>
      <c r="X529" s="1" t="s">
        <v>2293</v>
      </c>
      <c r="Y529" s="1" t="s">
        <v>2236</v>
      </c>
      <c r="Z529" s="1">
        <v>1</v>
      </c>
      <c r="AA529" s="1" t="s">
        <v>2124</v>
      </c>
      <c r="AB529" s="1" t="s">
        <v>2171</v>
      </c>
      <c r="AC529" s="1" t="s">
        <v>4522</v>
      </c>
      <c r="AD529" s="1">
        <v>2</v>
      </c>
      <c r="AE529" s="1">
        <v>366402</v>
      </c>
      <c r="AF529" s="1">
        <v>2717676</v>
      </c>
      <c r="AG529" s="1" t="s">
        <v>2186</v>
      </c>
      <c r="AH529" s="1" t="s">
        <v>2210</v>
      </c>
    </row>
    <row r="530" spans="1:34" x14ac:dyDescent="0.25">
      <c r="A530" s="1">
        <v>318337</v>
      </c>
      <c r="B530" s="1" t="s">
        <v>2175</v>
      </c>
      <c r="C530" s="1" t="s">
        <v>4523</v>
      </c>
      <c r="D530" s="1">
        <v>158326</v>
      </c>
      <c r="E530" s="3" t="s">
        <v>1203</v>
      </c>
      <c r="F530" s="1" t="s">
        <v>1205</v>
      </c>
      <c r="G530" s="1" t="s">
        <v>2189</v>
      </c>
      <c r="H530" s="1">
        <v>0</v>
      </c>
      <c r="I530" s="1" t="s">
        <v>3989</v>
      </c>
      <c r="J530" s="1">
        <v>12238629</v>
      </c>
      <c r="K530" s="1" t="s">
        <v>2124</v>
      </c>
      <c r="L530" s="1" t="s">
        <v>4524</v>
      </c>
      <c r="M530" s="1" t="s">
        <v>3991</v>
      </c>
      <c r="N530" s="1" t="s">
        <v>3992</v>
      </c>
      <c r="O530" s="1" t="s">
        <v>2165</v>
      </c>
      <c r="P530" s="1" t="s">
        <v>2165</v>
      </c>
      <c r="Q530" s="1" t="s">
        <v>2166</v>
      </c>
      <c r="R530" s="1" t="s">
        <v>2277</v>
      </c>
      <c r="S530" s="1">
        <v>9</v>
      </c>
      <c r="T530" s="1">
        <v>14869112</v>
      </c>
      <c r="U530" s="1">
        <v>14869112</v>
      </c>
      <c r="V530" s="1" t="s">
        <v>2168</v>
      </c>
      <c r="W530" s="1" t="s">
        <v>2168</v>
      </c>
      <c r="X530" s="1" t="s">
        <v>3993</v>
      </c>
      <c r="Y530" s="1" t="s">
        <v>2245</v>
      </c>
      <c r="Z530" s="1">
        <v>2</v>
      </c>
      <c r="AA530" s="1" t="s">
        <v>2124</v>
      </c>
      <c r="AB530" s="1" t="s">
        <v>2171</v>
      </c>
      <c r="AC530" s="1" t="s">
        <v>4525</v>
      </c>
      <c r="AD530" s="1">
        <v>2</v>
      </c>
      <c r="AE530" s="1">
        <v>366182</v>
      </c>
      <c r="AF530" s="1">
        <v>14869112</v>
      </c>
      <c r="AG530" s="1" t="s">
        <v>2174</v>
      </c>
      <c r="AH530" s="1" t="s">
        <v>2210</v>
      </c>
    </row>
    <row r="531" spans="1:34" x14ac:dyDescent="0.25">
      <c r="A531" s="1">
        <v>318345</v>
      </c>
      <c r="B531" s="1" t="s">
        <v>2175</v>
      </c>
      <c r="C531" s="1" t="s">
        <v>4526</v>
      </c>
      <c r="D531" s="1">
        <v>158326</v>
      </c>
      <c r="E531" s="3" t="s">
        <v>1203</v>
      </c>
      <c r="F531" s="1" t="s">
        <v>1205</v>
      </c>
      <c r="G531" s="1" t="s">
        <v>2249</v>
      </c>
      <c r="H531" s="1">
        <v>0</v>
      </c>
      <c r="I531" s="1" t="s">
        <v>2304</v>
      </c>
      <c r="J531" s="1">
        <v>375737268</v>
      </c>
      <c r="K531" s="1" t="s">
        <v>2124</v>
      </c>
      <c r="L531" s="1" t="s">
        <v>4527</v>
      </c>
      <c r="M531" s="1" t="s">
        <v>4493</v>
      </c>
      <c r="N531" s="1" t="s">
        <v>4494</v>
      </c>
      <c r="O531" s="1" t="s">
        <v>2165</v>
      </c>
      <c r="P531" s="1" t="s">
        <v>2165</v>
      </c>
      <c r="Q531" s="1" t="s">
        <v>2166</v>
      </c>
      <c r="R531" s="1" t="s">
        <v>2277</v>
      </c>
      <c r="S531" s="1">
        <v>9</v>
      </c>
      <c r="T531" s="1">
        <v>14869143</v>
      </c>
      <c r="U531" s="1">
        <v>14869143</v>
      </c>
      <c r="V531" s="1" t="s">
        <v>2168</v>
      </c>
      <c r="W531" s="1" t="s">
        <v>2168</v>
      </c>
      <c r="X531" s="1" t="s">
        <v>3993</v>
      </c>
      <c r="Y531" s="1" t="s">
        <v>2236</v>
      </c>
      <c r="Z531" s="1">
        <v>1</v>
      </c>
      <c r="AA531" s="1" t="s">
        <v>2124</v>
      </c>
      <c r="AB531" s="1" t="s">
        <v>2171</v>
      </c>
      <c r="AC531" s="1" t="s">
        <v>4528</v>
      </c>
      <c r="AD531" s="1">
        <v>2</v>
      </c>
      <c r="AE531" s="1">
        <v>366184</v>
      </c>
      <c r="AF531" s="1">
        <v>14869143</v>
      </c>
      <c r="AG531" s="1" t="s">
        <v>2174</v>
      </c>
      <c r="AH531" s="1" t="s">
        <v>2186</v>
      </c>
    </row>
    <row r="532" spans="1:34" x14ac:dyDescent="0.25">
      <c r="A532" s="1">
        <v>318348</v>
      </c>
      <c r="B532" s="1" t="s">
        <v>2175</v>
      </c>
      <c r="C532" s="1" t="s">
        <v>4529</v>
      </c>
      <c r="D532" s="1">
        <v>158326</v>
      </c>
      <c r="E532" s="3" t="s">
        <v>1203</v>
      </c>
      <c r="F532" s="1" t="s">
        <v>1205</v>
      </c>
      <c r="G532" s="1" t="s">
        <v>2254</v>
      </c>
      <c r="H532" s="1">
        <v>0</v>
      </c>
      <c r="I532" s="1" t="s">
        <v>2335</v>
      </c>
      <c r="J532" s="1">
        <v>143700147</v>
      </c>
      <c r="K532" s="1" t="s">
        <v>2124</v>
      </c>
      <c r="L532" s="1" t="s">
        <v>4530</v>
      </c>
      <c r="M532" s="1" t="s">
        <v>4493</v>
      </c>
      <c r="N532" s="1" t="s">
        <v>4494</v>
      </c>
      <c r="O532" s="1" t="s">
        <v>2165</v>
      </c>
      <c r="P532" s="1" t="s">
        <v>2165</v>
      </c>
      <c r="Q532" s="1" t="s">
        <v>2166</v>
      </c>
      <c r="R532" s="1" t="s">
        <v>2277</v>
      </c>
      <c r="S532" s="1">
        <v>9</v>
      </c>
      <c r="T532" s="1">
        <v>14910042</v>
      </c>
      <c r="U532" s="1">
        <v>14910042</v>
      </c>
      <c r="V532" s="1" t="s">
        <v>2168</v>
      </c>
      <c r="W532" s="1" t="s">
        <v>2168</v>
      </c>
      <c r="X532" s="1" t="s">
        <v>3993</v>
      </c>
      <c r="Y532" s="1" t="s">
        <v>2236</v>
      </c>
      <c r="Z532" s="1">
        <v>1</v>
      </c>
      <c r="AA532" s="1" t="s">
        <v>2124</v>
      </c>
      <c r="AB532" s="1" t="s">
        <v>2171</v>
      </c>
      <c r="AC532" s="1" t="s">
        <v>4531</v>
      </c>
      <c r="AD532" s="1">
        <v>2</v>
      </c>
      <c r="AE532" s="1">
        <v>366188</v>
      </c>
      <c r="AF532" s="1">
        <v>14910042</v>
      </c>
      <c r="AG532" s="1" t="s">
        <v>2210</v>
      </c>
      <c r="AH532" s="1" t="s">
        <v>2185</v>
      </c>
    </row>
    <row r="533" spans="1:34" x14ac:dyDescent="0.25">
      <c r="A533" s="1">
        <v>318350</v>
      </c>
      <c r="B533" s="1" t="s">
        <v>2175</v>
      </c>
      <c r="C533" s="1" t="s">
        <v>4532</v>
      </c>
      <c r="D533" s="1">
        <v>158326</v>
      </c>
      <c r="E533" s="3" t="s">
        <v>1203</v>
      </c>
      <c r="F533" s="1" t="s">
        <v>1205</v>
      </c>
      <c r="G533" s="1" t="s">
        <v>2249</v>
      </c>
      <c r="H533" s="1">
        <v>0</v>
      </c>
      <c r="I533" s="1" t="s">
        <v>2304</v>
      </c>
      <c r="J533" s="1">
        <v>538670769</v>
      </c>
      <c r="K533" s="1" t="s">
        <v>2124</v>
      </c>
      <c r="L533" s="1" t="s">
        <v>4533</v>
      </c>
      <c r="M533" s="1" t="s">
        <v>4493</v>
      </c>
      <c r="N533" s="1" t="s">
        <v>4494</v>
      </c>
      <c r="O533" s="1" t="s">
        <v>2165</v>
      </c>
      <c r="P533" s="1" t="s">
        <v>2165</v>
      </c>
      <c r="Q533" s="1" t="s">
        <v>2166</v>
      </c>
      <c r="R533" s="1" t="s">
        <v>2277</v>
      </c>
      <c r="S533" s="1">
        <v>9</v>
      </c>
      <c r="T533" s="1">
        <v>14910228</v>
      </c>
      <c r="U533" s="1">
        <v>14910228</v>
      </c>
      <c r="V533" s="1" t="s">
        <v>2168</v>
      </c>
      <c r="W533" s="1" t="s">
        <v>2168</v>
      </c>
      <c r="X533" s="1" t="s">
        <v>3993</v>
      </c>
      <c r="Y533" s="1" t="s">
        <v>2236</v>
      </c>
      <c r="Z533" s="1">
        <v>1</v>
      </c>
      <c r="AA533" s="1" t="s">
        <v>2124</v>
      </c>
      <c r="AB533" s="1" t="s">
        <v>2171</v>
      </c>
      <c r="AC533" s="1" t="s">
        <v>4534</v>
      </c>
      <c r="AD533" s="1">
        <v>2</v>
      </c>
      <c r="AE533" s="1">
        <v>366189</v>
      </c>
      <c r="AF533" s="1">
        <v>14910228</v>
      </c>
      <c r="AG533" s="1" t="s">
        <v>2174</v>
      </c>
      <c r="AH533" s="1" t="s">
        <v>2186</v>
      </c>
    </row>
    <row r="534" spans="1:34" x14ac:dyDescent="0.25">
      <c r="A534" s="1">
        <v>318510</v>
      </c>
      <c r="B534" s="1" t="s">
        <v>2175</v>
      </c>
      <c r="C534" s="1" t="s">
        <v>4535</v>
      </c>
      <c r="D534" s="1">
        <v>79738</v>
      </c>
      <c r="E534" s="3" t="s">
        <v>74</v>
      </c>
      <c r="F534" s="1" t="s">
        <v>77</v>
      </c>
      <c r="G534" s="1" t="s">
        <v>2189</v>
      </c>
      <c r="H534" s="1">
        <v>0</v>
      </c>
      <c r="I534" s="1" t="s">
        <v>4536</v>
      </c>
      <c r="J534" s="1">
        <v>79580268</v>
      </c>
      <c r="K534" s="1" t="s">
        <v>2124</v>
      </c>
      <c r="L534" s="1" t="s">
        <v>4537</v>
      </c>
      <c r="M534" s="1" t="s">
        <v>4538</v>
      </c>
      <c r="N534" s="1" t="s">
        <v>4539</v>
      </c>
      <c r="O534" s="1" t="s">
        <v>2165</v>
      </c>
      <c r="P534" s="1" t="s">
        <v>2165</v>
      </c>
      <c r="Q534" s="1" t="s">
        <v>2166</v>
      </c>
      <c r="R534" s="1" t="s">
        <v>2488</v>
      </c>
      <c r="S534" s="1">
        <v>12</v>
      </c>
      <c r="T534" s="1">
        <v>76348410</v>
      </c>
      <c r="U534" s="1">
        <v>76348410</v>
      </c>
      <c r="V534" s="1" t="s">
        <v>2168</v>
      </c>
      <c r="W534" s="1" t="s">
        <v>2168</v>
      </c>
      <c r="X534" s="1" t="s">
        <v>4540</v>
      </c>
      <c r="Y534" s="1" t="s">
        <v>2245</v>
      </c>
      <c r="Z534" s="1">
        <v>2</v>
      </c>
      <c r="AA534" s="1" t="s">
        <v>2124</v>
      </c>
      <c r="AB534" s="1" t="s">
        <v>2171</v>
      </c>
      <c r="AC534" s="1" t="s">
        <v>4541</v>
      </c>
      <c r="AD534" s="1">
        <v>2</v>
      </c>
      <c r="AE534" s="1">
        <v>310502</v>
      </c>
      <c r="AF534" s="1">
        <v>76348410</v>
      </c>
      <c r="AG534" s="1" t="s">
        <v>2210</v>
      </c>
      <c r="AH534" s="1" t="s">
        <v>2185</v>
      </c>
    </row>
    <row r="535" spans="1:34" x14ac:dyDescent="0.25">
      <c r="A535" s="1">
        <v>318610</v>
      </c>
      <c r="B535" s="1" t="s">
        <v>2175</v>
      </c>
      <c r="C535" s="1" t="s">
        <v>4542</v>
      </c>
      <c r="D535" s="1">
        <v>80184</v>
      </c>
      <c r="E535" s="3" t="s">
        <v>158</v>
      </c>
      <c r="F535" s="1" t="s">
        <v>161</v>
      </c>
      <c r="G535" s="1" t="s">
        <v>2220</v>
      </c>
      <c r="H535" s="1">
        <v>0</v>
      </c>
      <c r="I535" s="1" t="s">
        <v>2304</v>
      </c>
      <c r="J535" s="1">
        <v>759820573</v>
      </c>
      <c r="K535" s="1" t="s">
        <v>2124</v>
      </c>
      <c r="L535" s="1" t="s">
        <v>4543</v>
      </c>
      <c r="M535" s="1" t="s">
        <v>4544</v>
      </c>
      <c r="N535" s="1" t="s">
        <v>4545</v>
      </c>
      <c r="O535" s="1" t="s">
        <v>2165</v>
      </c>
      <c r="P535" s="1" t="s">
        <v>2165</v>
      </c>
      <c r="Q535" s="1" t="s">
        <v>2166</v>
      </c>
      <c r="R535" s="1" t="s">
        <v>2488</v>
      </c>
      <c r="S535" s="1">
        <v>12</v>
      </c>
      <c r="T535" s="1">
        <v>88141913</v>
      </c>
      <c r="U535" s="1">
        <v>88141913</v>
      </c>
      <c r="V535" s="1" t="s">
        <v>2168</v>
      </c>
      <c r="W535" s="1" t="s">
        <v>2168</v>
      </c>
      <c r="X535" s="1" t="s">
        <v>4546</v>
      </c>
      <c r="Y535" s="1" t="s">
        <v>2227</v>
      </c>
      <c r="Z535" s="1">
        <v>2</v>
      </c>
      <c r="AA535" s="1" t="s">
        <v>2124</v>
      </c>
      <c r="AB535" s="1" t="s">
        <v>2171</v>
      </c>
      <c r="AC535" s="1" t="s">
        <v>4547</v>
      </c>
      <c r="AD535" s="1">
        <v>2</v>
      </c>
      <c r="AE535" s="1">
        <v>310636</v>
      </c>
      <c r="AF535" s="1">
        <v>88141913</v>
      </c>
      <c r="AG535" s="1" t="s">
        <v>2210</v>
      </c>
      <c r="AH535" s="1" t="s">
        <v>2185</v>
      </c>
    </row>
    <row r="536" spans="1:34" x14ac:dyDescent="0.25">
      <c r="A536" s="1">
        <v>318632</v>
      </c>
      <c r="B536" s="1" t="s">
        <v>2175</v>
      </c>
      <c r="C536" s="1" t="s">
        <v>4548</v>
      </c>
      <c r="D536" s="1">
        <v>169522</v>
      </c>
      <c r="E536" s="3" t="s">
        <v>385</v>
      </c>
      <c r="F536" s="1" t="s">
        <v>388</v>
      </c>
      <c r="G536" s="1" t="s">
        <v>2249</v>
      </c>
      <c r="H536" s="1">
        <v>0</v>
      </c>
      <c r="I536" s="1" t="s">
        <v>2304</v>
      </c>
      <c r="J536" s="1">
        <v>181712064</v>
      </c>
      <c r="K536" s="1" t="s">
        <v>2124</v>
      </c>
      <c r="L536" s="1" t="s">
        <v>4549</v>
      </c>
      <c r="M536" s="1" t="s">
        <v>3997</v>
      </c>
      <c r="N536" s="1" t="s">
        <v>3998</v>
      </c>
      <c r="O536" s="1" t="s">
        <v>2165</v>
      </c>
      <c r="P536" s="1" t="s">
        <v>2165</v>
      </c>
      <c r="Q536" s="1" t="s">
        <v>2166</v>
      </c>
      <c r="R536" s="1" t="s">
        <v>2277</v>
      </c>
      <c r="S536" s="1">
        <v>9</v>
      </c>
      <c r="T536" s="1">
        <v>2717725</v>
      </c>
      <c r="U536" s="1">
        <v>2717725</v>
      </c>
      <c r="V536" s="1" t="s">
        <v>2168</v>
      </c>
      <c r="W536" s="1" t="s">
        <v>2168</v>
      </c>
      <c r="X536" s="1" t="s">
        <v>2293</v>
      </c>
      <c r="Y536" s="1" t="s">
        <v>2236</v>
      </c>
      <c r="Z536" s="1">
        <v>1</v>
      </c>
      <c r="AA536" s="1" t="s">
        <v>2124</v>
      </c>
      <c r="AB536" s="1" t="s">
        <v>2171</v>
      </c>
      <c r="AC536" s="1" t="s">
        <v>4550</v>
      </c>
      <c r="AD536" s="1">
        <v>2</v>
      </c>
      <c r="AE536" s="1">
        <v>366406</v>
      </c>
      <c r="AF536" s="1">
        <v>2717725</v>
      </c>
      <c r="AG536" s="1" t="s">
        <v>2174</v>
      </c>
      <c r="AH536" s="1" t="s">
        <v>2186</v>
      </c>
    </row>
    <row r="537" spans="1:34" x14ac:dyDescent="0.25">
      <c r="A537" s="1">
        <v>318645</v>
      </c>
      <c r="B537" s="1" t="s">
        <v>2175</v>
      </c>
      <c r="C537" s="1" t="s">
        <v>4551</v>
      </c>
      <c r="D537" s="1">
        <v>169522</v>
      </c>
      <c r="E537" s="3" t="s">
        <v>385</v>
      </c>
      <c r="F537" s="1" t="s">
        <v>388</v>
      </c>
      <c r="G537" s="1" t="s">
        <v>2249</v>
      </c>
      <c r="H537" s="1">
        <v>0</v>
      </c>
      <c r="I537" s="1" t="s">
        <v>2335</v>
      </c>
      <c r="J537" s="1">
        <v>373371383</v>
      </c>
      <c r="K537" s="1" t="s">
        <v>2124</v>
      </c>
      <c r="L537" s="1" t="s">
        <v>4552</v>
      </c>
      <c r="M537" s="1" t="s">
        <v>3997</v>
      </c>
      <c r="N537" s="1" t="s">
        <v>3998</v>
      </c>
      <c r="O537" s="1" t="s">
        <v>2165</v>
      </c>
      <c r="P537" s="1" t="s">
        <v>2165</v>
      </c>
      <c r="Q537" s="1" t="s">
        <v>2166</v>
      </c>
      <c r="R537" s="1" t="s">
        <v>2277</v>
      </c>
      <c r="S537" s="1">
        <v>9</v>
      </c>
      <c r="T537" s="1">
        <v>2717734</v>
      </c>
      <c r="U537" s="1">
        <v>2717734</v>
      </c>
      <c r="V537" s="1" t="s">
        <v>2168</v>
      </c>
      <c r="W537" s="1" t="s">
        <v>2168</v>
      </c>
      <c r="X537" s="1" t="s">
        <v>2293</v>
      </c>
      <c r="Y537" s="1" t="s">
        <v>2236</v>
      </c>
      <c r="Z537" s="1">
        <v>1</v>
      </c>
      <c r="AA537" s="1" t="s">
        <v>2124</v>
      </c>
      <c r="AB537" s="1" t="s">
        <v>2171</v>
      </c>
      <c r="AC537" s="1" t="s">
        <v>4553</v>
      </c>
      <c r="AD537" s="1">
        <v>2</v>
      </c>
      <c r="AE537" s="1">
        <v>366407</v>
      </c>
      <c r="AF537" s="1">
        <v>2717734</v>
      </c>
      <c r="AG537" s="1" t="s">
        <v>2210</v>
      </c>
      <c r="AH537" s="1" t="s">
        <v>2185</v>
      </c>
    </row>
    <row r="538" spans="1:34" x14ac:dyDescent="0.25">
      <c r="A538" s="1">
        <v>318784</v>
      </c>
      <c r="B538" s="1" t="s">
        <v>2175</v>
      </c>
      <c r="C538" s="1" t="s">
        <v>4554</v>
      </c>
      <c r="D538" s="1">
        <v>114902</v>
      </c>
      <c r="E538" s="3" t="s">
        <v>106</v>
      </c>
      <c r="F538" s="1" t="s">
        <v>110</v>
      </c>
      <c r="G538" s="1" t="s">
        <v>2254</v>
      </c>
      <c r="H538" s="1">
        <v>0</v>
      </c>
      <c r="I538" s="1" t="s">
        <v>2786</v>
      </c>
      <c r="J538" s="1">
        <v>75463316</v>
      </c>
      <c r="K538" s="1" t="s">
        <v>2124</v>
      </c>
      <c r="L538" s="1" t="s">
        <v>4555</v>
      </c>
      <c r="M538" s="1" t="s">
        <v>4556</v>
      </c>
      <c r="N538" s="1" t="s">
        <v>4557</v>
      </c>
      <c r="O538" s="1" t="s">
        <v>2165</v>
      </c>
      <c r="P538" s="1" t="s">
        <v>2165</v>
      </c>
      <c r="Q538" s="1" t="s">
        <v>2166</v>
      </c>
      <c r="R538" s="1" t="s">
        <v>2182</v>
      </c>
      <c r="S538" s="1">
        <v>11</v>
      </c>
      <c r="T538" s="1">
        <v>119340850</v>
      </c>
      <c r="U538" s="1">
        <v>119340850</v>
      </c>
      <c r="V538" s="1" t="s">
        <v>2168</v>
      </c>
      <c r="W538" s="1" t="s">
        <v>2168</v>
      </c>
      <c r="X538" s="1" t="s">
        <v>4558</v>
      </c>
      <c r="Y538" s="1" t="s">
        <v>2236</v>
      </c>
      <c r="Z538" s="1">
        <v>1</v>
      </c>
      <c r="AA538" s="1" t="s">
        <v>2124</v>
      </c>
      <c r="AB538" s="1" t="s">
        <v>2171</v>
      </c>
      <c r="AC538" s="1" t="s">
        <v>4559</v>
      </c>
      <c r="AD538" s="1">
        <v>2</v>
      </c>
      <c r="AE538" s="1">
        <v>302939</v>
      </c>
      <c r="AF538" s="1">
        <v>119340850</v>
      </c>
      <c r="AG538" s="1" t="s">
        <v>2174</v>
      </c>
      <c r="AH538" s="1" t="s">
        <v>2186</v>
      </c>
    </row>
    <row r="539" spans="1:34" x14ac:dyDescent="0.25">
      <c r="A539" s="1">
        <v>318923</v>
      </c>
      <c r="B539" s="1" t="s">
        <v>2175</v>
      </c>
      <c r="C539" s="1" t="s">
        <v>4560</v>
      </c>
      <c r="D539" s="1">
        <v>1282</v>
      </c>
      <c r="E539" s="3" t="s">
        <v>225</v>
      </c>
      <c r="F539" s="1" t="s">
        <v>228</v>
      </c>
      <c r="G539" s="1" t="s">
        <v>2249</v>
      </c>
      <c r="H539" s="1">
        <v>0</v>
      </c>
      <c r="I539" s="1" t="s">
        <v>2335</v>
      </c>
      <c r="J539" s="1">
        <v>867117624</v>
      </c>
      <c r="K539" s="1" t="s">
        <v>2124</v>
      </c>
      <c r="L539" s="1" t="s">
        <v>4561</v>
      </c>
      <c r="M539" s="1" t="s">
        <v>4562</v>
      </c>
      <c r="N539" s="1" t="s">
        <v>4563</v>
      </c>
      <c r="O539" s="1" t="s">
        <v>2165</v>
      </c>
      <c r="P539" s="1" t="s">
        <v>2165</v>
      </c>
      <c r="Q539" s="1" t="s">
        <v>2166</v>
      </c>
      <c r="R539" s="1" t="s">
        <v>2316</v>
      </c>
      <c r="S539" s="1">
        <v>13</v>
      </c>
      <c r="T539" s="1">
        <v>110307098</v>
      </c>
      <c r="U539" s="1">
        <v>110307098</v>
      </c>
      <c r="V539" s="1" t="s">
        <v>2168</v>
      </c>
      <c r="W539" s="1" t="s">
        <v>2168</v>
      </c>
      <c r="X539" s="1" t="s">
        <v>4564</v>
      </c>
      <c r="Y539" s="1" t="s">
        <v>2236</v>
      </c>
      <c r="Z539" s="1">
        <v>1</v>
      </c>
      <c r="AA539" s="1" t="s">
        <v>2124</v>
      </c>
      <c r="AB539" s="1" t="s">
        <v>2171</v>
      </c>
      <c r="AC539" s="1" t="s">
        <v>4565</v>
      </c>
      <c r="AD539" s="1">
        <v>2</v>
      </c>
      <c r="AE539" s="1">
        <v>311086</v>
      </c>
      <c r="AF539" s="1">
        <v>110307098</v>
      </c>
      <c r="AG539" s="1" t="s">
        <v>2210</v>
      </c>
      <c r="AH539" s="1" t="s">
        <v>2174</v>
      </c>
    </row>
    <row r="540" spans="1:34" x14ac:dyDescent="0.25">
      <c r="A540" s="1">
        <v>319912</v>
      </c>
      <c r="B540" s="1" t="s">
        <v>2175</v>
      </c>
      <c r="C540" s="1" t="s">
        <v>4566</v>
      </c>
      <c r="D540" s="1">
        <v>5925</v>
      </c>
      <c r="E540" s="3" t="s">
        <v>1330</v>
      </c>
      <c r="F540" s="1" t="s">
        <v>1333</v>
      </c>
      <c r="G540" s="1" t="s">
        <v>2249</v>
      </c>
      <c r="H540" s="1">
        <v>0</v>
      </c>
      <c r="I540" s="1" t="s">
        <v>2304</v>
      </c>
      <c r="J540" s="1">
        <v>886050267</v>
      </c>
      <c r="K540" s="1" t="s">
        <v>2124</v>
      </c>
      <c r="L540" s="1" t="s">
        <v>4567</v>
      </c>
      <c r="M540" s="1" t="s">
        <v>4568</v>
      </c>
      <c r="N540" s="1" t="s">
        <v>1331</v>
      </c>
      <c r="O540" s="1" t="s">
        <v>2165</v>
      </c>
      <c r="P540" s="1" t="s">
        <v>2165</v>
      </c>
      <c r="Q540" s="1" t="s">
        <v>2166</v>
      </c>
      <c r="R540" s="1" t="s">
        <v>2316</v>
      </c>
      <c r="S540" s="1">
        <v>13</v>
      </c>
      <c r="T540" s="1">
        <v>48303832</v>
      </c>
      <c r="U540" s="1">
        <v>48303832</v>
      </c>
      <c r="V540" s="1" t="s">
        <v>2168</v>
      </c>
      <c r="W540" s="1" t="s">
        <v>2168</v>
      </c>
      <c r="X540" s="1" t="s">
        <v>4569</v>
      </c>
      <c r="Y540" s="1" t="s">
        <v>2236</v>
      </c>
      <c r="Z540" s="1">
        <v>1</v>
      </c>
      <c r="AA540" s="1" t="s">
        <v>4301</v>
      </c>
      <c r="AB540" s="1" t="s">
        <v>2171</v>
      </c>
      <c r="AC540" s="1" t="s">
        <v>4570</v>
      </c>
      <c r="AD540" s="1">
        <v>2</v>
      </c>
      <c r="AE540" s="1">
        <v>312280</v>
      </c>
      <c r="AF540" s="1">
        <v>48303832</v>
      </c>
      <c r="AG540" s="1" t="s">
        <v>2210</v>
      </c>
      <c r="AH540" s="1" t="s">
        <v>2185</v>
      </c>
    </row>
    <row r="541" spans="1:34" x14ac:dyDescent="0.25">
      <c r="A541" s="1">
        <v>320167</v>
      </c>
      <c r="B541" s="1" t="s">
        <v>2175</v>
      </c>
      <c r="C541" s="1" t="s">
        <v>4571</v>
      </c>
      <c r="D541" s="1">
        <v>5080</v>
      </c>
      <c r="E541" s="3" t="s">
        <v>1295</v>
      </c>
      <c r="F541" s="1" t="s">
        <v>1298</v>
      </c>
      <c r="G541" s="1" t="s">
        <v>2249</v>
      </c>
      <c r="H541" s="1">
        <v>0</v>
      </c>
      <c r="I541" s="1" t="s">
        <v>2335</v>
      </c>
      <c r="J541" s="1">
        <v>886048204</v>
      </c>
      <c r="K541" s="1" t="s">
        <v>2124</v>
      </c>
      <c r="L541" s="1" t="s">
        <v>4572</v>
      </c>
      <c r="M541" s="1" t="s">
        <v>4573</v>
      </c>
      <c r="N541" s="1" t="s">
        <v>4574</v>
      </c>
      <c r="O541" s="1" t="s">
        <v>2165</v>
      </c>
      <c r="P541" s="1" t="s">
        <v>2165</v>
      </c>
      <c r="Q541" s="1" t="s">
        <v>2166</v>
      </c>
      <c r="R541" s="1" t="s">
        <v>2182</v>
      </c>
      <c r="S541" s="1">
        <v>11</v>
      </c>
      <c r="T541" s="1">
        <v>31806856</v>
      </c>
      <c r="U541" s="1">
        <v>31806856</v>
      </c>
      <c r="V541" s="1" t="s">
        <v>2168</v>
      </c>
      <c r="W541" s="1" t="s">
        <v>2168</v>
      </c>
      <c r="X541" s="1" t="s">
        <v>2183</v>
      </c>
      <c r="Y541" s="1" t="s">
        <v>2236</v>
      </c>
      <c r="Z541" s="1">
        <v>1</v>
      </c>
      <c r="AA541" s="1" t="s">
        <v>2124</v>
      </c>
      <c r="AB541" s="1" t="s">
        <v>2171</v>
      </c>
      <c r="AC541" s="1" t="s">
        <v>4575</v>
      </c>
      <c r="AD541" s="1">
        <v>2</v>
      </c>
      <c r="AE541" s="1">
        <v>304361</v>
      </c>
      <c r="AF541" s="1">
        <v>31806856</v>
      </c>
      <c r="AG541" s="1" t="s">
        <v>2174</v>
      </c>
      <c r="AH541" s="1" t="s">
        <v>2185</v>
      </c>
    </row>
    <row r="542" spans="1:34" x14ac:dyDescent="0.25">
      <c r="A542" s="1">
        <v>320174</v>
      </c>
      <c r="B542" s="1" t="s">
        <v>2187</v>
      </c>
      <c r="C542" s="1" t="s">
        <v>4576</v>
      </c>
      <c r="D542" s="1">
        <v>5080</v>
      </c>
      <c r="E542" s="3" t="s">
        <v>1295</v>
      </c>
      <c r="F542" s="1" t="s">
        <v>1298</v>
      </c>
      <c r="G542" s="1" t="s">
        <v>2249</v>
      </c>
      <c r="H542" s="1">
        <v>0</v>
      </c>
      <c r="I542" s="1" t="s">
        <v>2786</v>
      </c>
      <c r="J542" s="1">
        <v>886048205</v>
      </c>
      <c r="K542" s="1" t="s">
        <v>2124</v>
      </c>
      <c r="L542" s="1" t="s">
        <v>4577</v>
      </c>
      <c r="M542" s="1" t="s">
        <v>4578</v>
      </c>
      <c r="N542" s="1" t="s">
        <v>4579</v>
      </c>
      <c r="O542" s="1" t="s">
        <v>2165</v>
      </c>
      <c r="P542" s="1" t="s">
        <v>2165</v>
      </c>
      <c r="Q542" s="1" t="s">
        <v>2166</v>
      </c>
      <c r="R542" s="1" t="s">
        <v>2182</v>
      </c>
      <c r="S542" s="1">
        <v>11</v>
      </c>
      <c r="T542" s="1">
        <v>31810844</v>
      </c>
      <c r="U542" s="1">
        <v>31810845</v>
      </c>
      <c r="V542" s="1" t="s">
        <v>2168</v>
      </c>
      <c r="W542" s="1" t="s">
        <v>2168</v>
      </c>
      <c r="X542" s="1" t="s">
        <v>2183</v>
      </c>
      <c r="Y542" s="1" t="s">
        <v>2236</v>
      </c>
      <c r="Z542" s="1">
        <v>1</v>
      </c>
      <c r="AA542" s="1" t="s">
        <v>2124</v>
      </c>
      <c r="AB542" s="1" t="s">
        <v>2171</v>
      </c>
      <c r="AC542" s="1" t="s">
        <v>4580</v>
      </c>
      <c r="AD542" s="1">
        <v>2</v>
      </c>
      <c r="AE542" s="1">
        <v>304363</v>
      </c>
      <c r="AF542" s="1">
        <v>31810844</v>
      </c>
      <c r="AG542" s="1" t="s">
        <v>2186</v>
      </c>
      <c r="AH542" s="1" t="s">
        <v>4581</v>
      </c>
    </row>
    <row r="543" spans="1:34" x14ac:dyDescent="0.25">
      <c r="A543" s="1">
        <v>320197</v>
      </c>
      <c r="B543" s="1" t="s">
        <v>2175</v>
      </c>
      <c r="C543" s="1" t="s">
        <v>4582</v>
      </c>
      <c r="D543" s="1">
        <v>5080</v>
      </c>
      <c r="E543" s="3" t="s">
        <v>1295</v>
      </c>
      <c r="F543" s="1" t="s">
        <v>1298</v>
      </c>
      <c r="G543" s="1" t="s">
        <v>2254</v>
      </c>
      <c r="H543" s="1">
        <v>0</v>
      </c>
      <c r="I543" s="1" t="s">
        <v>2370</v>
      </c>
      <c r="J543" s="1">
        <v>75563367</v>
      </c>
      <c r="K543" s="1" t="s">
        <v>2124</v>
      </c>
      <c r="L543" s="1" t="s">
        <v>4583</v>
      </c>
      <c r="M543" s="1" t="s">
        <v>4584</v>
      </c>
      <c r="N543" s="1" t="s">
        <v>4585</v>
      </c>
      <c r="O543" s="1" t="s">
        <v>2165</v>
      </c>
      <c r="P543" s="1" t="s">
        <v>2165</v>
      </c>
      <c r="Q543" s="1" t="s">
        <v>2166</v>
      </c>
      <c r="R543" s="1" t="s">
        <v>2182</v>
      </c>
      <c r="S543" s="1">
        <v>11</v>
      </c>
      <c r="T543" s="1">
        <v>31810879</v>
      </c>
      <c r="U543" s="1">
        <v>31810879</v>
      </c>
      <c r="V543" s="1" t="s">
        <v>2168</v>
      </c>
      <c r="W543" s="1" t="s">
        <v>2168</v>
      </c>
      <c r="X543" s="1" t="s">
        <v>2183</v>
      </c>
      <c r="Y543" s="1" t="s">
        <v>2236</v>
      </c>
      <c r="Z543" s="1">
        <v>1</v>
      </c>
      <c r="AA543" s="1" t="s">
        <v>2124</v>
      </c>
      <c r="AB543" s="1" t="s">
        <v>2171</v>
      </c>
      <c r="AC543" s="1" t="s">
        <v>4586</v>
      </c>
      <c r="AD543" s="1">
        <v>2</v>
      </c>
      <c r="AE543" s="1">
        <v>304364</v>
      </c>
      <c r="AF543" s="1">
        <v>31810879</v>
      </c>
      <c r="AG543" s="1" t="s">
        <v>2186</v>
      </c>
      <c r="AH543" s="1" t="s">
        <v>2174</v>
      </c>
    </row>
    <row r="544" spans="1:34" x14ac:dyDescent="0.25">
      <c r="A544" s="1">
        <v>320198</v>
      </c>
      <c r="B544" s="1" t="s">
        <v>2175</v>
      </c>
      <c r="C544" s="1" t="s">
        <v>4587</v>
      </c>
      <c r="D544" s="1">
        <v>5080</v>
      </c>
      <c r="E544" s="3" t="s">
        <v>1295</v>
      </c>
      <c r="F544" s="1" t="s">
        <v>1298</v>
      </c>
      <c r="G544" s="1" t="s">
        <v>2220</v>
      </c>
      <c r="H544" s="1">
        <v>0</v>
      </c>
      <c r="I544" s="1" t="s">
        <v>2335</v>
      </c>
      <c r="J544" s="1">
        <v>886048206</v>
      </c>
      <c r="K544" s="1" t="s">
        <v>2124</v>
      </c>
      <c r="L544" s="1" t="s">
        <v>4588</v>
      </c>
      <c r="M544" s="1" t="s">
        <v>4589</v>
      </c>
      <c r="N544" s="1" t="s">
        <v>4590</v>
      </c>
      <c r="O544" s="1" t="s">
        <v>2165</v>
      </c>
      <c r="P544" s="1" t="s">
        <v>2165</v>
      </c>
      <c r="Q544" s="1" t="s">
        <v>2166</v>
      </c>
      <c r="R544" s="1" t="s">
        <v>2182</v>
      </c>
      <c r="S544" s="1">
        <v>11</v>
      </c>
      <c r="T544" s="1">
        <v>31811166</v>
      </c>
      <c r="U544" s="1">
        <v>31811166</v>
      </c>
      <c r="V544" s="1" t="s">
        <v>2168</v>
      </c>
      <c r="W544" s="1" t="s">
        <v>2168</v>
      </c>
      <c r="X544" s="1" t="s">
        <v>2183</v>
      </c>
      <c r="Y544" s="1" t="s">
        <v>2227</v>
      </c>
      <c r="Z544" s="1">
        <v>2</v>
      </c>
      <c r="AA544" s="1" t="s">
        <v>2124</v>
      </c>
      <c r="AB544" s="1" t="s">
        <v>2171</v>
      </c>
      <c r="AC544" s="1" t="s">
        <v>4591</v>
      </c>
      <c r="AD544" s="1">
        <v>2</v>
      </c>
      <c r="AE544" s="1">
        <v>304366</v>
      </c>
      <c r="AF544" s="1">
        <v>31811166</v>
      </c>
      <c r="AG544" s="1" t="s">
        <v>2174</v>
      </c>
      <c r="AH544" s="1" t="s">
        <v>2186</v>
      </c>
    </row>
    <row r="545" spans="1:34" x14ac:dyDescent="0.25">
      <c r="A545" s="1">
        <v>320199</v>
      </c>
      <c r="B545" s="1" t="s">
        <v>2157</v>
      </c>
      <c r="C545" s="1" t="s">
        <v>4592</v>
      </c>
      <c r="D545" s="1">
        <v>5080</v>
      </c>
      <c r="E545" s="3" t="s">
        <v>1295</v>
      </c>
      <c r="F545" s="1" t="s">
        <v>1298</v>
      </c>
      <c r="G545" s="1" t="s">
        <v>2249</v>
      </c>
      <c r="H545" s="1">
        <v>0</v>
      </c>
      <c r="I545" s="1" t="s">
        <v>2786</v>
      </c>
      <c r="J545" s="1">
        <v>886048208</v>
      </c>
      <c r="K545" s="1" t="s">
        <v>2124</v>
      </c>
      <c r="L545" s="1" t="s">
        <v>4593</v>
      </c>
      <c r="M545" s="1" t="s">
        <v>4594</v>
      </c>
      <c r="N545" s="1" t="s">
        <v>4595</v>
      </c>
      <c r="O545" s="1" t="s">
        <v>2165</v>
      </c>
      <c r="P545" s="1" t="s">
        <v>2165</v>
      </c>
      <c r="Q545" s="1" t="s">
        <v>2166</v>
      </c>
      <c r="R545" s="1" t="s">
        <v>2182</v>
      </c>
      <c r="S545" s="1">
        <v>11</v>
      </c>
      <c r="T545" s="1">
        <v>31811299</v>
      </c>
      <c r="U545" s="1">
        <v>31811299</v>
      </c>
      <c r="V545" s="1" t="s">
        <v>2168</v>
      </c>
      <c r="W545" s="1" t="s">
        <v>2168</v>
      </c>
      <c r="X545" s="1" t="s">
        <v>2183</v>
      </c>
      <c r="Y545" s="1" t="s">
        <v>2236</v>
      </c>
      <c r="Z545" s="1">
        <v>1</v>
      </c>
      <c r="AA545" s="1" t="s">
        <v>2124</v>
      </c>
      <c r="AB545" s="1" t="s">
        <v>2171</v>
      </c>
      <c r="AC545" s="1" t="s">
        <v>4596</v>
      </c>
      <c r="AD545" s="1">
        <v>2</v>
      </c>
      <c r="AE545" s="1">
        <v>304368</v>
      </c>
      <c r="AF545" s="1">
        <v>31811298</v>
      </c>
      <c r="AG545" s="1" t="s">
        <v>4597</v>
      </c>
      <c r="AH545" s="1" t="s">
        <v>2185</v>
      </c>
    </row>
    <row r="546" spans="1:34" x14ac:dyDescent="0.25">
      <c r="A546" s="1">
        <v>320287</v>
      </c>
      <c r="B546" s="1" t="s">
        <v>2175</v>
      </c>
      <c r="C546" s="1" t="s">
        <v>4598</v>
      </c>
      <c r="D546" s="1">
        <v>7490</v>
      </c>
      <c r="E546" s="3" t="s">
        <v>1410</v>
      </c>
      <c r="F546" s="1" t="s">
        <v>1412</v>
      </c>
      <c r="G546" s="1" t="s">
        <v>2249</v>
      </c>
      <c r="H546" s="1">
        <v>0</v>
      </c>
      <c r="I546" s="1" t="s">
        <v>2335</v>
      </c>
      <c r="J546" s="1">
        <v>886048235</v>
      </c>
      <c r="K546" s="1" t="s">
        <v>2124</v>
      </c>
      <c r="L546" s="1" t="s">
        <v>4599</v>
      </c>
      <c r="M546" s="1" t="s">
        <v>4318</v>
      </c>
      <c r="N546" s="1" t="s">
        <v>4319</v>
      </c>
      <c r="O546" s="1" t="s">
        <v>2165</v>
      </c>
      <c r="P546" s="1" t="s">
        <v>2165</v>
      </c>
      <c r="Q546" s="1" t="s">
        <v>2166</v>
      </c>
      <c r="R546" s="1" t="s">
        <v>2182</v>
      </c>
      <c r="S546" s="1">
        <v>11</v>
      </c>
      <c r="T546" s="1">
        <v>32435436</v>
      </c>
      <c r="U546" s="1">
        <v>32435436</v>
      </c>
      <c r="V546" s="1" t="s">
        <v>2168</v>
      </c>
      <c r="W546" s="1" t="s">
        <v>2168</v>
      </c>
      <c r="X546" s="1" t="s">
        <v>2183</v>
      </c>
      <c r="Y546" s="1" t="s">
        <v>2236</v>
      </c>
      <c r="Z546" s="1">
        <v>1</v>
      </c>
      <c r="AA546" s="1" t="s">
        <v>4301</v>
      </c>
      <c r="AB546" s="1" t="s">
        <v>2171</v>
      </c>
      <c r="AC546" s="1" t="s">
        <v>4600</v>
      </c>
      <c r="AD546" s="1">
        <v>2</v>
      </c>
      <c r="AE546" s="1">
        <v>304432</v>
      </c>
      <c r="AF546" s="1">
        <v>32435436</v>
      </c>
      <c r="AG546" s="1" t="s">
        <v>2185</v>
      </c>
      <c r="AH546" s="1" t="s">
        <v>2210</v>
      </c>
    </row>
    <row r="547" spans="1:34" x14ac:dyDescent="0.25">
      <c r="A547" s="1">
        <v>320288</v>
      </c>
      <c r="B547" s="1" t="s">
        <v>2175</v>
      </c>
      <c r="C547" s="1" t="s">
        <v>4601</v>
      </c>
      <c r="D547" s="1">
        <v>7490</v>
      </c>
      <c r="E547" s="3" t="s">
        <v>1410</v>
      </c>
      <c r="F547" s="1" t="s">
        <v>1412</v>
      </c>
      <c r="G547" s="1" t="s">
        <v>2249</v>
      </c>
      <c r="H547" s="1">
        <v>0</v>
      </c>
      <c r="I547" s="1" t="s">
        <v>2786</v>
      </c>
      <c r="J547" s="1">
        <v>886048237</v>
      </c>
      <c r="K547" s="1" t="s">
        <v>2124</v>
      </c>
      <c r="L547" s="1" t="s">
        <v>4602</v>
      </c>
      <c r="M547" s="1" t="s">
        <v>4603</v>
      </c>
      <c r="N547" s="1" t="s">
        <v>4604</v>
      </c>
      <c r="O547" s="1" t="s">
        <v>2165</v>
      </c>
      <c r="P547" s="1" t="s">
        <v>2165</v>
      </c>
      <c r="Q547" s="1" t="s">
        <v>2166</v>
      </c>
      <c r="R547" s="1" t="s">
        <v>2182</v>
      </c>
      <c r="S547" s="1">
        <v>11</v>
      </c>
      <c r="T547" s="1">
        <v>32435446</v>
      </c>
      <c r="U547" s="1">
        <v>32435446</v>
      </c>
      <c r="V547" s="1" t="s">
        <v>2168</v>
      </c>
      <c r="W547" s="1" t="s">
        <v>2168</v>
      </c>
      <c r="X547" s="1" t="s">
        <v>2183</v>
      </c>
      <c r="Y547" s="1" t="s">
        <v>2236</v>
      </c>
      <c r="Z547" s="1">
        <v>1</v>
      </c>
      <c r="AA547" s="1" t="s">
        <v>4301</v>
      </c>
      <c r="AB547" s="1" t="s">
        <v>2171</v>
      </c>
      <c r="AC547" s="1" t="s">
        <v>4605</v>
      </c>
      <c r="AD547" s="1">
        <v>2</v>
      </c>
      <c r="AE547" s="1">
        <v>304434</v>
      </c>
      <c r="AF547" s="1">
        <v>32435446</v>
      </c>
      <c r="AG547" s="1" t="s">
        <v>2185</v>
      </c>
      <c r="AH547" s="1" t="s">
        <v>2210</v>
      </c>
    </row>
    <row r="548" spans="1:34" x14ac:dyDescent="0.25">
      <c r="A548" s="1">
        <v>320289</v>
      </c>
      <c r="B548" s="1" t="s">
        <v>2175</v>
      </c>
      <c r="C548" s="1" t="s">
        <v>4606</v>
      </c>
      <c r="D548" s="1">
        <v>7490</v>
      </c>
      <c r="E548" s="3" t="s">
        <v>1410</v>
      </c>
      <c r="F548" s="1" t="s">
        <v>1412</v>
      </c>
      <c r="G548" s="1" t="s">
        <v>2249</v>
      </c>
      <c r="H548" s="1">
        <v>0</v>
      </c>
      <c r="I548" s="1" t="s">
        <v>2786</v>
      </c>
      <c r="J548" s="1">
        <v>886048239</v>
      </c>
      <c r="K548" s="1" t="s">
        <v>2124</v>
      </c>
      <c r="L548" s="1" t="s">
        <v>4607</v>
      </c>
      <c r="M548" s="1" t="s">
        <v>4608</v>
      </c>
      <c r="N548" s="1" t="s">
        <v>4609</v>
      </c>
      <c r="O548" s="1" t="s">
        <v>2165</v>
      </c>
      <c r="P548" s="1" t="s">
        <v>2165</v>
      </c>
      <c r="Q548" s="1" t="s">
        <v>2166</v>
      </c>
      <c r="R548" s="1" t="s">
        <v>2182</v>
      </c>
      <c r="S548" s="1">
        <v>11</v>
      </c>
      <c r="T548" s="1">
        <v>32435454</v>
      </c>
      <c r="U548" s="1">
        <v>32435454</v>
      </c>
      <c r="V548" s="1" t="s">
        <v>2168</v>
      </c>
      <c r="W548" s="1" t="s">
        <v>2168</v>
      </c>
      <c r="X548" s="1" t="s">
        <v>2183</v>
      </c>
      <c r="Y548" s="1" t="s">
        <v>2236</v>
      </c>
      <c r="Z548" s="1">
        <v>1</v>
      </c>
      <c r="AA548" s="1" t="s">
        <v>4301</v>
      </c>
      <c r="AB548" s="1" t="s">
        <v>2171</v>
      </c>
      <c r="AC548" s="1" t="s">
        <v>4610</v>
      </c>
      <c r="AD548" s="1">
        <v>2</v>
      </c>
      <c r="AE548" s="1">
        <v>304436</v>
      </c>
      <c r="AF548" s="1">
        <v>32435454</v>
      </c>
      <c r="AG548" s="1" t="s">
        <v>2174</v>
      </c>
      <c r="AH548" s="1" t="s">
        <v>2210</v>
      </c>
    </row>
    <row r="549" spans="1:34" x14ac:dyDescent="0.25">
      <c r="A549" s="1">
        <v>320620</v>
      </c>
      <c r="B549" s="1" t="s">
        <v>2175</v>
      </c>
      <c r="C549" s="1" t="s">
        <v>4611</v>
      </c>
      <c r="D549" s="1">
        <v>4942</v>
      </c>
      <c r="E549" s="3" t="s">
        <v>481</v>
      </c>
      <c r="F549" s="1" t="s">
        <v>483</v>
      </c>
      <c r="G549" s="1" t="s">
        <v>2249</v>
      </c>
      <c r="H549" s="1">
        <v>0</v>
      </c>
      <c r="I549" s="1" t="s">
        <v>2335</v>
      </c>
      <c r="J549" s="1">
        <v>552799531</v>
      </c>
      <c r="K549" s="1" t="s">
        <v>2124</v>
      </c>
      <c r="L549" s="1" t="s">
        <v>4612</v>
      </c>
      <c r="M549" s="1" t="s">
        <v>4118</v>
      </c>
      <c r="N549" s="1" t="s">
        <v>4119</v>
      </c>
      <c r="O549" s="1" t="s">
        <v>2165</v>
      </c>
      <c r="P549" s="1" t="s">
        <v>2165</v>
      </c>
      <c r="Q549" s="1" t="s">
        <v>2166</v>
      </c>
      <c r="R549" s="1" t="s">
        <v>2225</v>
      </c>
      <c r="S549" s="1">
        <v>10</v>
      </c>
      <c r="T549" s="1">
        <v>124418865</v>
      </c>
      <c r="U549" s="1">
        <v>124418865</v>
      </c>
      <c r="V549" s="1" t="s">
        <v>2168</v>
      </c>
      <c r="W549" s="1" t="s">
        <v>2168</v>
      </c>
      <c r="X549" s="1" t="s">
        <v>4120</v>
      </c>
      <c r="Y549" s="1" t="s">
        <v>2236</v>
      </c>
      <c r="Z549" s="1">
        <v>1</v>
      </c>
      <c r="AA549" s="1" t="s">
        <v>2124</v>
      </c>
      <c r="AB549" s="1" t="s">
        <v>2171</v>
      </c>
      <c r="AC549" s="1" t="s">
        <v>4613</v>
      </c>
      <c r="AD549" s="1">
        <v>2</v>
      </c>
      <c r="AE549" s="1">
        <v>299177</v>
      </c>
      <c r="AF549" s="1">
        <v>124418865</v>
      </c>
      <c r="AG549" s="1" t="s">
        <v>2210</v>
      </c>
      <c r="AH549" s="1" t="s">
        <v>2185</v>
      </c>
    </row>
    <row r="550" spans="1:34" x14ac:dyDescent="0.25">
      <c r="A550" s="1">
        <v>320624</v>
      </c>
      <c r="B550" s="1" t="s">
        <v>2175</v>
      </c>
      <c r="C550" s="1" t="s">
        <v>4614</v>
      </c>
      <c r="D550" s="1">
        <v>4942</v>
      </c>
      <c r="E550" s="3" t="s">
        <v>481</v>
      </c>
      <c r="F550" s="1" t="s">
        <v>483</v>
      </c>
      <c r="G550" s="1" t="s">
        <v>2249</v>
      </c>
      <c r="H550" s="1">
        <v>0</v>
      </c>
      <c r="I550" s="1" t="s">
        <v>2304</v>
      </c>
      <c r="J550" s="1">
        <v>886046812</v>
      </c>
      <c r="K550" s="1" t="s">
        <v>2124</v>
      </c>
      <c r="L550" s="1" t="s">
        <v>4615</v>
      </c>
      <c r="M550" s="1" t="s">
        <v>4118</v>
      </c>
      <c r="N550" s="1" t="s">
        <v>4119</v>
      </c>
      <c r="O550" s="1" t="s">
        <v>2165</v>
      </c>
      <c r="P550" s="1" t="s">
        <v>2165</v>
      </c>
      <c r="Q550" s="1" t="s">
        <v>2166</v>
      </c>
      <c r="R550" s="1" t="s">
        <v>2225</v>
      </c>
      <c r="S550" s="1">
        <v>10</v>
      </c>
      <c r="T550" s="1">
        <v>124418903</v>
      </c>
      <c r="U550" s="1">
        <v>124418903</v>
      </c>
      <c r="V550" s="1" t="s">
        <v>2168</v>
      </c>
      <c r="W550" s="1" t="s">
        <v>2168</v>
      </c>
      <c r="X550" s="1" t="s">
        <v>4120</v>
      </c>
      <c r="Y550" s="1" t="s">
        <v>2236</v>
      </c>
      <c r="Z550" s="1">
        <v>1</v>
      </c>
      <c r="AA550" s="1" t="s">
        <v>2124</v>
      </c>
      <c r="AB550" s="1" t="s">
        <v>2171</v>
      </c>
      <c r="AC550" s="1" t="s">
        <v>4616</v>
      </c>
      <c r="AD550" s="1">
        <v>2</v>
      </c>
      <c r="AE550" s="1">
        <v>299180</v>
      </c>
      <c r="AF550" s="1">
        <v>124418903</v>
      </c>
      <c r="AG550" s="1" t="s">
        <v>2210</v>
      </c>
      <c r="AH550" s="1" t="s">
        <v>2185</v>
      </c>
    </row>
    <row r="551" spans="1:34" x14ac:dyDescent="0.25">
      <c r="A551" s="1">
        <v>320699</v>
      </c>
      <c r="B551" s="1" t="s">
        <v>2175</v>
      </c>
      <c r="C551" s="1" t="s">
        <v>4617</v>
      </c>
      <c r="D551" s="1">
        <v>5264</v>
      </c>
      <c r="E551" s="3" t="s">
        <v>537</v>
      </c>
      <c r="F551" s="1" t="s">
        <v>539</v>
      </c>
      <c r="G551" s="1" t="s">
        <v>2249</v>
      </c>
      <c r="H551" s="1">
        <v>0</v>
      </c>
      <c r="I551" s="1" t="s">
        <v>2304</v>
      </c>
      <c r="J551" s="1">
        <v>546291238</v>
      </c>
      <c r="K551" s="1" t="s">
        <v>2124</v>
      </c>
      <c r="L551" s="1" t="s">
        <v>4618</v>
      </c>
      <c r="M551" s="1" t="s">
        <v>2213</v>
      </c>
      <c r="N551" s="1" t="s">
        <v>2214</v>
      </c>
      <c r="O551" s="1" t="s">
        <v>2165</v>
      </c>
      <c r="P551" s="1" t="s">
        <v>2165</v>
      </c>
      <c r="Q551" s="1" t="s">
        <v>2166</v>
      </c>
      <c r="R551" s="1" t="s">
        <v>2225</v>
      </c>
      <c r="S551" s="1">
        <v>10</v>
      </c>
      <c r="T551" s="1">
        <v>13300062</v>
      </c>
      <c r="U551" s="1">
        <v>13300062</v>
      </c>
      <c r="V551" s="1" t="s">
        <v>2168</v>
      </c>
      <c r="W551" s="1" t="s">
        <v>2168</v>
      </c>
      <c r="X551" s="1" t="s">
        <v>4336</v>
      </c>
      <c r="Y551" s="1" t="s">
        <v>2236</v>
      </c>
      <c r="Z551" s="1">
        <v>1</v>
      </c>
      <c r="AA551" s="1" t="s">
        <v>2124</v>
      </c>
      <c r="AB551" s="1" t="s">
        <v>2171</v>
      </c>
      <c r="AC551" s="1" t="s">
        <v>4619</v>
      </c>
      <c r="AD551" s="1">
        <v>2</v>
      </c>
      <c r="AE551" s="1">
        <v>299263</v>
      </c>
      <c r="AF551" s="1">
        <v>13300062</v>
      </c>
      <c r="AG551" s="1" t="s">
        <v>2174</v>
      </c>
      <c r="AH551" s="1" t="s">
        <v>2210</v>
      </c>
    </row>
    <row r="552" spans="1:34" x14ac:dyDescent="0.25">
      <c r="A552" s="1">
        <v>320744</v>
      </c>
      <c r="B552" s="1" t="s">
        <v>2263</v>
      </c>
      <c r="C552" s="1" t="s">
        <v>4620</v>
      </c>
      <c r="D552" s="1">
        <v>5015</v>
      </c>
      <c r="E552" s="3" t="s">
        <v>495</v>
      </c>
      <c r="F552" s="1" t="s">
        <v>498</v>
      </c>
      <c r="G552" s="1" t="s">
        <v>2249</v>
      </c>
      <c r="H552" s="1">
        <v>0</v>
      </c>
      <c r="I552" s="1" t="s">
        <v>2786</v>
      </c>
      <c r="J552" s="1">
        <v>886050560</v>
      </c>
      <c r="K552" s="1" t="s">
        <v>2124</v>
      </c>
      <c r="L552" s="1" t="s">
        <v>4621</v>
      </c>
      <c r="M552" s="1" t="s">
        <v>4622</v>
      </c>
      <c r="N552" s="1" t="s">
        <v>4623</v>
      </c>
      <c r="O552" s="1" t="s">
        <v>2165</v>
      </c>
      <c r="P552" s="1" t="s">
        <v>2165</v>
      </c>
      <c r="Q552" s="1" t="s">
        <v>2166</v>
      </c>
      <c r="R552" s="1" t="s">
        <v>2692</v>
      </c>
      <c r="S552" s="1">
        <v>14</v>
      </c>
      <c r="T552" s="1">
        <v>56805588</v>
      </c>
      <c r="U552" s="1">
        <v>56805591</v>
      </c>
      <c r="V552" s="1" t="s">
        <v>2168</v>
      </c>
      <c r="W552" s="1" t="s">
        <v>2168</v>
      </c>
      <c r="X552" s="1" t="s">
        <v>4624</v>
      </c>
      <c r="Y552" s="1" t="s">
        <v>2236</v>
      </c>
      <c r="Z552" s="1">
        <v>1</v>
      </c>
      <c r="AA552" s="1" t="s">
        <v>2124</v>
      </c>
      <c r="AB552" s="1" t="s">
        <v>2171</v>
      </c>
      <c r="AC552" s="1" t="s">
        <v>4625</v>
      </c>
      <c r="AD552" s="1">
        <v>2</v>
      </c>
      <c r="AE552" s="1">
        <v>313423</v>
      </c>
      <c r="AF552" s="1">
        <v>56805587</v>
      </c>
      <c r="AG552" s="1" t="s">
        <v>4626</v>
      </c>
      <c r="AH552" s="1" t="s">
        <v>2210</v>
      </c>
    </row>
    <row r="553" spans="1:34" x14ac:dyDescent="0.25">
      <c r="A553" s="1">
        <v>320949</v>
      </c>
      <c r="B553" s="1" t="s">
        <v>2175</v>
      </c>
      <c r="C553" s="1" t="s">
        <v>4627</v>
      </c>
      <c r="D553" s="1">
        <v>387715</v>
      </c>
      <c r="E553" s="3" t="s">
        <v>1105</v>
      </c>
      <c r="F553" s="1" t="s">
        <v>1108</v>
      </c>
      <c r="G553" s="1" t="s">
        <v>2249</v>
      </c>
      <c r="H553" s="1">
        <v>0</v>
      </c>
      <c r="I553" s="1" t="s">
        <v>2304</v>
      </c>
      <c r="J553" s="1">
        <v>886046769</v>
      </c>
      <c r="K553" s="1" t="s">
        <v>2124</v>
      </c>
      <c r="L553" s="1" t="s">
        <v>4628</v>
      </c>
      <c r="M553" s="1" t="s">
        <v>4629</v>
      </c>
      <c r="N553" s="1" t="s">
        <v>4630</v>
      </c>
      <c r="O553" s="1" t="s">
        <v>2165</v>
      </c>
      <c r="P553" s="1" t="s">
        <v>2165</v>
      </c>
      <c r="Q553" s="1" t="s">
        <v>2166</v>
      </c>
      <c r="R553" s="1" t="s">
        <v>2225</v>
      </c>
      <c r="S553" s="1">
        <v>10</v>
      </c>
      <c r="T553" s="1">
        <v>122454668</v>
      </c>
      <c r="U553" s="1">
        <v>122454668</v>
      </c>
      <c r="V553" s="1" t="s">
        <v>2168</v>
      </c>
      <c r="W553" s="1" t="s">
        <v>2168</v>
      </c>
      <c r="X553" s="1" t="s">
        <v>4120</v>
      </c>
      <c r="Y553" s="1" t="s">
        <v>2236</v>
      </c>
      <c r="Z553" s="1">
        <v>1</v>
      </c>
      <c r="AA553" s="1" t="s">
        <v>2124</v>
      </c>
      <c r="AB553" s="1" t="s">
        <v>2171</v>
      </c>
      <c r="AC553" s="1" t="s">
        <v>4631</v>
      </c>
      <c r="AD553" s="1">
        <v>2</v>
      </c>
      <c r="AE553" s="1">
        <v>299027</v>
      </c>
      <c r="AF553" s="1">
        <v>122454668</v>
      </c>
      <c r="AG553" s="1" t="s">
        <v>2210</v>
      </c>
      <c r="AH553" s="1" t="s">
        <v>2186</v>
      </c>
    </row>
    <row r="554" spans="1:34" x14ac:dyDescent="0.25">
      <c r="A554" s="1">
        <v>321021</v>
      </c>
      <c r="B554" s="1" t="s">
        <v>2175</v>
      </c>
      <c r="C554" s="1" t="s">
        <v>4632</v>
      </c>
      <c r="D554" s="1">
        <v>145226</v>
      </c>
      <c r="E554" s="3" t="s">
        <v>610</v>
      </c>
      <c r="F554" s="1" t="s">
        <v>613</v>
      </c>
      <c r="G554" s="1" t="s">
        <v>2249</v>
      </c>
      <c r="H554" s="1">
        <v>0</v>
      </c>
      <c r="I554" s="1" t="s">
        <v>2786</v>
      </c>
      <c r="J554" s="1">
        <v>886050640</v>
      </c>
      <c r="K554" s="1" t="s">
        <v>2124</v>
      </c>
      <c r="L554" s="1" t="s">
        <v>4633</v>
      </c>
      <c r="M554" s="1" t="s">
        <v>3603</v>
      </c>
      <c r="N554" s="1" t="s">
        <v>3604</v>
      </c>
      <c r="O554" s="1" t="s">
        <v>2165</v>
      </c>
      <c r="P554" s="1" t="s">
        <v>2165</v>
      </c>
      <c r="Q554" s="1" t="s">
        <v>2166</v>
      </c>
      <c r="R554" s="1" t="s">
        <v>2692</v>
      </c>
      <c r="S554" s="1">
        <v>14</v>
      </c>
      <c r="T554" s="1">
        <v>67720874</v>
      </c>
      <c r="U554" s="1">
        <v>67720874</v>
      </c>
      <c r="V554" s="1" t="s">
        <v>2168</v>
      </c>
      <c r="W554" s="1" t="s">
        <v>2168</v>
      </c>
      <c r="X554" s="1" t="s">
        <v>4634</v>
      </c>
      <c r="Y554" s="1" t="s">
        <v>2236</v>
      </c>
      <c r="Z554" s="1">
        <v>1</v>
      </c>
      <c r="AA554" s="1" t="s">
        <v>2124</v>
      </c>
      <c r="AB554" s="1" t="s">
        <v>2171</v>
      </c>
      <c r="AC554" s="1" t="s">
        <v>4635</v>
      </c>
      <c r="AD554" s="1">
        <v>2</v>
      </c>
      <c r="AE554" s="1">
        <v>313834</v>
      </c>
      <c r="AF554" s="1">
        <v>67720874</v>
      </c>
      <c r="AG554" s="1" t="s">
        <v>2174</v>
      </c>
      <c r="AH554" s="1" t="s">
        <v>2210</v>
      </c>
    </row>
    <row r="555" spans="1:34" x14ac:dyDescent="0.25">
      <c r="A555" s="1">
        <v>321034</v>
      </c>
      <c r="B555" s="1" t="s">
        <v>2175</v>
      </c>
      <c r="C555" s="1" t="s">
        <v>4636</v>
      </c>
      <c r="D555" s="1">
        <v>8029</v>
      </c>
      <c r="E555" s="3" t="s">
        <v>1165</v>
      </c>
      <c r="F555" s="1" t="s">
        <v>1168</v>
      </c>
      <c r="G555" s="1" t="s">
        <v>2249</v>
      </c>
      <c r="H555" s="1">
        <v>0</v>
      </c>
      <c r="I555" s="1" t="s">
        <v>2335</v>
      </c>
      <c r="J555" s="1">
        <v>376502722</v>
      </c>
      <c r="K555" s="1" t="s">
        <v>2124</v>
      </c>
      <c r="L555" s="1" t="s">
        <v>4637</v>
      </c>
      <c r="M555" s="1" t="s">
        <v>4334</v>
      </c>
      <c r="N555" s="1" t="s">
        <v>4335</v>
      </c>
      <c r="O555" s="1" t="s">
        <v>2165</v>
      </c>
      <c r="P555" s="1" t="s">
        <v>2165</v>
      </c>
      <c r="Q555" s="1" t="s">
        <v>2166</v>
      </c>
      <c r="R555" s="1" t="s">
        <v>2225</v>
      </c>
      <c r="S555" s="1">
        <v>10</v>
      </c>
      <c r="T555" s="1">
        <v>17129800</v>
      </c>
      <c r="U555" s="1">
        <v>17129800</v>
      </c>
      <c r="V555" s="1" t="s">
        <v>2168</v>
      </c>
      <c r="W555" s="1" t="s">
        <v>2168</v>
      </c>
      <c r="X555" s="1" t="s">
        <v>4336</v>
      </c>
      <c r="Y555" s="1" t="s">
        <v>2236</v>
      </c>
      <c r="Z555" s="1">
        <v>1</v>
      </c>
      <c r="AA555" s="1" t="s">
        <v>2124</v>
      </c>
      <c r="AB555" s="1" t="s">
        <v>2171</v>
      </c>
      <c r="AC555" s="1" t="s">
        <v>4638</v>
      </c>
      <c r="AD555" s="1">
        <v>2</v>
      </c>
      <c r="AE555" s="1">
        <v>299548</v>
      </c>
      <c r="AF555" s="1">
        <v>17129800</v>
      </c>
      <c r="AG555" s="1" t="s">
        <v>2174</v>
      </c>
      <c r="AH555" s="1" t="s">
        <v>2210</v>
      </c>
    </row>
    <row r="556" spans="1:34" x14ac:dyDescent="0.25">
      <c r="A556" s="1">
        <v>321075</v>
      </c>
      <c r="B556" s="1" t="s">
        <v>2175</v>
      </c>
      <c r="C556" s="1" t="s">
        <v>4639</v>
      </c>
      <c r="D556" s="1">
        <v>23503</v>
      </c>
      <c r="E556" s="3" t="s">
        <v>1091</v>
      </c>
      <c r="F556" s="1" t="s">
        <v>1094</v>
      </c>
      <c r="G556" s="1" t="s">
        <v>2220</v>
      </c>
      <c r="H556" s="1">
        <v>0</v>
      </c>
      <c r="I556" s="1" t="s">
        <v>2335</v>
      </c>
      <c r="J556" s="1">
        <v>17192296</v>
      </c>
      <c r="K556" s="1" t="s">
        <v>2124</v>
      </c>
      <c r="L556" s="1" t="s">
        <v>4640</v>
      </c>
      <c r="M556" s="1" t="s">
        <v>4641</v>
      </c>
      <c r="N556" s="1" t="s">
        <v>4642</v>
      </c>
      <c r="O556" s="1" t="s">
        <v>2165</v>
      </c>
      <c r="P556" s="1" t="s">
        <v>2165</v>
      </c>
      <c r="Q556" s="1" t="s">
        <v>2166</v>
      </c>
      <c r="R556" s="1" t="s">
        <v>2692</v>
      </c>
      <c r="S556" s="1">
        <v>14</v>
      </c>
      <c r="T556" s="1">
        <v>67816033</v>
      </c>
      <c r="U556" s="1">
        <v>67816033</v>
      </c>
      <c r="V556" s="1" t="s">
        <v>2168</v>
      </c>
      <c r="W556" s="1" t="s">
        <v>2168</v>
      </c>
      <c r="X556" s="1" t="s">
        <v>4634</v>
      </c>
      <c r="Y556" s="1" t="s">
        <v>2227</v>
      </c>
      <c r="Z556" s="1">
        <v>3</v>
      </c>
      <c r="AA556" s="1" t="s">
        <v>2124</v>
      </c>
      <c r="AB556" s="1" t="s">
        <v>2171</v>
      </c>
      <c r="AC556" s="1" t="s">
        <v>4643</v>
      </c>
      <c r="AD556" s="1">
        <v>2</v>
      </c>
      <c r="AE556" s="1">
        <v>313937</v>
      </c>
      <c r="AF556" s="1">
        <v>67816033</v>
      </c>
      <c r="AG556" s="1" t="s">
        <v>2186</v>
      </c>
      <c r="AH556" s="1" t="s">
        <v>2185</v>
      </c>
    </row>
    <row r="557" spans="1:34" x14ac:dyDescent="0.25">
      <c r="A557" s="1">
        <v>321135</v>
      </c>
      <c r="B557" s="1" t="s">
        <v>2175</v>
      </c>
      <c r="C557" s="1" t="s">
        <v>4644</v>
      </c>
      <c r="D557" s="1">
        <v>4942</v>
      </c>
      <c r="E557" s="3" t="s">
        <v>481</v>
      </c>
      <c r="F557" s="1" t="s">
        <v>483</v>
      </c>
      <c r="G557" s="1" t="s">
        <v>2249</v>
      </c>
      <c r="H557" s="1">
        <v>0</v>
      </c>
      <c r="I557" s="1" t="s">
        <v>2304</v>
      </c>
      <c r="J557" s="1">
        <v>886046811</v>
      </c>
      <c r="K557" s="1" t="s">
        <v>2124</v>
      </c>
      <c r="L557" s="1" t="s">
        <v>4645</v>
      </c>
      <c r="M557" s="1" t="s">
        <v>4118</v>
      </c>
      <c r="N557" s="1" t="s">
        <v>4119</v>
      </c>
      <c r="O557" s="1" t="s">
        <v>2165</v>
      </c>
      <c r="P557" s="1" t="s">
        <v>2165</v>
      </c>
      <c r="Q557" s="1" t="s">
        <v>2166</v>
      </c>
      <c r="R557" s="1" t="s">
        <v>2225</v>
      </c>
      <c r="S557" s="1">
        <v>10</v>
      </c>
      <c r="T557" s="1">
        <v>124418862</v>
      </c>
      <c r="U557" s="1">
        <v>124418862</v>
      </c>
      <c r="V557" s="1" t="s">
        <v>2168</v>
      </c>
      <c r="W557" s="1" t="s">
        <v>2168</v>
      </c>
      <c r="X557" s="1" t="s">
        <v>4120</v>
      </c>
      <c r="Y557" s="1" t="s">
        <v>2236</v>
      </c>
      <c r="Z557" s="1">
        <v>1</v>
      </c>
      <c r="AA557" s="1" t="s">
        <v>2124</v>
      </c>
      <c r="AB557" s="1" t="s">
        <v>2171</v>
      </c>
      <c r="AC557" s="1" t="s">
        <v>4646</v>
      </c>
      <c r="AD557" s="1">
        <v>2</v>
      </c>
      <c r="AE557" s="1">
        <v>299176</v>
      </c>
      <c r="AF557" s="1">
        <v>124418862</v>
      </c>
      <c r="AG557" s="1" t="s">
        <v>2174</v>
      </c>
      <c r="AH557" s="1" t="s">
        <v>2186</v>
      </c>
    </row>
    <row r="558" spans="1:34" x14ac:dyDescent="0.25">
      <c r="A558" s="1">
        <v>321136</v>
      </c>
      <c r="B558" s="1" t="s">
        <v>2175</v>
      </c>
      <c r="C558" s="1" t="s">
        <v>4647</v>
      </c>
      <c r="D558" s="1">
        <v>4942</v>
      </c>
      <c r="E558" s="3" t="s">
        <v>481</v>
      </c>
      <c r="F558" s="1" t="s">
        <v>483</v>
      </c>
      <c r="G558" s="1" t="s">
        <v>2189</v>
      </c>
      <c r="H558" s="1">
        <v>0</v>
      </c>
      <c r="I558" s="1" t="s">
        <v>2304</v>
      </c>
      <c r="J558" s="1">
        <v>117824913</v>
      </c>
      <c r="K558" s="1" t="s">
        <v>2124</v>
      </c>
      <c r="L558" s="1" t="s">
        <v>4648</v>
      </c>
      <c r="M558" s="1" t="s">
        <v>4118</v>
      </c>
      <c r="N558" s="1" t="s">
        <v>4119</v>
      </c>
      <c r="O558" s="1" t="s">
        <v>2165</v>
      </c>
      <c r="P558" s="1" t="s">
        <v>2165</v>
      </c>
      <c r="Q558" s="1" t="s">
        <v>2166</v>
      </c>
      <c r="R558" s="1" t="s">
        <v>2225</v>
      </c>
      <c r="S558" s="1">
        <v>10</v>
      </c>
      <c r="T558" s="1">
        <v>124418896</v>
      </c>
      <c r="U558" s="1">
        <v>124418896</v>
      </c>
      <c r="V558" s="1" t="s">
        <v>2168</v>
      </c>
      <c r="W558" s="1" t="s">
        <v>2168</v>
      </c>
      <c r="X558" s="1" t="s">
        <v>4120</v>
      </c>
      <c r="Y558" s="1" t="s">
        <v>2236</v>
      </c>
      <c r="Z558" s="1">
        <v>1</v>
      </c>
      <c r="AA558" s="1" t="s">
        <v>2124</v>
      </c>
      <c r="AB558" s="1" t="s">
        <v>2171</v>
      </c>
      <c r="AC558" s="1" t="s">
        <v>4649</v>
      </c>
      <c r="AD558" s="1">
        <v>2</v>
      </c>
      <c r="AE558" s="1">
        <v>299179</v>
      </c>
      <c r="AF558" s="1">
        <v>124418896</v>
      </c>
      <c r="AG558" s="1" t="s">
        <v>2210</v>
      </c>
      <c r="AH558" s="1" t="s">
        <v>2185</v>
      </c>
    </row>
    <row r="559" spans="1:34" x14ac:dyDescent="0.25">
      <c r="A559" s="1">
        <v>321579</v>
      </c>
      <c r="B559" s="1" t="s">
        <v>2175</v>
      </c>
      <c r="C559" s="1" t="s">
        <v>4650</v>
      </c>
      <c r="D559" s="1">
        <v>57010</v>
      </c>
      <c r="E559" s="3" t="s">
        <v>122</v>
      </c>
      <c r="F559" s="1" t="s">
        <v>125</v>
      </c>
      <c r="G559" s="1" t="s">
        <v>2249</v>
      </c>
      <c r="H559" s="1">
        <v>0</v>
      </c>
      <c r="I559" s="1" t="s">
        <v>2304</v>
      </c>
      <c r="J559" s="1">
        <v>192302421</v>
      </c>
      <c r="K559" s="1" t="s">
        <v>2124</v>
      </c>
      <c r="L559" s="1" t="s">
        <v>4651</v>
      </c>
      <c r="M559" s="1" t="s">
        <v>4652</v>
      </c>
      <c r="N559" s="1" t="s">
        <v>4653</v>
      </c>
      <c r="O559" s="1" t="s">
        <v>2165</v>
      </c>
      <c r="P559" s="1" t="s">
        <v>2165</v>
      </c>
      <c r="Q559" s="1" t="s">
        <v>2166</v>
      </c>
      <c r="R559" s="1" t="s">
        <v>2182</v>
      </c>
      <c r="S559" s="1">
        <v>11</v>
      </c>
      <c r="T559" s="1">
        <v>67455397</v>
      </c>
      <c r="U559" s="1">
        <v>67455397</v>
      </c>
      <c r="V559" s="1" t="s">
        <v>2168</v>
      </c>
      <c r="W559" s="1" t="s">
        <v>2168</v>
      </c>
      <c r="X559" s="1" t="s">
        <v>2761</v>
      </c>
      <c r="Y559" s="1" t="s">
        <v>2236</v>
      </c>
      <c r="Z559" s="1">
        <v>1</v>
      </c>
      <c r="AA559" s="1" t="s">
        <v>2124</v>
      </c>
      <c r="AB559" s="1" t="s">
        <v>2171</v>
      </c>
      <c r="AC559" s="1" t="s">
        <v>4654</v>
      </c>
      <c r="AD559" s="1">
        <v>2</v>
      </c>
      <c r="AE559" s="1">
        <v>305638</v>
      </c>
      <c r="AF559" s="1">
        <v>67455397</v>
      </c>
      <c r="AG559" s="1" t="s">
        <v>2210</v>
      </c>
      <c r="AH559" s="1" t="s">
        <v>2185</v>
      </c>
    </row>
    <row r="560" spans="1:34" x14ac:dyDescent="0.25">
      <c r="A560" s="1">
        <v>321588</v>
      </c>
      <c r="B560" s="1" t="s">
        <v>2175</v>
      </c>
      <c r="C560" s="1" t="s">
        <v>4655</v>
      </c>
      <c r="D560" s="1">
        <v>2074</v>
      </c>
      <c r="E560" s="3" t="s">
        <v>269</v>
      </c>
      <c r="F560" s="1" t="s">
        <v>272</v>
      </c>
      <c r="G560" s="1" t="s">
        <v>2189</v>
      </c>
      <c r="H560" s="1">
        <v>0</v>
      </c>
      <c r="I560" s="1" t="s">
        <v>4656</v>
      </c>
      <c r="J560" s="1">
        <v>4253005</v>
      </c>
      <c r="K560" s="1" t="s">
        <v>2124</v>
      </c>
      <c r="L560" s="1" t="s">
        <v>4657</v>
      </c>
      <c r="M560" s="1" t="s">
        <v>4658</v>
      </c>
      <c r="N560" s="1" t="s">
        <v>4659</v>
      </c>
      <c r="O560" s="1" t="s">
        <v>2165</v>
      </c>
      <c r="P560" s="1" t="s">
        <v>2165</v>
      </c>
      <c r="Q560" s="1" t="s">
        <v>2166</v>
      </c>
      <c r="R560" s="1" t="s">
        <v>2225</v>
      </c>
      <c r="S560" s="1">
        <v>10</v>
      </c>
      <c r="T560" s="1">
        <v>49539025</v>
      </c>
      <c r="U560" s="1">
        <v>49539025</v>
      </c>
      <c r="V560" s="1" t="s">
        <v>2168</v>
      </c>
      <c r="W560" s="1" t="s">
        <v>2168</v>
      </c>
      <c r="X560" s="1" t="s">
        <v>4144</v>
      </c>
      <c r="Y560" s="1" t="s">
        <v>2245</v>
      </c>
      <c r="Z560" s="1">
        <v>2</v>
      </c>
      <c r="AA560" s="1" t="s">
        <v>2124</v>
      </c>
      <c r="AB560" s="1" t="s">
        <v>2171</v>
      </c>
      <c r="AC560" s="1" t="s">
        <v>4660</v>
      </c>
      <c r="AD560" s="1">
        <v>2</v>
      </c>
      <c r="AE560" s="1">
        <v>300099</v>
      </c>
      <c r="AF560" s="1">
        <v>49539025</v>
      </c>
      <c r="AG560" s="1" t="s">
        <v>2174</v>
      </c>
      <c r="AH560" s="1" t="s">
        <v>2185</v>
      </c>
    </row>
    <row r="561" spans="1:34" x14ac:dyDescent="0.25">
      <c r="A561" s="1">
        <v>321589</v>
      </c>
      <c r="B561" s="1" t="s">
        <v>2175</v>
      </c>
      <c r="C561" s="1" t="s">
        <v>4661</v>
      </c>
      <c r="D561" s="1">
        <v>2074</v>
      </c>
      <c r="E561" s="3" t="s">
        <v>269</v>
      </c>
      <c r="F561" s="1" t="s">
        <v>272</v>
      </c>
      <c r="G561" s="1" t="s">
        <v>2249</v>
      </c>
      <c r="H561" s="1">
        <v>0</v>
      </c>
      <c r="I561" s="1" t="s">
        <v>2304</v>
      </c>
      <c r="J561" s="1">
        <v>886047042</v>
      </c>
      <c r="K561" s="1" t="s">
        <v>2124</v>
      </c>
      <c r="L561" s="1" t="s">
        <v>4662</v>
      </c>
      <c r="M561" s="1" t="s">
        <v>4142</v>
      </c>
      <c r="N561" s="1" t="s">
        <v>4143</v>
      </c>
      <c r="O561" s="1" t="s">
        <v>2165</v>
      </c>
      <c r="P561" s="1" t="s">
        <v>2165</v>
      </c>
      <c r="Q561" s="1" t="s">
        <v>2166</v>
      </c>
      <c r="R561" s="1" t="s">
        <v>2225</v>
      </c>
      <c r="S561" s="1">
        <v>10</v>
      </c>
      <c r="T561" s="1">
        <v>49539054</v>
      </c>
      <c r="U561" s="1">
        <v>49539054</v>
      </c>
      <c r="V561" s="1" t="s">
        <v>2168</v>
      </c>
      <c r="W561" s="1" t="s">
        <v>2168</v>
      </c>
      <c r="X561" s="1" t="s">
        <v>4144</v>
      </c>
      <c r="Y561" s="1" t="s">
        <v>2236</v>
      </c>
      <c r="Z561" s="1">
        <v>1</v>
      </c>
      <c r="AA561" s="1" t="s">
        <v>2124</v>
      </c>
      <c r="AB561" s="1" t="s">
        <v>2171</v>
      </c>
      <c r="AC561" s="1" t="s">
        <v>4663</v>
      </c>
      <c r="AD561" s="1">
        <v>2</v>
      </c>
      <c r="AE561" s="1">
        <v>300103</v>
      </c>
      <c r="AF561" s="1">
        <v>49539054</v>
      </c>
      <c r="AG561" s="1" t="s">
        <v>2186</v>
      </c>
      <c r="AH561" s="1" t="s">
        <v>2174</v>
      </c>
    </row>
    <row r="562" spans="1:34" x14ac:dyDescent="0.25">
      <c r="A562" s="1">
        <v>321680</v>
      </c>
      <c r="B562" s="1" t="s">
        <v>2175</v>
      </c>
      <c r="C562" s="1" t="s">
        <v>4664</v>
      </c>
      <c r="D562" s="1">
        <v>55812</v>
      </c>
      <c r="E562" s="3" t="s">
        <v>693</v>
      </c>
      <c r="F562" s="1" t="s">
        <v>696</v>
      </c>
      <c r="G562" s="1" t="s">
        <v>2249</v>
      </c>
      <c r="H562" s="1">
        <v>0</v>
      </c>
      <c r="I562" s="1" t="s">
        <v>2335</v>
      </c>
      <c r="J562" s="1">
        <v>200780988</v>
      </c>
      <c r="K562" s="1" t="s">
        <v>2124</v>
      </c>
      <c r="L562" s="1" t="s">
        <v>4665</v>
      </c>
      <c r="M562" s="1" t="s">
        <v>4666</v>
      </c>
      <c r="N562" s="1" t="s">
        <v>4667</v>
      </c>
      <c r="O562" s="1" t="s">
        <v>2165</v>
      </c>
      <c r="P562" s="1" t="s">
        <v>2165</v>
      </c>
      <c r="Q562" s="1" t="s">
        <v>2166</v>
      </c>
      <c r="R562" s="1" t="s">
        <v>2692</v>
      </c>
      <c r="S562" s="1">
        <v>14</v>
      </c>
      <c r="T562" s="1">
        <v>88385787</v>
      </c>
      <c r="U562" s="1">
        <v>88385787</v>
      </c>
      <c r="V562" s="1" t="s">
        <v>2168</v>
      </c>
      <c r="W562" s="1" t="s">
        <v>2168</v>
      </c>
      <c r="X562" s="1" t="s">
        <v>2693</v>
      </c>
      <c r="Y562" s="1" t="s">
        <v>2236</v>
      </c>
      <c r="Z562" s="1">
        <v>1</v>
      </c>
      <c r="AA562" s="1" t="s">
        <v>2124</v>
      </c>
      <c r="AB562" s="1" t="s">
        <v>2171</v>
      </c>
      <c r="AC562" s="1" t="s">
        <v>4668</v>
      </c>
      <c r="AD562" s="1">
        <v>2</v>
      </c>
      <c r="AE562" s="1">
        <v>314774</v>
      </c>
      <c r="AF562" s="1">
        <v>88385787</v>
      </c>
      <c r="AG562" s="1" t="s">
        <v>2210</v>
      </c>
      <c r="AH562" s="1" t="s">
        <v>2186</v>
      </c>
    </row>
    <row r="563" spans="1:34" x14ac:dyDescent="0.25">
      <c r="A563" s="1">
        <v>321755</v>
      </c>
      <c r="B563" s="1" t="s">
        <v>2175</v>
      </c>
      <c r="C563" s="1" t="s">
        <v>4669</v>
      </c>
      <c r="D563" s="1">
        <v>10516</v>
      </c>
      <c r="E563" s="3" t="s">
        <v>1188</v>
      </c>
      <c r="F563" s="1" t="s">
        <v>1190</v>
      </c>
      <c r="G563" s="1" t="s">
        <v>2189</v>
      </c>
      <c r="H563" s="1">
        <v>0</v>
      </c>
      <c r="I563" s="1" t="s">
        <v>2304</v>
      </c>
      <c r="J563" s="1">
        <v>369441736</v>
      </c>
      <c r="K563" s="1" t="s">
        <v>2124</v>
      </c>
      <c r="L563" s="1" t="s">
        <v>4670</v>
      </c>
      <c r="M563" s="1" t="s">
        <v>4671</v>
      </c>
      <c r="N563" s="1" t="s">
        <v>4672</v>
      </c>
      <c r="O563" s="1" t="s">
        <v>2165</v>
      </c>
      <c r="P563" s="1" t="s">
        <v>2165</v>
      </c>
      <c r="Q563" s="1" t="s">
        <v>2166</v>
      </c>
      <c r="R563" s="1" t="s">
        <v>2692</v>
      </c>
      <c r="S563" s="1">
        <v>14</v>
      </c>
      <c r="T563" s="1">
        <v>91947687</v>
      </c>
      <c r="U563" s="1">
        <v>91947687</v>
      </c>
      <c r="V563" s="1" t="s">
        <v>2168</v>
      </c>
      <c r="W563" s="1" t="s">
        <v>2168</v>
      </c>
      <c r="X563" s="1" t="s">
        <v>4673</v>
      </c>
      <c r="Y563" s="1" t="s">
        <v>2236</v>
      </c>
      <c r="Z563" s="1">
        <v>1</v>
      </c>
      <c r="AA563" s="1" t="s">
        <v>2124</v>
      </c>
      <c r="AB563" s="1" t="s">
        <v>2171</v>
      </c>
      <c r="AC563" s="1" t="s">
        <v>4674</v>
      </c>
      <c r="AD563" s="1">
        <v>2</v>
      </c>
      <c r="AE563" s="1">
        <v>314893</v>
      </c>
      <c r="AF563" s="1">
        <v>91947687</v>
      </c>
      <c r="AG563" s="1" t="s">
        <v>2174</v>
      </c>
      <c r="AH563" s="1" t="s">
        <v>2186</v>
      </c>
    </row>
    <row r="564" spans="1:34" x14ac:dyDescent="0.25">
      <c r="A564" s="1">
        <v>321998</v>
      </c>
      <c r="B564" s="1" t="s">
        <v>2175</v>
      </c>
      <c r="C564" s="1" t="s">
        <v>4675</v>
      </c>
      <c r="D564" s="1">
        <v>64072</v>
      </c>
      <c r="E564" s="3" t="s">
        <v>143</v>
      </c>
      <c r="F564" s="1" t="s">
        <v>146</v>
      </c>
      <c r="G564" s="1" t="s">
        <v>2239</v>
      </c>
      <c r="H564" s="1">
        <v>0</v>
      </c>
      <c r="I564" s="1" t="s">
        <v>4656</v>
      </c>
      <c r="J564" s="1">
        <v>139742443</v>
      </c>
      <c r="K564" s="1" t="s">
        <v>2124</v>
      </c>
      <c r="L564" s="1" t="s">
        <v>4676</v>
      </c>
      <c r="M564" s="1" t="s">
        <v>4677</v>
      </c>
      <c r="N564" s="1" t="s">
        <v>4678</v>
      </c>
      <c r="O564" s="1" t="s">
        <v>2165</v>
      </c>
      <c r="P564" s="1" t="s">
        <v>2165</v>
      </c>
      <c r="Q564" s="1" t="s">
        <v>2166</v>
      </c>
      <c r="R564" s="1" t="s">
        <v>2225</v>
      </c>
      <c r="S564" s="1">
        <v>10</v>
      </c>
      <c r="T564" s="1">
        <v>71397066</v>
      </c>
      <c r="U564" s="1">
        <v>71397066</v>
      </c>
      <c r="V564" s="1" t="s">
        <v>2168</v>
      </c>
      <c r="W564" s="1" t="s">
        <v>2168</v>
      </c>
      <c r="X564" s="1" t="s">
        <v>2226</v>
      </c>
      <c r="Y564" s="1" t="s">
        <v>2245</v>
      </c>
      <c r="Z564" s="1">
        <v>2</v>
      </c>
      <c r="AA564" s="1" t="s">
        <v>2124</v>
      </c>
      <c r="AB564" s="1" t="s">
        <v>2171</v>
      </c>
      <c r="AC564" s="1" t="s">
        <v>4679</v>
      </c>
      <c r="AD564" s="1">
        <v>2</v>
      </c>
      <c r="AE564" s="1">
        <v>300389</v>
      </c>
      <c r="AF564" s="1">
        <v>71397066</v>
      </c>
      <c r="AG564" s="1" t="s">
        <v>2210</v>
      </c>
      <c r="AH564" s="1" t="s">
        <v>2185</v>
      </c>
    </row>
    <row r="565" spans="1:34" x14ac:dyDescent="0.25">
      <c r="A565" s="1">
        <v>322001</v>
      </c>
      <c r="B565" s="1" t="s">
        <v>2175</v>
      </c>
      <c r="C565" s="1" t="s">
        <v>4680</v>
      </c>
      <c r="D565" s="1">
        <v>64072</v>
      </c>
      <c r="E565" s="3" t="s">
        <v>143</v>
      </c>
      <c r="F565" s="1" t="s">
        <v>146</v>
      </c>
      <c r="G565" s="1" t="s">
        <v>2220</v>
      </c>
      <c r="H565" s="1">
        <v>0</v>
      </c>
      <c r="I565" s="1" t="s">
        <v>2335</v>
      </c>
      <c r="J565" s="1">
        <v>760922529</v>
      </c>
      <c r="K565" s="1" t="s">
        <v>2124</v>
      </c>
      <c r="L565" s="1" t="s">
        <v>4681</v>
      </c>
      <c r="M565" s="1" t="s">
        <v>4682</v>
      </c>
      <c r="N565" s="1" t="s">
        <v>4683</v>
      </c>
      <c r="O565" s="1" t="s">
        <v>2165</v>
      </c>
      <c r="P565" s="1" t="s">
        <v>2165</v>
      </c>
      <c r="Q565" s="1" t="s">
        <v>2166</v>
      </c>
      <c r="R565" s="1" t="s">
        <v>2225</v>
      </c>
      <c r="S565" s="1">
        <v>10</v>
      </c>
      <c r="T565" s="1">
        <v>71397309</v>
      </c>
      <c r="U565" s="1">
        <v>71397309</v>
      </c>
      <c r="V565" s="1" t="s">
        <v>2168</v>
      </c>
      <c r="W565" s="1" t="s">
        <v>2168</v>
      </c>
      <c r="X565" s="1" t="s">
        <v>2226</v>
      </c>
      <c r="Y565" s="1" t="s">
        <v>2227</v>
      </c>
      <c r="Z565" s="1">
        <v>2</v>
      </c>
      <c r="AA565" s="1" t="s">
        <v>2124</v>
      </c>
      <c r="AB565" s="1" t="s">
        <v>2171</v>
      </c>
      <c r="AC565" s="1" t="s">
        <v>4684</v>
      </c>
      <c r="AD565" s="1">
        <v>2</v>
      </c>
      <c r="AE565" s="1">
        <v>300397</v>
      </c>
      <c r="AF565" s="1">
        <v>71397309</v>
      </c>
      <c r="AG565" s="1" t="s">
        <v>2174</v>
      </c>
      <c r="AH565" s="1" t="s">
        <v>2185</v>
      </c>
    </row>
    <row r="566" spans="1:34" x14ac:dyDescent="0.25">
      <c r="A566" s="1">
        <v>322038</v>
      </c>
      <c r="B566" s="1" t="s">
        <v>2175</v>
      </c>
      <c r="C566" s="1" t="s">
        <v>4685</v>
      </c>
      <c r="D566" s="1">
        <v>4647</v>
      </c>
      <c r="E566" s="3" t="s">
        <v>449</v>
      </c>
      <c r="F566" s="1" t="s">
        <v>451</v>
      </c>
      <c r="G566" s="1" t="s">
        <v>2220</v>
      </c>
      <c r="H566" s="1">
        <v>0</v>
      </c>
      <c r="I566" s="1" t="s">
        <v>2304</v>
      </c>
      <c r="J566" s="1">
        <v>41298129</v>
      </c>
      <c r="K566" s="1" t="s">
        <v>2124</v>
      </c>
      <c r="L566" s="1" t="s">
        <v>4686</v>
      </c>
      <c r="M566" s="1" t="s">
        <v>4687</v>
      </c>
      <c r="N566" s="1" t="s">
        <v>4688</v>
      </c>
      <c r="O566" s="1" t="s">
        <v>2165</v>
      </c>
      <c r="P566" s="1" t="s">
        <v>2165</v>
      </c>
      <c r="Q566" s="1" t="s">
        <v>2166</v>
      </c>
      <c r="R566" s="1" t="s">
        <v>2182</v>
      </c>
      <c r="S566" s="1">
        <v>11</v>
      </c>
      <c r="T566" s="1">
        <v>77128325</v>
      </c>
      <c r="U566" s="1">
        <v>77128325</v>
      </c>
      <c r="V566" s="1" t="s">
        <v>2168</v>
      </c>
      <c r="W566" s="1" t="s">
        <v>2168</v>
      </c>
      <c r="X566" s="1" t="s">
        <v>4689</v>
      </c>
      <c r="Y566" s="1" t="s">
        <v>2227</v>
      </c>
      <c r="Z566" s="1">
        <v>1</v>
      </c>
      <c r="AA566" s="1" t="s">
        <v>2124</v>
      </c>
      <c r="AB566" s="1" t="s">
        <v>2171</v>
      </c>
      <c r="AC566" s="1" t="s">
        <v>4690</v>
      </c>
      <c r="AD566" s="1">
        <v>2</v>
      </c>
      <c r="AE566" s="1">
        <v>306146</v>
      </c>
      <c r="AF566" s="1">
        <v>77128325</v>
      </c>
      <c r="AG566" s="1" t="s">
        <v>2185</v>
      </c>
      <c r="AH566" s="1" t="s">
        <v>2210</v>
      </c>
    </row>
    <row r="567" spans="1:34" x14ac:dyDescent="0.25">
      <c r="A567" s="1">
        <v>322039</v>
      </c>
      <c r="B567" s="1" t="s">
        <v>2175</v>
      </c>
      <c r="C567" s="1" t="s">
        <v>4691</v>
      </c>
      <c r="D567" s="1">
        <v>4647</v>
      </c>
      <c r="E567" s="3" t="s">
        <v>449</v>
      </c>
      <c r="F567" s="1" t="s">
        <v>451</v>
      </c>
      <c r="G567" s="1" t="s">
        <v>2249</v>
      </c>
      <c r="H567" s="1">
        <v>0</v>
      </c>
      <c r="I567" s="1" t="s">
        <v>2335</v>
      </c>
      <c r="J567" s="1">
        <v>886048667</v>
      </c>
      <c r="K567" s="1" t="s">
        <v>2124</v>
      </c>
      <c r="L567" s="1" t="s">
        <v>4692</v>
      </c>
      <c r="M567" s="1" t="s">
        <v>4687</v>
      </c>
      <c r="N567" s="1" t="s">
        <v>4688</v>
      </c>
      <c r="O567" s="1" t="s">
        <v>2165</v>
      </c>
      <c r="P567" s="1" t="s">
        <v>2165</v>
      </c>
      <c r="Q567" s="1" t="s">
        <v>2166</v>
      </c>
      <c r="R567" s="1" t="s">
        <v>2182</v>
      </c>
      <c r="S567" s="1">
        <v>11</v>
      </c>
      <c r="T567" s="1">
        <v>77128366</v>
      </c>
      <c r="U567" s="1">
        <v>77128366</v>
      </c>
      <c r="V567" s="1" t="s">
        <v>2168</v>
      </c>
      <c r="W567" s="1" t="s">
        <v>2168</v>
      </c>
      <c r="X567" s="1" t="s">
        <v>4689</v>
      </c>
      <c r="Y567" s="1" t="s">
        <v>2236</v>
      </c>
      <c r="Z567" s="1">
        <v>1</v>
      </c>
      <c r="AA567" s="1" t="s">
        <v>2124</v>
      </c>
      <c r="AB567" s="1" t="s">
        <v>2171</v>
      </c>
      <c r="AC567" s="1" t="s">
        <v>4693</v>
      </c>
      <c r="AD567" s="1">
        <v>2</v>
      </c>
      <c r="AE567" s="1">
        <v>306148</v>
      </c>
      <c r="AF567" s="1">
        <v>77128366</v>
      </c>
      <c r="AG567" s="1" t="s">
        <v>2174</v>
      </c>
      <c r="AH567" s="1" t="s">
        <v>2186</v>
      </c>
    </row>
    <row r="568" spans="1:34" x14ac:dyDescent="0.25">
      <c r="A568" s="1">
        <v>322043</v>
      </c>
      <c r="B568" s="1" t="s">
        <v>2175</v>
      </c>
      <c r="C568" s="1" t="s">
        <v>4694</v>
      </c>
      <c r="D568" s="1">
        <v>4647</v>
      </c>
      <c r="E568" s="3" t="s">
        <v>449</v>
      </c>
      <c r="F568" s="1" t="s">
        <v>451</v>
      </c>
      <c r="G568" s="1" t="s">
        <v>2249</v>
      </c>
      <c r="H568" s="1">
        <v>0</v>
      </c>
      <c r="I568" s="1" t="s">
        <v>2304</v>
      </c>
      <c r="J568" s="1">
        <v>886048668</v>
      </c>
      <c r="K568" s="1" t="s">
        <v>2124</v>
      </c>
      <c r="L568" s="1" t="s">
        <v>4695</v>
      </c>
      <c r="M568" s="1" t="s">
        <v>4696</v>
      </c>
      <c r="N568" s="1" t="s">
        <v>4697</v>
      </c>
      <c r="O568" s="1" t="s">
        <v>2165</v>
      </c>
      <c r="P568" s="1" t="s">
        <v>2165</v>
      </c>
      <c r="Q568" s="1" t="s">
        <v>2166</v>
      </c>
      <c r="R568" s="1" t="s">
        <v>2182</v>
      </c>
      <c r="S568" s="1">
        <v>11</v>
      </c>
      <c r="T568" s="1">
        <v>77130615</v>
      </c>
      <c r="U568" s="1">
        <v>77130615</v>
      </c>
      <c r="V568" s="1" t="s">
        <v>2168</v>
      </c>
      <c r="W568" s="1" t="s">
        <v>2168</v>
      </c>
      <c r="X568" s="1" t="s">
        <v>4689</v>
      </c>
      <c r="Y568" s="1" t="s">
        <v>2236</v>
      </c>
      <c r="Z568" s="1">
        <v>1</v>
      </c>
      <c r="AA568" s="1" t="s">
        <v>2124</v>
      </c>
      <c r="AB568" s="1" t="s">
        <v>2171</v>
      </c>
      <c r="AC568" s="1" t="s">
        <v>4698</v>
      </c>
      <c r="AD568" s="1">
        <v>2</v>
      </c>
      <c r="AE568" s="1">
        <v>306151</v>
      </c>
      <c r="AF568" s="1">
        <v>77130615</v>
      </c>
      <c r="AG568" s="1" t="s">
        <v>2210</v>
      </c>
      <c r="AH568" s="1" t="s">
        <v>2185</v>
      </c>
    </row>
    <row r="569" spans="1:34" x14ac:dyDescent="0.25">
      <c r="A569" s="1">
        <v>322171</v>
      </c>
      <c r="B569" s="1" t="s">
        <v>2157</v>
      </c>
      <c r="C569" s="1" t="s">
        <v>4699</v>
      </c>
      <c r="D569" s="1">
        <v>5949</v>
      </c>
      <c r="E569" s="3" t="s">
        <v>594</v>
      </c>
      <c r="F569" s="1" t="s">
        <v>597</v>
      </c>
      <c r="G569" s="1" t="s">
        <v>2249</v>
      </c>
      <c r="H569" s="1">
        <v>0</v>
      </c>
      <c r="I569" s="1" t="s">
        <v>2786</v>
      </c>
      <c r="J569" s="1">
        <v>747769509</v>
      </c>
      <c r="K569" s="1" t="s">
        <v>2124</v>
      </c>
      <c r="L569" s="1" t="s">
        <v>4700</v>
      </c>
      <c r="M569" s="1" t="s">
        <v>3603</v>
      </c>
      <c r="N569" s="1" t="s">
        <v>3604</v>
      </c>
      <c r="O569" s="1" t="s">
        <v>2165</v>
      </c>
      <c r="P569" s="1" t="s">
        <v>2165</v>
      </c>
      <c r="Q569" s="1" t="s">
        <v>2166</v>
      </c>
      <c r="R569" s="1" t="s">
        <v>2225</v>
      </c>
      <c r="S569" s="1">
        <v>10</v>
      </c>
      <c r="T569" s="1">
        <v>47348384</v>
      </c>
      <c r="U569" s="1">
        <v>47348386</v>
      </c>
      <c r="V569" s="1" t="s">
        <v>2168</v>
      </c>
      <c r="W569" s="1" t="s">
        <v>2168</v>
      </c>
      <c r="X569" s="1" t="s">
        <v>4138</v>
      </c>
      <c r="Y569" s="1" t="s">
        <v>2236</v>
      </c>
      <c r="Z569" s="1">
        <v>1</v>
      </c>
      <c r="AA569" s="1" t="s">
        <v>2124</v>
      </c>
      <c r="AB569" s="1" t="s">
        <v>2171</v>
      </c>
      <c r="AC569" s="1" t="s">
        <v>4701</v>
      </c>
      <c r="AD569" s="1">
        <v>2</v>
      </c>
      <c r="AE569" s="1">
        <v>299999</v>
      </c>
      <c r="AF569" s="1">
        <v>47348383</v>
      </c>
      <c r="AG569" s="1" t="s">
        <v>4702</v>
      </c>
      <c r="AH569" s="1" t="s">
        <v>2210</v>
      </c>
    </row>
    <row r="570" spans="1:34" x14ac:dyDescent="0.25">
      <c r="A570" s="1">
        <v>322214</v>
      </c>
      <c r="B570" s="1" t="s">
        <v>2175</v>
      </c>
      <c r="C570" s="1" t="s">
        <v>4703</v>
      </c>
      <c r="D570" s="1">
        <v>84233</v>
      </c>
      <c r="E570" s="3" t="s">
        <v>1379</v>
      </c>
      <c r="F570" s="1" t="s">
        <v>1382</v>
      </c>
      <c r="G570" s="1" t="s">
        <v>2189</v>
      </c>
      <c r="H570" s="1">
        <v>0</v>
      </c>
      <c r="I570" s="1" t="s">
        <v>4704</v>
      </c>
      <c r="J570" s="1">
        <v>17148285</v>
      </c>
      <c r="K570" s="1" t="s">
        <v>2124</v>
      </c>
      <c r="L570" s="1" t="s">
        <v>4705</v>
      </c>
      <c r="M570" s="1" t="s">
        <v>4706</v>
      </c>
      <c r="N570" s="1" t="s">
        <v>4707</v>
      </c>
      <c r="O570" s="1" t="s">
        <v>2165</v>
      </c>
      <c r="P570" s="1" t="s">
        <v>2165</v>
      </c>
      <c r="Q570" s="1" t="s">
        <v>2166</v>
      </c>
      <c r="R570" s="1" t="s">
        <v>2182</v>
      </c>
      <c r="S570" s="1">
        <v>11</v>
      </c>
      <c r="T570" s="1">
        <v>85648028</v>
      </c>
      <c r="U570" s="1">
        <v>85648028</v>
      </c>
      <c r="V570" s="1" t="s">
        <v>2168</v>
      </c>
      <c r="W570" s="1" t="s">
        <v>2168</v>
      </c>
      <c r="X570" s="1" t="s">
        <v>2559</v>
      </c>
      <c r="Y570" s="1" t="s">
        <v>2245</v>
      </c>
      <c r="Z570" s="1">
        <v>2</v>
      </c>
      <c r="AA570" s="1" t="s">
        <v>2124</v>
      </c>
      <c r="AB570" s="1" t="s">
        <v>2171</v>
      </c>
      <c r="AC570" s="1" t="s">
        <v>4708</v>
      </c>
      <c r="AD570" s="1">
        <v>2</v>
      </c>
      <c r="AE570" s="1">
        <v>306320</v>
      </c>
      <c r="AF570" s="1">
        <v>85648028</v>
      </c>
      <c r="AG570" s="1" t="s">
        <v>2186</v>
      </c>
      <c r="AH570" s="1" t="s">
        <v>2185</v>
      </c>
    </row>
    <row r="571" spans="1:34" x14ac:dyDescent="0.25">
      <c r="A571" s="1">
        <v>322291</v>
      </c>
      <c r="B571" s="1" t="s">
        <v>2175</v>
      </c>
      <c r="C571" s="1" t="s">
        <v>4709</v>
      </c>
      <c r="D571" s="1">
        <v>8322</v>
      </c>
      <c r="E571" s="3" t="s">
        <v>289</v>
      </c>
      <c r="F571" s="1" t="s">
        <v>291</v>
      </c>
      <c r="G571" s="1" t="s">
        <v>2189</v>
      </c>
      <c r="H571" s="1">
        <v>0</v>
      </c>
      <c r="I571" s="1" t="s">
        <v>2304</v>
      </c>
      <c r="J571" s="1">
        <v>532417375</v>
      </c>
      <c r="K571" s="1" t="s">
        <v>2124</v>
      </c>
      <c r="L571" s="1" t="s">
        <v>4710</v>
      </c>
      <c r="M571" s="1" t="s">
        <v>4356</v>
      </c>
      <c r="N571" s="1" t="s">
        <v>4357</v>
      </c>
      <c r="O571" s="1" t="s">
        <v>2165</v>
      </c>
      <c r="P571" s="1" t="s">
        <v>2165</v>
      </c>
      <c r="Q571" s="1" t="s">
        <v>2166</v>
      </c>
      <c r="R571" s="1" t="s">
        <v>2182</v>
      </c>
      <c r="S571" s="1">
        <v>11</v>
      </c>
      <c r="T571" s="1">
        <v>86955097</v>
      </c>
      <c r="U571" s="1">
        <v>86955097</v>
      </c>
      <c r="V571" s="1" t="s">
        <v>2168</v>
      </c>
      <c r="W571" s="1" t="s">
        <v>2168</v>
      </c>
      <c r="X571" s="1" t="s">
        <v>4358</v>
      </c>
      <c r="Y571" s="1" t="s">
        <v>2236</v>
      </c>
      <c r="Z571" s="1">
        <v>1</v>
      </c>
      <c r="AA571" s="1" t="s">
        <v>2124</v>
      </c>
      <c r="AB571" s="1" t="s">
        <v>2171</v>
      </c>
      <c r="AC571" s="1" t="s">
        <v>4711</v>
      </c>
      <c r="AD571" s="1">
        <v>2</v>
      </c>
      <c r="AE571" s="1">
        <v>306410</v>
      </c>
      <c r="AF571" s="1">
        <v>86955097</v>
      </c>
      <c r="AG571" s="1" t="s">
        <v>2210</v>
      </c>
      <c r="AH571" s="1" t="s">
        <v>2186</v>
      </c>
    </row>
    <row r="572" spans="1:34" x14ac:dyDescent="0.25">
      <c r="A572" s="1">
        <v>322331</v>
      </c>
      <c r="B572" s="1" t="s">
        <v>2175</v>
      </c>
      <c r="C572" s="1" t="s">
        <v>4712</v>
      </c>
      <c r="D572" s="1">
        <v>2074</v>
      </c>
      <c r="E572" s="3" t="s">
        <v>269</v>
      </c>
      <c r="F572" s="1" t="s">
        <v>272</v>
      </c>
      <c r="G572" s="1" t="s">
        <v>2249</v>
      </c>
      <c r="H572" s="1">
        <v>0</v>
      </c>
      <c r="I572" s="1" t="s">
        <v>2786</v>
      </c>
      <c r="J572" s="1">
        <v>766986601</v>
      </c>
      <c r="K572" s="1" t="s">
        <v>2124</v>
      </c>
      <c r="L572" s="1" t="s">
        <v>4713</v>
      </c>
      <c r="M572" s="1" t="s">
        <v>4714</v>
      </c>
      <c r="N572" s="1" t="s">
        <v>4715</v>
      </c>
      <c r="O572" s="1" t="s">
        <v>2165</v>
      </c>
      <c r="P572" s="1" t="s">
        <v>2165</v>
      </c>
      <c r="Q572" s="1" t="s">
        <v>2166</v>
      </c>
      <c r="R572" s="1" t="s">
        <v>2225</v>
      </c>
      <c r="S572" s="1">
        <v>10</v>
      </c>
      <c r="T572" s="1">
        <v>49538951</v>
      </c>
      <c r="U572" s="1">
        <v>49538951</v>
      </c>
      <c r="V572" s="1" t="s">
        <v>2168</v>
      </c>
      <c r="W572" s="1" t="s">
        <v>2168</v>
      </c>
      <c r="X572" s="1" t="s">
        <v>4144</v>
      </c>
      <c r="Y572" s="1" t="s">
        <v>2236</v>
      </c>
      <c r="Z572" s="1">
        <v>1</v>
      </c>
      <c r="AA572" s="1" t="s">
        <v>2124</v>
      </c>
      <c r="AB572" s="1" t="s">
        <v>2171</v>
      </c>
      <c r="AC572" s="1" t="s">
        <v>4716</v>
      </c>
      <c r="AD572" s="1">
        <v>2</v>
      </c>
      <c r="AE572" s="1">
        <v>300096</v>
      </c>
      <c r="AF572" s="1">
        <v>49538951</v>
      </c>
      <c r="AG572" s="1" t="s">
        <v>2174</v>
      </c>
      <c r="AH572" s="1" t="s">
        <v>2186</v>
      </c>
    </row>
    <row r="573" spans="1:34" x14ac:dyDescent="0.25">
      <c r="A573" s="1">
        <v>322340</v>
      </c>
      <c r="B573" s="1" t="s">
        <v>2175</v>
      </c>
      <c r="C573" s="1" t="s">
        <v>4717</v>
      </c>
      <c r="D573" s="1">
        <v>2074</v>
      </c>
      <c r="E573" s="3" t="s">
        <v>269</v>
      </c>
      <c r="F573" s="1" t="s">
        <v>272</v>
      </c>
      <c r="G573" s="1" t="s">
        <v>2220</v>
      </c>
      <c r="H573" s="1">
        <v>0</v>
      </c>
      <c r="I573" s="1" t="s">
        <v>2304</v>
      </c>
      <c r="J573" s="1">
        <v>4253006</v>
      </c>
      <c r="K573" s="1" t="s">
        <v>2124</v>
      </c>
      <c r="L573" s="1" t="s">
        <v>4718</v>
      </c>
      <c r="M573" s="1" t="s">
        <v>4719</v>
      </c>
      <c r="N573" s="1" t="s">
        <v>4720</v>
      </c>
      <c r="O573" s="1" t="s">
        <v>2165</v>
      </c>
      <c r="P573" s="1" t="s">
        <v>2165</v>
      </c>
      <c r="Q573" s="1" t="s">
        <v>2166</v>
      </c>
      <c r="R573" s="1" t="s">
        <v>2225</v>
      </c>
      <c r="S573" s="1">
        <v>10</v>
      </c>
      <c r="T573" s="1">
        <v>49538969</v>
      </c>
      <c r="U573" s="1">
        <v>49538969</v>
      </c>
      <c r="V573" s="1" t="s">
        <v>2168</v>
      </c>
      <c r="W573" s="1" t="s">
        <v>2168</v>
      </c>
      <c r="X573" s="1" t="s">
        <v>4144</v>
      </c>
      <c r="Y573" s="1" t="s">
        <v>2227</v>
      </c>
      <c r="Z573" s="1">
        <v>1</v>
      </c>
      <c r="AA573" s="1" t="s">
        <v>2124</v>
      </c>
      <c r="AB573" s="1" t="s">
        <v>2171</v>
      </c>
      <c r="AC573" s="1" t="s">
        <v>4721</v>
      </c>
      <c r="AD573" s="1">
        <v>2</v>
      </c>
      <c r="AE573" s="1">
        <v>300097</v>
      </c>
      <c r="AF573" s="1">
        <v>49538969</v>
      </c>
      <c r="AG573" s="1" t="s">
        <v>2174</v>
      </c>
      <c r="AH573" s="1" t="s">
        <v>2186</v>
      </c>
    </row>
    <row r="574" spans="1:34" x14ac:dyDescent="0.25">
      <c r="A574" s="1">
        <v>322344</v>
      </c>
      <c r="B574" s="1" t="s">
        <v>2175</v>
      </c>
      <c r="C574" s="1" t="s">
        <v>4722</v>
      </c>
      <c r="D574" s="1">
        <v>2074</v>
      </c>
      <c r="E574" s="3" t="s">
        <v>269</v>
      </c>
      <c r="F574" s="1" t="s">
        <v>272</v>
      </c>
      <c r="G574" s="1" t="s">
        <v>2249</v>
      </c>
      <c r="H574" s="1">
        <v>0</v>
      </c>
      <c r="I574" s="1" t="s">
        <v>2304</v>
      </c>
      <c r="J574" s="1">
        <v>550772412</v>
      </c>
      <c r="K574" s="1" t="s">
        <v>2124</v>
      </c>
      <c r="L574" s="1" t="s">
        <v>4723</v>
      </c>
      <c r="M574" s="1" t="s">
        <v>4724</v>
      </c>
      <c r="N574" s="1" t="s">
        <v>4725</v>
      </c>
      <c r="O574" s="1" t="s">
        <v>2165</v>
      </c>
      <c r="P574" s="1" t="s">
        <v>2165</v>
      </c>
      <c r="Q574" s="1" t="s">
        <v>2166</v>
      </c>
      <c r="R574" s="1" t="s">
        <v>2225</v>
      </c>
      <c r="S574" s="1">
        <v>10</v>
      </c>
      <c r="T574" s="1">
        <v>49538999</v>
      </c>
      <c r="U574" s="1">
        <v>49538999</v>
      </c>
      <c r="V574" s="1" t="s">
        <v>2168</v>
      </c>
      <c r="W574" s="1" t="s">
        <v>2168</v>
      </c>
      <c r="X574" s="1" t="s">
        <v>4144</v>
      </c>
      <c r="Y574" s="1" t="s">
        <v>2236</v>
      </c>
      <c r="Z574" s="1">
        <v>1</v>
      </c>
      <c r="AA574" s="1" t="s">
        <v>2124</v>
      </c>
      <c r="AB574" s="1" t="s">
        <v>2171</v>
      </c>
      <c r="AC574" s="1" t="s">
        <v>4726</v>
      </c>
      <c r="AD574" s="1">
        <v>2</v>
      </c>
      <c r="AE574" s="1">
        <v>300098</v>
      </c>
      <c r="AF574" s="1">
        <v>49538999</v>
      </c>
      <c r="AG574" s="1" t="s">
        <v>2174</v>
      </c>
      <c r="AH574" s="1" t="s">
        <v>2186</v>
      </c>
    </row>
    <row r="575" spans="1:34" x14ac:dyDescent="0.25">
      <c r="A575" s="1">
        <v>322644</v>
      </c>
      <c r="B575" s="1" t="s">
        <v>2175</v>
      </c>
      <c r="C575" s="1" t="s">
        <v>4727</v>
      </c>
      <c r="D575" s="1">
        <v>64072</v>
      </c>
      <c r="E575" s="3" t="s">
        <v>143</v>
      </c>
      <c r="F575" s="1" t="s">
        <v>146</v>
      </c>
      <c r="G575" s="1" t="s">
        <v>2249</v>
      </c>
      <c r="H575" s="1">
        <v>0</v>
      </c>
      <c r="I575" s="1" t="s">
        <v>2304</v>
      </c>
      <c r="J575" s="1">
        <v>886047122</v>
      </c>
      <c r="K575" s="1" t="s">
        <v>2124</v>
      </c>
      <c r="L575" s="1" t="s">
        <v>4728</v>
      </c>
      <c r="M575" s="1" t="s">
        <v>4729</v>
      </c>
      <c r="N575" s="1" t="s">
        <v>4730</v>
      </c>
      <c r="O575" s="1" t="s">
        <v>2165</v>
      </c>
      <c r="P575" s="1" t="s">
        <v>2165</v>
      </c>
      <c r="Q575" s="1" t="s">
        <v>2166</v>
      </c>
      <c r="R575" s="1" t="s">
        <v>2225</v>
      </c>
      <c r="S575" s="1">
        <v>10</v>
      </c>
      <c r="T575" s="1">
        <v>71396978</v>
      </c>
      <c r="U575" s="1">
        <v>71396978</v>
      </c>
      <c r="V575" s="1" t="s">
        <v>2168</v>
      </c>
      <c r="W575" s="1" t="s">
        <v>2168</v>
      </c>
      <c r="X575" s="1" t="s">
        <v>2226</v>
      </c>
      <c r="Y575" s="1" t="s">
        <v>2236</v>
      </c>
      <c r="Z575" s="1">
        <v>1</v>
      </c>
      <c r="AA575" s="1" t="s">
        <v>2124</v>
      </c>
      <c r="AB575" s="1" t="s">
        <v>2171</v>
      </c>
      <c r="AC575" s="1" t="s">
        <v>4731</v>
      </c>
      <c r="AD575" s="1">
        <v>2</v>
      </c>
      <c r="AE575" s="1">
        <v>300387</v>
      </c>
      <c r="AF575" s="1">
        <v>71396978</v>
      </c>
      <c r="AG575" s="1" t="s">
        <v>2210</v>
      </c>
      <c r="AH575" s="1" t="s">
        <v>2186</v>
      </c>
    </row>
    <row r="576" spans="1:34" x14ac:dyDescent="0.25">
      <c r="A576" s="1">
        <v>322645</v>
      </c>
      <c r="B576" s="1" t="s">
        <v>2175</v>
      </c>
      <c r="C576" s="1" t="s">
        <v>4732</v>
      </c>
      <c r="D576" s="1">
        <v>64072</v>
      </c>
      <c r="E576" s="3" t="s">
        <v>143</v>
      </c>
      <c r="F576" s="1" t="s">
        <v>146</v>
      </c>
      <c r="G576" s="1" t="s">
        <v>2249</v>
      </c>
      <c r="H576" s="1">
        <v>0</v>
      </c>
      <c r="I576" s="1" t="s">
        <v>2335</v>
      </c>
      <c r="J576" s="1">
        <v>886047123</v>
      </c>
      <c r="K576" s="1" t="s">
        <v>2124</v>
      </c>
      <c r="L576" s="1" t="s">
        <v>4733</v>
      </c>
      <c r="M576" s="1" t="s">
        <v>4734</v>
      </c>
      <c r="N576" s="1" t="s">
        <v>4735</v>
      </c>
      <c r="O576" s="1" t="s">
        <v>2165</v>
      </c>
      <c r="P576" s="1" t="s">
        <v>2165</v>
      </c>
      <c r="Q576" s="1" t="s">
        <v>2166</v>
      </c>
      <c r="R576" s="1" t="s">
        <v>2225</v>
      </c>
      <c r="S576" s="1">
        <v>10</v>
      </c>
      <c r="T576" s="1">
        <v>71397048</v>
      </c>
      <c r="U576" s="1">
        <v>71397048</v>
      </c>
      <c r="V576" s="1" t="s">
        <v>2168</v>
      </c>
      <c r="W576" s="1" t="s">
        <v>2168</v>
      </c>
      <c r="X576" s="1" t="s">
        <v>2226</v>
      </c>
      <c r="Y576" s="1" t="s">
        <v>2236</v>
      </c>
      <c r="Z576" s="1">
        <v>1</v>
      </c>
      <c r="AA576" s="1" t="s">
        <v>2124</v>
      </c>
      <c r="AB576" s="1" t="s">
        <v>2171</v>
      </c>
      <c r="AC576" s="1" t="s">
        <v>4736</v>
      </c>
      <c r="AD576" s="1">
        <v>2</v>
      </c>
      <c r="AE576" s="1">
        <v>300388</v>
      </c>
      <c r="AF576" s="1">
        <v>71397048</v>
      </c>
      <c r="AG576" s="1" t="s">
        <v>2210</v>
      </c>
      <c r="AH576" s="1" t="s">
        <v>2185</v>
      </c>
    </row>
    <row r="577" spans="1:34" x14ac:dyDescent="0.25">
      <c r="A577" s="1">
        <v>322646</v>
      </c>
      <c r="B577" s="1" t="s">
        <v>2263</v>
      </c>
      <c r="C577" s="1" t="s">
        <v>4737</v>
      </c>
      <c r="D577" s="1">
        <v>64072</v>
      </c>
      <c r="E577" s="3" t="s">
        <v>143</v>
      </c>
      <c r="F577" s="1" t="s">
        <v>146</v>
      </c>
      <c r="G577" s="1" t="s">
        <v>2249</v>
      </c>
      <c r="H577" s="1">
        <v>0</v>
      </c>
      <c r="I577" s="1" t="s">
        <v>2786</v>
      </c>
      <c r="J577" s="1">
        <v>527578984</v>
      </c>
      <c r="K577" s="1" t="s">
        <v>2124</v>
      </c>
      <c r="L577" s="1" t="s">
        <v>4738</v>
      </c>
      <c r="M577" s="1" t="s">
        <v>4739</v>
      </c>
      <c r="N577" s="1" t="s">
        <v>4740</v>
      </c>
      <c r="O577" s="1" t="s">
        <v>2165</v>
      </c>
      <c r="P577" s="1" t="s">
        <v>2165</v>
      </c>
      <c r="Q577" s="1" t="s">
        <v>2166</v>
      </c>
      <c r="R577" s="1" t="s">
        <v>2225</v>
      </c>
      <c r="S577" s="1">
        <v>10</v>
      </c>
      <c r="T577" s="1">
        <v>71397125</v>
      </c>
      <c r="U577" s="1">
        <v>71397131</v>
      </c>
      <c r="V577" s="1" t="s">
        <v>2168</v>
      </c>
      <c r="W577" s="1" t="s">
        <v>2168</v>
      </c>
      <c r="X577" s="1" t="s">
        <v>2226</v>
      </c>
      <c r="Y577" s="1" t="s">
        <v>2236</v>
      </c>
      <c r="Z577" s="1">
        <v>1</v>
      </c>
      <c r="AA577" s="1" t="s">
        <v>2124</v>
      </c>
      <c r="AB577" s="1" t="s">
        <v>2171</v>
      </c>
      <c r="AC577" s="1" t="s">
        <v>4741</v>
      </c>
      <c r="AD577" s="1">
        <v>2</v>
      </c>
      <c r="AE577" s="1">
        <v>300391</v>
      </c>
      <c r="AF577" s="1">
        <v>71397124</v>
      </c>
      <c r="AG577" s="1" t="s">
        <v>4390</v>
      </c>
      <c r="AH577" s="1" t="s">
        <v>2186</v>
      </c>
    </row>
    <row r="578" spans="1:34" x14ac:dyDescent="0.25">
      <c r="A578" s="1">
        <v>322647</v>
      </c>
      <c r="B578" s="1" t="s">
        <v>2175</v>
      </c>
      <c r="C578" s="1" t="s">
        <v>4742</v>
      </c>
      <c r="D578" s="1">
        <v>64072</v>
      </c>
      <c r="E578" s="3" t="s">
        <v>143</v>
      </c>
      <c r="F578" s="1" t="s">
        <v>146</v>
      </c>
      <c r="G578" s="1" t="s">
        <v>2249</v>
      </c>
      <c r="H578" s="1">
        <v>0</v>
      </c>
      <c r="I578" s="1" t="s">
        <v>2335</v>
      </c>
      <c r="J578" s="1">
        <v>886047128</v>
      </c>
      <c r="K578" s="1" t="s">
        <v>2124</v>
      </c>
      <c r="L578" s="1" t="s">
        <v>4743</v>
      </c>
      <c r="M578" s="1" t="s">
        <v>4744</v>
      </c>
      <c r="N578" s="1" t="s">
        <v>4745</v>
      </c>
      <c r="O578" s="1" t="s">
        <v>2165</v>
      </c>
      <c r="P578" s="1" t="s">
        <v>2165</v>
      </c>
      <c r="Q578" s="1" t="s">
        <v>2166</v>
      </c>
      <c r="R578" s="1" t="s">
        <v>2225</v>
      </c>
      <c r="S578" s="1">
        <v>10</v>
      </c>
      <c r="T578" s="1">
        <v>71397286</v>
      </c>
      <c r="U578" s="1">
        <v>71397286</v>
      </c>
      <c r="V578" s="1" t="s">
        <v>2168</v>
      </c>
      <c r="W578" s="1" t="s">
        <v>2168</v>
      </c>
      <c r="X578" s="1" t="s">
        <v>2226</v>
      </c>
      <c r="Y578" s="1" t="s">
        <v>2236</v>
      </c>
      <c r="Z578" s="1">
        <v>1</v>
      </c>
      <c r="AA578" s="1" t="s">
        <v>2124</v>
      </c>
      <c r="AB578" s="1" t="s">
        <v>2171</v>
      </c>
      <c r="AC578" s="1" t="s">
        <v>4746</v>
      </c>
      <c r="AD578" s="1">
        <v>2</v>
      </c>
      <c r="AE578" s="1">
        <v>300396</v>
      </c>
      <c r="AF578" s="1">
        <v>71397286</v>
      </c>
      <c r="AG578" s="1" t="s">
        <v>2210</v>
      </c>
      <c r="AH578" s="1" t="s">
        <v>2174</v>
      </c>
    </row>
    <row r="579" spans="1:34" x14ac:dyDescent="0.25">
      <c r="A579" s="1">
        <v>322651</v>
      </c>
      <c r="B579" s="1" t="s">
        <v>2263</v>
      </c>
      <c r="C579" s="1" t="s">
        <v>4747</v>
      </c>
      <c r="D579" s="1">
        <v>64072</v>
      </c>
      <c r="E579" s="3" t="s">
        <v>143</v>
      </c>
      <c r="F579" s="1" t="s">
        <v>146</v>
      </c>
      <c r="G579" s="1" t="s">
        <v>2220</v>
      </c>
      <c r="H579" s="1">
        <v>0</v>
      </c>
      <c r="I579" s="1" t="s">
        <v>4748</v>
      </c>
      <c r="J579" s="1">
        <v>71012280</v>
      </c>
      <c r="K579" s="1" t="s">
        <v>2124</v>
      </c>
      <c r="L579" s="1" t="s">
        <v>4749</v>
      </c>
      <c r="M579" s="1" t="s">
        <v>4750</v>
      </c>
      <c r="N579" s="1" t="s">
        <v>4751</v>
      </c>
      <c r="O579" s="1" t="s">
        <v>2165</v>
      </c>
      <c r="P579" s="1" t="s">
        <v>2165</v>
      </c>
      <c r="Q579" s="1" t="s">
        <v>2166</v>
      </c>
      <c r="R579" s="1" t="s">
        <v>2225</v>
      </c>
      <c r="S579" s="1">
        <v>10</v>
      </c>
      <c r="T579" s="1">
        <v>71397276</v>
      </c>
      <c r="U579" s="1">
        <v>71397277</v>
      </c>
      <c r="V579" s="1" t="s">
        <v>2168</v>
      </c>
      <c r="W579" s="1" t="s">
        <v>2168</v>
      </c>
      <c r="X579" s="1" t="s">
        <v>2226</v>
      </c>
      <c r="Y579" s="1" t="s">
        <v>2227</v>
      </c>
      <c r="Z579" s="1">
        <v>3</v>
      </c>
      <c r="AA579" s="1" t="s">
        <v>2124</v>
      </c>
      <c r="AB579" s="1" t="s">
        <v>2171</v>
      </c>
      <c r="AC579" s="1" t="s">
        <v>4752</v>
      </c>
      <c r="AD579" s="1">
        <v>2</v>
      </c>
      <c r="AE579" s="1">
        <v>300394</v>
      </c>
      <c r="AF579" s="1">
        <v>71397276</v>
      </c>
      <c r="AG579" s="1" t="s">
        <v>2174</v>
      </c>
      <c r="AH579" s="1" t="s">
        <v>4181</v>
      </c>
    </row>
    <row r="580" spans="1:34" x14ac:dyDescent="0.25">
      <c r="A580" s="1">
        <v>322840</v>
      </c>
      <c r="B580" s="1" t="s">
        <v>2175</v>
      </c>
      <c r="C580" s="1" t="s">
        <v>4753</v>
      </c>
      <c r="D580" s="1">
        <v>92211</v>
      </c>
      <c r="E580" s="3" t="s">
        <v>151</v>
      </c>
      <c r="F580" s="1" t="s">
        <v>154</v>
      </c>
      <c r="G580" s="1" t="s">
        <v>2254</v>
      </c>
      <c r="H580" s="1">
        <v>0</v>
      </c>
      <c r="I580" s="1" t="s">
        <v>2335</v>
      </c>
      <c r="J580" s="1">
        <v>531194884</v>
      </c>
      <c r="K580" s="1" t="s">
        <v>2124</v>
      </c>
      <c r="L580" s="1" t="s">
        <v>4754</v>
      </c>
      <c r="M580" s="1" t="s">
        <v>4226</v>
      </c>
      <c r="N580" s="1" t="s">
        <v>4227</v>
      </c>
      <c r="O580" s="1" t="s">
        <v>2165</v>
      </c>
      <c r="P580" s="1" t="s">
        <v>2165</v>
      </c>
      <c r="Q580" s="1" t="s">
        <v>2166</v>
      </c>
      <c r="R580" s="1" t="s">
        <v>2225</v>
      </c>
      <c r="S580" s="1">
        <v>10</v>
      </c>
      <c r="T580" s="1">
        <v>84194697</v>
      </c>
      <c r="U580" s="1">
        <v>84194697</v>
      </c>
      <c r="V580" s="1" t="s">
        <v>2168</v>
      </c>
      <c r="W580" s="1" t="s">
        <v>2168</v>
      </c>
      <c r="X580" s="1" t="s">
        <v>2500</v>
      </c>
      <c r="Y580" s="1" t="s">
        <v>2236</v>
      </c>
      <c r="Z580" s="1">
        <v>1</v>
      </c>
      <c r="AA580" s="1" t="s">
        <v>2124</v>
      </c>
      <c r="AB580" s="1" t="s">
        <v>2171</v>
      </c>
      <c r="AC580" s="1" t="s">
        <v>4755</v>
      </c>
      <c r="AD580" s="1">
        <v>2</v>
      </c>
      <c r="AE580" s="1">
        <v>301206</v>
      </c>
      <c r="AF580" s="1">
        <v>84194697</v>
      </c>
      <c r="AG580" s="1" t="s">
        <v>2210</v>
      </c>
      <c r="AH580" s="1" t="s">
        <v>2185</v>
      </c>
    </row>
    <row r="581" spans="1:34" x14ac:dyDescent="0.25">
      <c r="A581" s="1">
        <v>323079</v>
      </c>
      <c r="B581" s="1" t="s">
        <v>2175</v>
      </c>
      <c r="C581" s="1" t="s">
        <v>4756</v>
      </c>
      <c r="D581" s="1">
        <v>9187</v>
      </c>
      <c r="E581" s="3" t="s">
        <v>681</v>
      </c>
      <c r="F581" s="1" t="s">
        <v>684</v>
      </c>
      <c r="G581" s="1" t="s">
        <v>2254</v>
      </c>
      <c r="H581" s="1">
        <v>0</v>
      </c>
      <c r="I581" s="1" t="s">
        <v>2304</v>
      </c>
      <c r="J581" s="1">
        <v>115370128</v>
      </c>
      <c r="K581" s="1" t="s">
        <v>2124</v>
      </c>
      <c r="L581" s="1" t="s">
        <v>4757</v>
      </c>
      <c r="M581" s="1" t="s">
        <v>4758</v>
      </c>
      <c r="N581" s="1" t="s">
        <v>4759</v>
      </c>
      <c r="O581" s="1" t="s">
        <v>2165</v>
      </c>
      <c r="P581" s="1" t="s">
        <v>2165</v>
      </c>
      <c r="Q581" s="1" t="s">
        <v>2166</v>
      </c>
      <c r="R581" s="1" t="s">
        <v>2204</v>
      </c>
      <c r="S581" s="1">
        <v>15</v>
      </c>
      <c r="T581" s="1">
        <v>65621944</v>
      </c>
      <c r="U581" s="1">
        <v>65621944</v>
      </c>
      <c r="V581" s="1" t="s">
        <v>2168</v>
      </c>
      <c r="W581" s="1" t="s">
        <v>2168</v>
      </c>
      <c r="X581" s="1" t="s">
        <v>4760</v>
      </c>
      <c r="Y581" s="1" t="s">
        <v>2236</v>
      </c>
      <c r="Z581" s="1">
        <v>1</v>
      </c>
      <c r="AA581" s="1" t="s">
        <v>2124</v>
      </c>
      <c r="AB581" s="1" t="s">
        <v>2171</v>
      </c>
      <c r="AC581" s="1" t="s">
        <v>4761</v>
      </c>
      <c r="AD581" s="1">
        <v>2</v>
      </c>
      <c r="AE581" s="1">
        <v>316779</v>
      </c>
      <c r="AF581" s="1">
        <v>65621944</v>
      </c>
      <c r="AG581" s="1" t="s">
        <v>2210</v>
      </c>
      <c r="AH581" s="1" t="s">
        <v>2185</v>
      </c>
    </row>
    <row r="582" spans="1:34" x14ac:dyDescent="0.25">
      <c r="A582" s="1">
        <v>323080</v>
      </c>
      <c r="B582" s="1" t="s">
        <v>2175</v>
      </c>
      <c r="C582" s="1" t="s">
        <v>4762</v>
      </c>
      <c r="D582" s="1">
        <v>9187</v>
      </c>
      <c r="E582" s="3" t="s">
        <v>681</v>
      </c>
      <c r="F582" s="1" t="s">
        <v>684</v>
      </c>
      <c r="G582" s="1" t="s">
        <v>2254</v>
      </c>
      <c r="H582" s="1">
        <v>0</v>
      </c>
      <c r="I582" s="1" t="s">
        <v>2335</v>
      </c>
      <c r="J582" s="1">
        <v>76680467</v>
      </c>
      <c r="K582" s="1" t="s">
        <v>2124</v>
      </c>
      <c r="L582" s="1" t="s">
        <v>4763</v>
      </c>
      <c r="M582" s="1" t="s">
        <v>4758</v>
      </c>
      <c r="N582" s="1" t="s">
        <v>4759</v>
      </c>
      <c r="O582" s="1" t="s">
        <v>2165</v>
      </c>
      <c r="P582" s="1" t="s">
        <v>2165</v>
      </c>
      <c r="Q582" s="1" t="s">
        <v>2166</v>
      </c>
      <c r="R582" s="1" t="s">
        <v>2204</v>
      </c>
      <c r="S582" s="1">
        <v>15</v>
      </c>
      <c r="T582" s="1">
        <v>65623968</v>
      </c>
      <c r="U582" s="1">
        <v>65623968</v>
      </c>
      <c r="V582" s="1" t="s">
        <v>2168</v>
      </c>
      <c r="W582" s="1" t="s">
        <v>2168</v>
      </c>
      <c r="X582" s="1" t="s">
        <v>4760</v>
      </c>
      <c r="Y582" s="1" t="s">
        <v>2236</v>
      </c>
      <c r="Z582" s="1">
        <v>1</v>
      </c>
      <c r="AA582" s="1" t="s">
        <v>2124</v>
      </c>
      <c r="AB582" s="1" t="s">
        <v>2171</v>
      </c>
      <c r="AC582" s="1" t="s">
        <v>4764</v>
      </c>
      <c r="AD582" s="1">
        <v>2</v>
      </c>
      <c r="AE582" s="1">
        <v>316783</v>
      </c>
      <c r="AF582" s="1">
        <v>65623968</v>
      </c>
      <c r="AG582" s="1" t="s">
        <v>2174</v>
      </c>
      <c r="AH582" s="1" t="s">
        <v>2186</v>
      </c>
    </row>
    <row r="583" spans="1:34" x14ac:dyDescent="0.25">
      <c r="A583" s="1">
        <v>323246</v>
      </c>
      <c r="B583" s="1" t="s">
        <v>2175</v>
      </c>
      <c r="C583" s="1" t="s">
        <v>4765</v>
      </c>
      <c r="D583" s="1">
        <v>54982</v>
      </c>
      <c r="E583" s="3" t="s">
        <v>189</v>
      </c>
      <c r="F583" s="1" t="s">
        <v>192</v>
      </c>
      <c r="G583" s="1" t="s">
        <v>2249</v>
      </c>
      <c r="H583" s="1">
        <v>0</v>
      </c>
      <c r="I583" s="1" t="s">
        <v>2335</v>
      </c>
      <c r="J583" s="1">
        <v>865972073</v>
      </c>
      <c r="K583" s="1" t="s">
        <v>2124</v>
      </c>
      <c r="L583" s="1" t="s">
        <v>4766</v>
      </c>
      <c r="M583" s="1" t="s">
        <v>2521</v>
      </c>
      <c r="N583" s="1" t="s">
        <v>2522</v>
      </c>
      <c r="O583" s="1" t="s">
        <v>2165</v>
      </c>
      <c r="P583" s="1" t="s">
        <v>2165</v>
      </c>
      <c r="Q583" s="1" t="s">
        <v>2166</v>
      </c>
      <c r="R583" s="1" t="s">
        <v>2204</v>
      </c>
      <c r="S583" s="1">
        <v>15</v>
      </c>
      <c r="T583" s="1">
        <v>68229692</v>
      </c>
      <c r="U583" s="1">
        <v>68229692</v>
      </c>
      <c r="V583" s="1" t="s">
        <v>2168</v>
      </c>
      <c r="W583" s="1" t="s">
        <v>2168</v>
      </c>
      <c r="X583" s="1" t="s">
        <v>2527</v>
      </c>
      <c r="Y583" s="1" t="s">
        <v>2236</v>
      </c>
      <c r="Z583" s="1">
        <v>1</v>
      </c>
      <c r="AA583" s="1" t="s">
        <v>2124</v>
      </c>
      <c r="AB583" s="1" t="s">
        <v>2171</v>
      </c>
      <c r="AC583" s="1" t="s">
        <v>4767</v>
      </c>
      <c r="AD583" s="1">
        <v>2</v>
      </c>
      <c r="AE583" s="1">
        <v>317000</v>
      </c>
      <c r="AF583" s="1">
        <v>68229692</v>
      </c>
      <c r="AG583" s="1" t="s">
        <v>2174</v>
      </c>
      <c r="AH583" s="1" t="s">
        <v>2210</v>
      </c>
    </row>
    <row r="584" spans="1:34" x14ac:dyDescent="0.25">
      <c r="A584" s="1">
        <v>323290</v>
      </c>
      <c r="B584" s="1" t="s">
        <v>2175</v>
      </c>
      <c r="C584" s="1" t="s">
        <v>4768</v>
      </c>
      <c r="D584" s="1">
        <v>79600</v>
      </c>
      <c r="E584" s="3" t="s">
        <v>1364</v>
      </c>
      <c r="F584" s="1" t="s">
        <v>1366</v>
      </c>
      <c r="G584" s="1" t="s">
        <v>2254</v>
      </c>
      <c r="H584" s="1">
        <v>0</v>
      </c>
      <c r="I584" s="1" t="s">
        <v>2304</v>
      </c>
      <c r="J584" s="1">
        <v>538932401</v>
      </c>
      <c r="K584" s="1" t="s">
        <v>2124</v>
      </c>
      <c r="L584" s="1" t="s">
        <v>4769</v>
      </c>
      <c r="M584" s="1" t="s">
        <v>4770</v>
      </c>
      <c r="N584" s="1" t="s">
        <v>4771</v>
      </c>
      <c r="O584" s="1" t="s">
        <v>2165</v>
      </c>
      <c r="P584" s="1" t="s">
        <v>2165</v>
      </c>
      <c r="Q584" s="1" t="s">
        <v>2166</v>
      </c>
      <c r="R584" s="1" t="s">
        <v>2488</v>
      </c>
      <c r="S584" s="1">
        <v>12</v>
      </c>
      <c r="T584" s="1">
        <v>110614137</v>
      </c>
      <c r="U584" s="1">
        <v>110614137</v>
      </c>
      <c r="V584" s="1" t="s">
        <v>2168</v>
      </c>
      <c r="W584" s="1" t="s">
        <v>2168</v>
      </c>
      <c r="X584" s="1" t="s">
        <v>2683</v>
      </c>
      <c r="Y584" s="1" t="s">
        <v>2245</v>
      </c>
      <c r="Z584" s="1">
        <v>2</v>
      </c>
      <c r="AA584" s="1" t="s">
        <v>2124</v>
      </c>
      <c r="AB584" s="1" t="s">
        <v>2171</v>
      </c>
      <c r="AC584" s="1" t="s">
        <v>4772</v>
      </c>
      <c r="AD584" s="1">
        <v>2</v>
      </c>
      <c r="AE584" s="1">
        <v>307202</v>
      </c>
      <c r="AF584" s="1">
        <v>110614137</v>
      </c>
      <c r="AG584" s="1" t="s">
        <v>2210</v>
      </c>
      <c r="AH584" s="1" t="s">
        <v>2174</v>
      </c>
    </row>
    <row r="585" spans="1:34" x14ac:dyDescent="0.25">
      <c r="A585" s="1">
        <v>323461</v>
      </c>
      <c r="B585" s="1" t="s">
        <v>2175</v>
      </c>
      <c r="C585" s="1" t="s">
        <v>4773</v>
      </c>
      <c r="D585" s="1">
        <v>6017</v>
      </c>
      <c r="E585" s="3" t="s">
        <v>630</v>
      </c>
      <c r="F585" s="1" t="s">
        <v>633</v>
      </c>
      <c r="G585" s="1" t="s">
        <v>2239</v>
      </c>
      <c r="H585" s="1">
        <v>0</v>
      </c>
      <c r="I585" s="1" t="s">
        <v>2304</v>
      </c>
      <c r="J585" s="1">
        <v>3743384</v>
      </c>
      <c r="K585" s="1" t="s">
        <v>2124</v>
      </c>
      <c r="L585" s="1" t="s">
        <v>4774</v>
      </c>
      <c r="M585" s="1" t="s">
        <v>4775</v>
      </c>
      <c r="N585" s="1" t="s">
        <v>4776</v>
      </c>
      <c r="O585" s="1" t="s">
        <v>2165</v>
      </c>
      <c r="P585" s="1" t="s">
        <v>2165</v>
      </c>
      <c r="Q585" s="1" t="s">
        <v>2166</v>
      </c>
      <c r="R585" s="1" t="s">
        <v>2204</v>
      </c>
      <c r="S585" s="1">
        <v>15</v>
      </c>
      <c r="T585" s="1">
        <v>89219045</v>
      </c>
      <c r="U585" s="1">
        <v>89219045</v>
      </c>
      <c r="V585" s="1" t="s">
        <v>2168</v>
      </c>
      <c r="W585" s="1" t="s">
        <v>2168</v>
      </c>
      <c r="X585" s="1" t="s">
        <v>2374</v>
      </c>
      <c r="Y585" s="1" t="s">
        <v>2236</v>
      </c>
      <c r="Z585" s="1">
        <v>1</v>
      </c>
      <c r="AA585" s="1" t="s">
        <v>2124</v>
      </c>
      <c r="AB585" s="1" t="s">
        <v>2171</v>
      </c>
      <c r="AC585" s="1" t="s">
        <v>4777</v>
      </c>
      <c r="AD585" s="1">
        <v>2</v>
      </c>
      <c r="AE585" s="1">
        <v>317245</v>
      </c>
      <c r="AF585" s="1">
        <v>89219045</v>
      </c>
      <c r="AG585" s="1" t="s">
        <v>2174</v>
      </c>
      <c r="AH585" s="1" t="s">
        <v>2186</v>
      </c>
    </row>
    <row r="586" spans="1:34" x14ac:dyDescent="0.25">
      <c r="A586" s="1">
        <v>323472</v>
      </c>
      <c r="B586" s="1" t="s">
        <v>2175</v>
      </c>
      <c r="C586" s="1" t="s">
        <v>4778</v>
      </c>
      <c r="D586" s="1">
        <v>6017</v>
      </c>
      <c r="E586" s="3" t="s">
        <v>630</v>
      </c>
      <c r="F586" s="1" t="s">
        <v>633</v>
      </c>
      <c r="G586" s="1" t="s">
        <v>2249</v>
      </c>
      <c r="H586" s="1">
        <v>0</v>
      </c>
      <c r="I586" s="1" t="s">
        <v>2335</v>
      </c>
      <c r="J586" s="1">
        <v>886051503</v>
      </c>
      <c r="K586" s="1" t="s">
        <v>2124</v>
      </c>
      <c r="L586" s="1" t="s">
        <v>4779</v>
      </c>
      <c r="M586" s="1" t="s">
        <v>4780</v>
      </c>
      <c r="N586" s="1" t="s">
        <v>4781</v>
      </c>
      <c r="O586" s="1" t="s">
        <v>2165</v>
      </c>
      <c r="P586" s="1" t="s">
        <v>2165</v>
      </c>
      <c r="Q586" s="1" t="s">
        <v>2166</v>
      </c>
      <c r="R586" s="1" t="s">
        <v>2204</v>
      </c>
      <c r="S586" s="1">
        <v>15</v>
      </c>
      <c r="T586" s="1">
        <v>89219818</v>
      </c>
      <c r="U586" s="1">
        <v>89219818</v>
      </c>
      <c r="V586" s="1" t="s">
        <v>2168</v>
      </c>
      <c r="W586" s="1" t="s">
        <v>2168</v>
      </c>
      <c r="X586" s="1" t="s">
        <v>2374</v>
      </c>
      <c r="Y586" s="1" t="s">
        <v>2236</v>
      </c>
      <c r="Z586" s="1">
        <v>1</v>
      </c>
      <c r="AA586" s="1" t="s">
        <v>2124</v>
      </c>
      <c r="AB586" s="1" t="s">
        <v>2171</v>
      </c>
      <c r="AC586" s="1" t="s">
        <v>4782</v>
      </c>
      <c r="AD586" s="1">
        <v>2</v>
      </c>
      <c r="AE586" s="1">
        <v>317248</v>
      </c>
      <c r="AF586" s="1">
        <v>89219818</v>
      </c>
      <c r="AG586" s="1" t="s">
        <v>2174</v>
      </c>
      <c r="AH586" s="1" t="s">
        <v>2210</v>
      </c>
    </row>
    <row r="587" spans="1:34" x14ac:dyDescent="0.25">
      <c r="A587" s="1">
        <v>323566</v>
      </c>
      <c r="B587" s="1" t="s">
        <v>2175</v>
      </c>
      <c r="C587" s="1" t="s">
        <v>4783</v>
      </c>
      <c r="D587" s="1">
        <v>374654</v>
      </c>
      <c r="E587" s="3" t="s">
        <v>1253</v>
      </c>
      <c r="F587" s="1" t="s">
        <v>1255</v>
      </c>
      <c r="G587" s="1" t="s">
        <v>2189</v>
      </c>
      <c r="H587" s="1">
        <v>0</v>
      </c>
      <c r="I587" s="1" t="s">
        <v>2335</v>
      </c>
      <c r="J587" s="1">
        <v>116805116</v>
      </c>
      <c r="K587" s="1" t="s">
        <v>2124</v>
      </c>
      <c r="L587" s="1" t="s">
        <v>4784</v>
      </c>
      <c r="M587" s="1" t="s">
        <v>4785</v>
      </c>
      <c r="N587" s="1" t="s">
        <v>4786</v>
      </c>
      <c r="O587" s="1" t="s">
        <v>2165</v>
      </c>
      <c r="P587" s="1" t="s">
        <v>2165</v>
      </c>
      <c r="Q587" s="1" t="s">
        <v>2166</v>
      </c>
      <c r="R587" s="1" t="s">
        <v>2204</v>
      </c>
      <c r="S587" s="1">
        <v>15</v>
      </c>
      <c r="T587" s="1">
        <v>89655426</v>
      </c>
      <c r="U587" s="1">
        <v>89655426</v>
      </c>
      <c r="V587" s="1" t="s">
        <v>2168</v>
      </c>
      <c r="W587" s="1" t="s">
        <v>2168</v>
      </c>
      <c r="X587" s="1" t="s">
        <v>2374</v>
      </c>
      <c r="Y587" s="1" t="s">
        <v>2236</v>
      </c>
      <c r="Z587" s="1">
        <v>1</v>
      </c>
      <c r="AA587" s="1" t="s">
        <v>2124</v>
      </c>
      <c r="AB587" s="1" t="s">
        <v>2171</v>
      </c>
      <c r="AC587" s="1" t="s">
        <v>4787</v>
      </c>
      <c r="AD587" s="1">
        <v>2</v>
      </c>
      <c r="AE587" s="1">
        <v>317383</v>
      </c>
      <c r="AF587" s="1">
        <v>89655426</v>
      </c>
      <c r="AG587" s="1" t="s">
        <v>2174</v>
      </c>
      <c r="AH587" s="1" t="s">
        <v>2185</v>
      </c>
    </row>
    <row r="588" spans="1:34" x14ac:dyDescent="0.25">
      <c r="A588" s="1">
        <v>323577</v>
      </c>
      <c r="B588" s="1" t="s">
        <v>2175</v>
      </c>
      <c r="C588" s="1" t="s">
        <v>4788</v>
      </c>
      <c r="D588" s="1">
        <v>5995</v>
      </c>
      <c r="E588" s="3" t="s">
        <v>1004</v>
      </c>
      <c r="F588" s="1" t="s">
        <v>1007</v>
      </c>
      <c r="G588" s="1" t="s">
        <v>2249</v>
      </c>
      <c r="H588" s="1">
        <v>0</v>
      </c>
      <c r="I588" s="1" t="s">
        <v>2304</v>
      </c>
      <c r="J588" s="1">
        <v>377314145</v>
      </c>
      <c r="K588" s="1" t="s">
        <v>2124</v>
      </c>
      <c r="L588" s="1" t="s">
        <v>4789</v>
      </c>
      <c r="M588" s="1" t="s">
        <v>3060</v>
      </c>
      <c r="N588" s="1" t="s">
        <v>1134</v>
      </c>
      <c r="O588" s="1" t="s">
        <v>2165</v>
      </c>
      <c r="P588" s="1" t="s">
        <v>2165</v>
      </c>
      <c r="Q588" s="1" t="s">
        <v>2166</v>
      </c>
      <c r="R588" s="1" t="s">
        <v>2225</v>
      </c>
      <c r="S588" s="1">
        <v>10</v>
      </c>
      <c r="T588" s="1">
        <v>84245074</v>
      </c>
      <c r="U588" s="1">
        <v>84245074</v>
      </c>
      <c r="V588" s="1" t="s">
        <v>2168</v>
      </c>
      <c r="W588" s="1" t="s">
        <v>2168</v>
      </c>
      <c r="X588" s="1" t="s">
        <v>2500</v>
      </c>
      <c r="Y588" s="1" t="s">
        <v>2236</v>
      </c>
      <c r="Z588" s="1">
        <v>1</v>
      </c>
      <c r="AA588" s="1" t="s">
        <v>2124</v>
      </c>
      <c r="AB588" s="1" t="s">
        <v>2171</v>
      </c>
      <c r="AC588" s="1" t="s">
        <v>4790</v>
      </c>
      <c r="AD588" s="1">
        <v>2</v>
      </c>
      <c r="AE588" s="1">
        <v>301316</v>
      </c>
      <c r="AF588" s="1">
        <v>84245074</v>
      </c>
      <c r="AG588" s="1" t="s">
        <v>2185</v>
      </c>
      <c r="AH588" s="1" t="s">
        <v>2210</v>
      </c>
    </row>
    <row r="589" spans="1:34" x14ac:dyDescent="0.25">
      <c r="A589" s="1">
        <v>323604</v>
      </c>
      <c r="B589" s="1" t="s">
        <v>2175</v>
      </c>
      <c r="C589" s="1" t="s">
        <v>4791</v>
      </c>
      <c r="D589" s="1">
        <v>79867</v>
      </c>
      <c r="E589" s="3" t="s">
        <v>1367</v>
      </c>
      <c r="F589" s="1" t="s">
        <v>1369</v>
      </c>
      <c r="G589" s="1" t="s">
        <v>2189</v>
      </c>
      <c r="H589" s="1">
        <v>0</v>
      </c>
      <c r="I589" s="1" t="s">
        <v>4792</v>
      </c>
      <c r="J589" s="1">
        <v>7980060</v>
      </c>
      <c r="K589" s="1" t="s">
        <v>2124</v>
      </c>
      <c r="L589" s="1" t="s">
        <v>4793</v>
      </c>
      <c r="M589" s="1" t="s">
        <v>4794</v>
      </c>
      <c r="N589" s="1" t="s">
        <v>4795</v>
      </c>
      <c r="O589" s="1" t="s">
        <v>2165</v>
      </c>
      <c r="P589" s="1" t="s">
        <v>2165</v>
      </c>
      <c r="Q589" s="1" t="s">
        <v>2166</v>
      </c>
      <c r="R589" s="1" t="s">
        <v>2488</v>
      </c>
      <c r="S589" s="1">
        <v>12</v>
      </c>
      <c r="T589" s="1">
        <v>123671146</v>
      </c>
      <c r="U589" s="1">
        <v>123671146</v>
      </c>
      <c r="V589" s="1" t="s">
        <v>2168</v>
      </c>
      <c r="W589" s="1" t="s">
        <v>2168</v>
      </c>
      <c r="X589" s="1" t="s">
        <v>2489</v>
      </c>
      <c r="Y589" s="1" t="s">
        <v>2245</v>
      </c>
      <c r="Z589" s="1">
        <v>2</v>
      </c>
      <c r="AA589" s="1" t="s">
        <v>2124</v>
      </c>
      <c r="AB589" s="1" t="s">
        <v>2171</v>
      </c>
      <c r="AC589" s="1" t="s">
        <v>4796</v>
      </c>
      <c r="AD589" s="1">
        <v>2</v>
      </c>
      <c r="AE589" s="1">
        <v>307541</v>
      </c>
      <c r="AF589" s="1">
        <v>123671146</v>
      </c>
      <c r="AG589" s="1" t="s">
        <v>2210</v>
      </c>
      <c r="AH589" s="1" t="s">
        <v>2185</v>
      </c>
    </row>
    <row r="590" spans="1:34" x14ac:dyDescent="0.25">
      <c r="A590" s="1">
        <v>323608</v>
      </c>
      <c r="B590" s="1" t="s">
        <v>2175</v>
      </c>
      <c r="C590" s="1" t="s">
        <v>4797</v>
      </c>
      <c r="D590" s="1">
        <v>79867</v>
      </c>
      <c r="E590" s="3" t="s">
        <v>1367</v>
      </c>
      <c r="F590" s="1" t="s">
        <v>1369</v>
      </c>
      <c r="G590" s="1" t="s">
        <v>2249</v>
      </c>
      <c r="H590" s="1">
        <v>0</v>
      </c>
      <c r="I590" s="1" t="s">
        <v>4798</v>
      </c>
      <c r="J590" s="1">
        <v>575728856</v>
      </c>
      <c r="K590" s="1" t="s">
        <v>2124</v>
      </c>
      <c r="L590" s="1" t="s">
        <v>4799</v>
      </c>
      <c r="M590" s="1" t="s">
        <v>4800</v>
      </c>
      <c r="N590" s="1" t="s">
        <v>4801</v>
      </c>
      <c r="O590" s="1" t="s">
        <v>2324</v>
      </c>
      <c r="P590" s="1" t="s">
        <v>2165</v>
      </c>
      <c r="Q590" s="1" t="s">
        <v>2166</v>
      </c>
      <c r="R590" s="1" t="s">
        <v>2488</v>
      </c>
      <c r="S590" s="1">
        <v>12</v>
      </c>
      <c r="T590" s="1">
        <v>123671226</v>
      </c>
      <c r="U590" s="1">
        <v>123671226</v>
      </c>
      <c r="V590" s="1" t="s">
        <v>2168</v>
      </c>
      <c r="W590" s="1" t="s">
        <v>2168</v>
      </c>
      <c r="X590" s="1" t="s">
        <v>2489</v>
      </c>
      <c r="Y590" s="1" t="s">
        <v>2245</v>
      </c>
      <c r="Z590" s="1">
        <v>2</v>
      </c>
      <c r="AA590" s="1" t="s">
        <v>2124</v>
      </c>
      <c r="AB590" s="1" t="s">
        <v>2171</v>
      </c>
      <c r="AC590" s="1" t="s">
        <v>4802</v>
      </c>
      <c r="AD590" s="1">
        <v>2</v>
      </c>
      <c r="AE590" s="1">
        <v>307543</v>
      </c>
      <c r="AF590" s="1">
        <v>123671226</v>
      </c>
      <c r="AG590" s="1" t="s">
        <v>2174</v>
      </c>
      <c r="AH590" s="1" t="s">
        <v>2186</v>
      </c>
    </row>
    <row r="591" spans="1:34" x14ac:dyDescent="0.25">
      <c r="A591" s="1">
        <v>324031</v>
      </c>
      <c r="B591" s="1" t="s">
        <v>2175</v>
      </c>
      <c r="C591" s="1" t="s">
        <v>4803</v>
      </c>
      <c r="D591" s="1">
        <v>93589</v>
      </c>
      <c r="E591" s="3" t="s">
        <v>131</v>
      </c>
      <c r="F591" s="1" t="s">
        <v>134</v>
      </c>
      <c r="G591" s="1" t="s">
        <v>2249</v>
      </c>
      <c r="H591" s="1">
        <v>0</v>
      </c>
      <c r="I591" s="1" t="s">
        <v>2335</v>
      </c>
      <c r="J591" s="1">
        <v>184264198</v>
      </c>
      <c r="K591" s="1" t="s">
        <v>2124</v>
      </c>
      <c r="L591" s="1" t="s">
        <v>4804</v>
      </c>
      <c r="M591" s="1" t="s">
        <v>4448</v>
      </c>
      <c r="N591" s="1" t="s">
        <v>4449</v>
      </c>
      <c r="O591" s="1" t="s">
        <v>2165</v>
      </c>
      <c r="P591" s="1" t="s">
        <v>2165</v>
      </c>
      <c r="Q591" s="1" t="s">
        <v>2166</v>
      </c>
      <c r="R591" s="1" t="s">
        <v>2488</v>
      </c>
      <c r="S591" s="1">
        <v>12</v>
      </c>
      <c r="T591" s="1">
        <v>1918527</v>
      </c>
      <c r="U591" s="1">
        <v>1918527</v>
      </c>
      <c r="V591" s="1" t="s">
        <v>2168</v>
      </c>
      <c r="W591" s="1" t="s">
        <v>2168</v>
      </c>
      <c r="X591" s="1" t="s">
        <v>4450</v>
      </c>
      <c r="Y591" s="1" t="s">
        <v>2236</v>
      </c>
      <c r="Z591" s="1">
        <v>1</v>
      </c>
      <c r="AA591" s="1" t="s">
        <v>2124</v>
      </c>
      <c r="AB591" s="1" t="s">
        <v>2171</v>
      </c>
      <c r="AC591" s="1" t="s">
        <v>4805</v>
      </c>
      <c r="AD591" s="1">
        <v>2</v>
      </c>
      <c r="AE591" s="1">
        <v>307874</v>
      </c>
      <c r="AF591" s="1">
        <v>1918527</v>
      </c>
      <c r="AG591" s="1" t="s">
        <v>2174</v>
      </c>
      <c r="AH591" s="1" t="s">
        <v>2186</v>
      </c>
    </row>
    <row r="592" spans="1:34" x14ac:dyDescent="0.25">
      <c r="A592" s="1">
        <v>324032</v>
      </c>
      <c r="B592" s="1" t="s">
        <v>2175</v>
      </c>
      <c r="C592" s="1" t="s">
        <v>4806</v>
      </c>
      <c r="D592" s="1">
        <v>93589</v>
      </c>
      <c r="E592" s="3" t="s">
        <v>131</v>
      </c>
      <c r="F592" s="1" t="s">
        <v>134</v>
      </c>
      <c r="G592" s="1" t="s">
        <v>2249</v>
      </c>
      <c r="H592" s="1">
        <v>0</v>
      </c>
      <c r="I592" s="1" t="s">
        <v>2304</v>
      </c>
      <c r="J592" s="1">
        <v>749175092</v>
      </c>
      <c r="K592" s="1" t="s">
        <v>2124</v>
      </c>
      <c r="L592" s="1" t="s">
        <v>4807</v>
      </c>
      <c r="M592" s="1" t="s">
        <v>4448</v>
      </c>
      <c r="N592" s="1" t="s">
        <v>4449</v>
      </c>
      <c r="O592" s="1" t="s">
        <v>2165</v>
      </c>
      <c r="P592" s="1" t="s">
        <v>2165</v>
      </c>
      <c r="Q592" s="1" t="s">
        <v>2166</v>
      </c>
      <c r="R592" s="1" t="s">
        <v>2488</v>
      </c>
      <c r="S592" s="1">
        <v>12</v>
      </c>
      <c r="T592" s="1">
        <v>1918624</v>
      </c>
      <c r="U592" s="1">
        <v>1918624</v>
      </c>
      <c r="V592" s="1" t="s">
        <v>2168</v>
      </c>
      <c r="W592" s="1" t="s">
        <v>2168</v>
      </c>
      <c r="X592" s="1" t="s">
        <v>4450</v>
      </c>
      <c r="Y592" s="1" t="s">
        <v>2236</v>
      </c>
      <c r="Z592" s="1">
        <v>1</v>
      </c>
      <c r="AA592" s="1" t="s">
        <v>2124</v>
      </c>
      <c r="AB592" s="1" t="s">
        <v>2171</v>
      </c>
      <c r="AC592" s="1" t="s">
        <v>4808</v>
      </c>
      <c r="AD592" s="1">
        <v>2</v>
      </c>
      <c r="AE592" s="1">
        <v>307878</v>
      </c>
      <c r="AF592" s="1">
        <v>1918624</v>
      </c>
      <c r="AG592" s="1" t="s">
        <v>2174</v>
      </c>
      <c r="AH592" s="1" t="s">
        <v>2185</v>
      </c>
    </row>
    <row r="593" spans="1:34" x14ac:dyDescent="0.25">
      <c r="A593" s="1">
        <v>324540</v>
      </c>
      <c r="B593" s="1" t="s">
        <v>2175</v>
      </c>
      <c r="C593" s="1" t="s">
        <v>4809</v>
      </c>
      <c r="D593" s="1">
        <v>9742</v>
      </c>
      <c r="E593" s="3" t="s">
        <v>355</v>
      </c>
      <c r="F593" s="1" t="s">
        <v>357</v>
      </c>
      <c r="G593" s="1" t="s">
        <v>2220</v>
      </c>
      <c r="H593" s="1">
        <v>0</v>
      </c>
      <c r="I593" s="1" t="s">
        <v>4810</v>
      </c>
      <c r="J593" s="1">
        <v>140403660</v>
      </c>
      <c r="K593" s="1" t="s">
        <v>2124</v>
      </c>
      <c r="L593" s="1" t="s">
        <v>4811</v>
      </c>
      <c r="M593" s="1" t="s">
        <v>4812</v>
      </c>
      <c r="N593" s="1" t="s">
        <v>4813</v>
      </c>
      <c r="O593" s="1" t="s">
        <v>2165</v>
      </c>
      <c r="P593" s="1" t="s">
        <v>2165</v>
      </c>
      <c r="Q593" s="1" t="s">
        <v>2166</v>
      </c>
      <c r="R593" s="1" t="s">
        <v>2532</v>
      </c>
      <c r="S593" s="1">
        <v>16</v>
      </c>
      <c r="T593" s="1">
        <v>1607270</v>
      </c>
      <c r="U593" s="1">
        <v>1607270</v>
      </c>
      <c r="V593" s="1" t="s">
        <v>2168</v>
      </c>
      <c r="W593" s="1" t="s">
        <v>2168</v>
      </c>
      <c r="X593" s="1" t="s">
        <v>4814</v>
      </c>
      <c r="Y593" s="1" t="s">
        <v>2227</v>
      </c>
      <c r="Z593" s="1">
        <v>2</v>
      </c>
      <c r="AA593" s="1" t="s">
        <v>2124</v>
      </c>
      <c r="AB593" s="1" t="s">
        <v>2171</v>
      </c>
      <c r="AC593" s="1" t="s">
        <v>4815</v>
      </c>
      <c r="AD593" s="1">
        <v>2</v>
      </c>
      <c r="AE593" s="1">
        <v>318221</v>
      </c>
      <c r="AF593" s="1">
        <v>1607270</v>
      </c>
      <c r="AG593" s="1" t="s">
        <v>2210</v>
      </c>
      <c r="AH593" s="1" t="s">
        <v>2185</v>
      </c>
    </row>
    <row r="594" spans="1:34" x14ac:dyDescent="0.25">
      <c r="A594" s="1">
        <v>324903</v>
      </c>
      <c r="B594" s="1" t="s">
        <v>2175</v>
      </c>
      <c r="C594" s="1" t="s">
        <v>4816</v>
      </c>
      <c r="D594" s="1">
        <v>1201</v>
      </c>
      <c r="E594" s="3" t="s">
        <v>181</v>
      </c>
      <c r="F594" s="1" t="s">
        <v>184</v>
      </c>
      <c r="G594" s="1" t="s">
        <v>2249</v>
      </c>
      <c r="H594" s="1">
        <v>0</v>
      </c>
      <c r="I594" s="1" t="s">
        <v>2335</v>
      </c>
      <c r="J594" s="1">
        <v>572212180</v>
      </c>
      <c r="K594" s="1" t="s">
        <v>2124</v>
      </c>
      <c r="L594" s="1" t="s">
        <v>4817</v>
      </c>
      <c r="M594" s="1" t="s">
        <v>4818</v>
      </c>
      <c r="N594" s="1" t="s">
        <v>4819</v>
      </c>
      <c r="O594" s="1" t="s">
        <v>2165</v>
      </c>
      <c r="P594" s="1" t="s">
        <v>2165</v>
      </c>
      <c r="Q594" s="1" t="s">
        <v>2166</v>
      </c>
      <c r="R594" s="1" t="s">
        <v>2532</v>
      </c>
      <c r="S594" s="1">
        <v>16</v>
      </c>
      <c r="T594" s="1">
        <v>28492055</v>
      </c>
      <c r="U594" s="1">
        <v>28492055</v>
      </c>
      <c r="V594" s="1" t="s">
        <v>2168</v>
      </c>
      <c r="W594" s="1" t="s">
        <v>2168</v>
      </c>
      <c r="X594" s="1" t="s">
        <v>2533</v>
      </c>
      <c r="Y594" s="1" t="s">
        <v>2236</v>
      </c>
      <c r="Z594" s="1">
        <v>1</v>
      </c>
      <c r="AA594" s="1" t="s">
        <v>2124</v>
      </c>
      <c r="AB594" s="1" t="s">
        <v>2171</v>
      </c>
      <c r="AC594" s="1" t="s">
        <v>4820</v>
      </c>
      <c r="AD594" s="1">
        <v>2</v>
      </c>
      <c r="AE594" s="1">
        <v>318728</v>
      </c>
      <c r="AF594" s="1">
        <v>28492055</v>
      </c>
      <c r="AG594" s="1" t="s">
        <v>2210</v>
      </c>
      <c r="AH594" s="1" t="s">
        <v>2185</v>
      </c>
    </row>
    <row r="595" spans="1:34" x14ac:dyDescent="0.25">
      <c r="A595" s="1">
        <v>325023</v>
      </c>
      <c r="B595" s="1" t="s">
        <v>2175</v>
      </c>
      <c r="C595" s="1" t="s">
        <v>4821</v>
      </c>
      <c r="D595" s="1">
        <v>1280</v>
      </c>
      <c r="E595" s="3" t="s">
        <v>1149</v>
      </c>
      <c r="F595" s="1" t="s">
        <v>1151</v>
      </c>
      <c r="G595" s="1" t="s">
        <v>2249</v>
      </c>
      <c r="H595" s="1">
        <v>0</v>
      </c>
      <c r="I595" s="1" t="s">
        <v>2304</v>
      </c>
      <c r="J595" s="1">
        <v>886049450</v>
      </c>
      <c r="K595" s="1" t="s">
        <v>2124</v>
      </c>
      <c r="L595" s="1" t="s">
        <v>4822</v>
      </c>
      <c r="M595" s="1" t="s">
        <v>4823</v>
      </c>
      <c r="N595" s="1" t="s">
        <v>4824</v>
      </c>
      <c r="O595" s="1" t="s">
        <v>2165</v>
      </c>
      <c r="P595" s="1" t="s">
        <v>2165</v>
      </c>
      <c r="Q595" s="1" t="s">
        <v>2166</v>
      </c>
      <c r="R595" s="1" t="s">
        <v>2488</v>
      </c>
      <c r="S595" s="1">
        <v>12</v>
      </c>
      <c r="T595" s="1">
        <v>48004336</v>
      </c>
      <c r="U595" s="1">
        <v>48004336</v>
      </c>
      <c r="V595" s="1" t="s">
        <v>2168</v>
      </c>
      <c r="W595" s="1" t="s">
        <v>2168</v>
      </c>
      <c r="X595" s="1" t="s">
        <v>4474</v>
      </c>
      <c r="Y595" s="1" t="s">
        <v>2236</v>
      </c>
      <c r="Z595" s="1">
        <v>1</v>
      </c>
      <c r="AA595" s="1" t="s">
        <v>2124</v>
      </c>
      <c r="AB595" s="1" t="s">
        <v>2171</v>
      </c>
      <c r="AC595" s="1" t="s">
        <v>4825</v>
      </c>
      <c r="AD595" s="1">
        <v>2</v>
      </c>
      <c r="AE595" s="1">
        <v>308940</v>
      </c>
      <c r="AF595" s="1">
        <v>48004336</v>
      </c>
      <c r="AG595" s="1" t="s">
        <v>2174</v>
      </c>
      <c r="AH595" s="1" t="s">
        <v>2185</v>
      </c>
    </row>
    <row r="596" spans="1:34" x14ac:dyDescent="0.25">
      <c r="A596" s="1">
        <v>325657</v>
      </c>
      <c r="B596" s="1" t="s">
        <v>2175</v>
      </c>
      <c r="C596" s="1" t="s">
        <v>4826</v>
      </c>
      <c r="D596" s="1">
        <v>23322</v>
      </c>
      <c r="E596" s="3" t="s">
        <v>662</v>
      </c>
      <c r="F596" s="1" t="s">
        <v>665</v>
      </c>
      <c r="G596" s="1" t="s">
        <v>2249</v>
      </c>
      <c r="H596" s="1">
        <v>0</v>
      </c>
      <c r="I596" s="1" t="s">
        <v>2335</v>
      </c>
      <c r="J596" s="1">
        <v>779839225</v>
      </c>
      <c r="K596" s="1" t="s">
        <v>2124</v>
      </c>
      <c r="L596" s="1" t="s">
        <v>4827</v>
      </c>
      <c r="M596" s="1" t="s">
        <v>4828</v>
      </c>
      <c r="N596" s="1" t="s">
        <v>4829</v>
      </c>
      <c r="O596" s="1" t="s">
        <v>2165</v>
      </c>
      <c r="P596" s="1" t="s">
        <v>2165</v>
      </c>
      <c r="Q596" s="1" t="s">
        <v>2166</v>
      </c>
      <c r="R596" s="1" t="s">
        <v>2532</v>
      </c>
      <c r="S596" s="1">
        <v>16</v>
      </c>
      <c r="T596" s="1">
        <v>53703804</v>
      </c>
      <c r="U596" s="1">
        <v>53703804</v>
      </c>
      <c r="V596" s="1" t="s">
        <v>2168</v>
      </c>
      <c r="W596" s="1" t="s">
        <v>2168</v>
      </c>
      <c r="X596" s="1" t="s">
        <v>4830</v>
      </c>
      <c r="Y596" s="1" t="s">
        <v>2236</v>
      </c>
      <c r="Z596" s="1">
        <v>1</v>
      </c>
      <c r="AA596" s="1" t="s">
        <v>2124</v>
      </c>
      <c r="AB596" s="1" t="s">
        <v>2171</v>
      </c>
      <c r="AC596" s="1" t="s">
        <v>4831</v>
      </c>
      <c r="AD596" s="1">
        <v>2</v>
      </c>
      <c r="AE596" s="1">
        <v>319672</v>
      </c>
      <c r="AF596" s="1">
        <v>53703804</v>
      </c>
      <c r="AG596" s="1" t="s">
        <v>2210</v>
      </c>
      <c r="AH596" s="1" t="s">
        <v>2185</v>
      </c>
    </row>
    <row r="597" spans="1:34" x14ac:dyDescent="0.25">
      <c r="A597" s="1">
        <v>325739</v>
      </c>
      <c r="B597" s="1" t="s">
        <v>2175</v>
      </c>
      <c r="C597" s="1" t="s">
        <v>4832</v>
      </c>
      <c r="D597" s="1">
        <v>10083</v>
      </c>
      <c r="E597" s="3" t="s">
        <v>747</v>
      </c>
      <c r="F597" s="1" t="s">
        <v>749</v>
      </c>
      <c r="G597" s="1" t="s">
        <v>2189</v>
      </c>
      <c r="H597" s="1">
        <v>0</v>
      </c>
      <c r="I597" s="1" t="s">
        <v>4833</v>
      </c>
      <c r="J597" s="1">
        <v>371444878</v>
      </c>
      <c r="K597" s="1" t="s">
        <v>2124</v>
      </c>
      <c r="L597" s="1" t="s">
        <v>4834</v>
      </c>
      <c r="M597" s="1" t="s">
        <v>4835</v>
      </c>
      <c r="N597" s="1" t="s">
        <v>4836</v>
      </c>
      <c r="O597" s="1" t="s">
        <v>2165</v>
      </c>
      <c r="P597" s="1" t="s">
        <v>2165</v>
      </c>
      <c r="Q597" s="1" t="s">
        <v>2166</v>
      </c>
      <c r="R597" s="1" t="s">
        <v>2182</v>
      </c>
      <c r="S597" s="1">
        <v>11</v>
      </c>
      <c r="T597" s="1">
        <v>17544367</v>
      </c>
      <c r="U597" s="1">
        <v>17544367</v>
      </c>
      <c r="V597" s="1" t="s">
        <v>2168</v>
      </c>
      <c r="W597" s="1" t="s">
        <v>2168</v>
      </c>
      <c r="X597" s="1" t="s">
        <v>4285</v>
      </c>
      <c r="Y597" s="1" t="s">
        <v>2245</v>
      </c>
      <c r="Z597" s="1">
        <v>2</v>
      </c>
      <c r="AA597" s="1" t="s">
        <v>2124</v>
      </c>
      <c r="AB597" s="1" t="s">
        <v>2171</v>
      </c>
      <c r="AC597" s="1" t="s">
        <v>4837</v>
      </c>
      <c r="AD597" s="1">
        <v>2</v>
      </c>
      <c r="AE597" s="1">
        <v>303817</v>
      </c>
      <c r="AF597" s="1">
        <v>17544367</v>
      </c>
      <c r="AG597" s="1" t="s">
        <v>2185</v>
      </c>
      <c r="AH597" s="1" t="s">
        <v>2210</v>
      </c>
    </row>
    <row r="598" spans="1:34" x14ac:dyDescent="0.25">
      <c r="A598" s="1">
        <v>325741</v>
      </c>
      <c r="B598" s="1" t="s">
        <v>2175</v>
      </c>
      <c r="C598" s="1" t="s">
        <v>4838</v>
      </c>
      <c r="D598" s="1">
        <v>1509</v>
      </c>
      <c r="E598" s="3" t="s">
        <v>245</v>
      </c>
      <c r="F598" s="1" t="s">
        <v>248</v>
      </c>
      <c r="G598" s="1" t="s">
        <v>2249</v>
      </c>
      <c r="H598" s="1">
        <v>0</v>
      </c>
      <c r="I598" s="1" t="s">
        <v>2335</v>
      </c>
      <c r="J598" s="1">
        <v>541792699</v>
      </c>
      <c r="K598" s="1" t="s">
        <v>2124</v>
      </c>
      <c r="L598" s="1" t="s">
        <v>4839</v>
      </c>
      <c r="M598" s="1" t="s">
        <v>4840</v>
      </c>
      <c r="N598" s="1" t="s">
        <v>4841</v>
      </c>
      <c r="O598" s="1" t="s">
        <v>2165</v>
      </c>
      <c r="P598" s="1" t="s">
        <v>2165</v>
      </c>
      <c r="Q598" s="1" t="s">
        <v>2166</v>
      </c>
      <c r="R598" s="1" t="s">
        <v>2182</v>
      </c>
      <c r="S598" s="1">
        <v>11</v>
      </c>
      <c r="T598" s="1">
        <v>1763862</v>
      </c>
      <c r="U598" s="1">
        <v>1763862</v>
      </c>
      <c r="V598" s="1" t="s">
        <v>2168</v>
      </c>
      <c r="W598" s="1" t="s">
        <v>2168</v>
      </c>
      <c r="X598" s="1" t="s">
        <v>2339</v>
      </c>
      <c r="Y598" s="1" t="s">
        <v>2236</v>
      </c>
      <c r="Z598" s="1">
        <v>1</v>
      </c>
      <c r="AA598" s="1" t="s">
        <v>2124</v>
      </c>
      <c r="AB598" s="1" t="s">
        <v>2171</v>
      </c>
      <c r="AC598" s="1" t="s">
        <v>4842</v>
      </c>
      <c r="AD598" s="1">
        <v>2</v>
      </c>
      <c r="AE598" s="1">
        <v>303842</v>
      </c>
      <c r="AF598" s="1">
        <v>1763862</v>
      </c>
      <c r="AG598" s="1" t="s">
        <v>2174</v>
      </c>
      <c r="AH598" s="1" t="s">
        <v>2185</v>
      </c>
    </row>
    <row r="599" spans="1:34" x14ac:dyDescent="0.25">
      <c r="A599" s="1">
        <v>325746</v>
      </c>
      <c r="B599" s="1" t="s">
        <v>2175</v>
      </c>
      <c r="C599" s="1" t="s">
        <v>4843</v>
      </c>
      <c r="D599" s="1">
        <v>1509</v>
      </c>
      <c r="E599" s="3" t="s">
        <v>245</v>
      </c>
      <c r="F599" s="1" t="s">
        <v>248</v>
      </c>
      <c r="G599" s="1" t="s">
        <v>2249</v>
      </c>
      <c r="H599" s="1">
        <v>0</v>
      </c>
      <c r="I599" s="1" t="s">
        <v>2335</v>
      </c>
      <c r="J599" s="1">
        <v>886048067</v>
      </c>
      <c r="K599" s="1" t="s">
        <v>2124</v>
      </c>
      <c r="L599" s="1" t="s">
        <v>4844</v>
      </c>
      <c r="M599" s="1" t="s">
        <v>4840</v>
      </c>
      <c r="N599" s="1" t="s">
        <v>4841</v>
      </c>
      <c r="O599" s="1" t="s">
        <v>2165</v>
      </c>
      <c r="P599" s="1" t="s">
        <v>2165</v>
      </c>
      <c r="Q599" s="1" t="s">
        <v>2166</v>
      </c>
      <c r="R599" s="1" t="s">
        <v>2182</v>
      </c>
      <c r="S599" s="1">
        <v>11</v>
      </c>
      <c r="T599" s="1">
        <v>1763906</v>
      </c>
      <c r="U599" s="1">
        <v>1763906</v>
      </c>
      <c r="V599" s="1" t="s">
        <v>2168</v>
      </c>
      <c r="W599" s="1" t="s">
        <v>2168</v>
      </c>
      <c r="X599" s="1" t="s">
        <v>2339</v>
      </c>
      <c r="Y599" s="1" t="s">
        <v>2236</v>
      </c>
      <c r="Z599" s="1">
        <v>1</v>
      </c>
      <c r="AA599" s="1" t="s">
        <v>2124</v>
      </c>
      <c r="AB599" s="1" t="s">
        <v>2171</v>
      </c>
      <c r="AC599" s="1" t="s">
        <v>4845</v>
      </c>
      <c r="AD599" s="1">
        <v>2</v>
      </c>
      <c r="AE599" s="1">
        <v>303844</v>
      </c>
      <c r="AF599" s="1">
        <v>1763906</v>
      </c>
      <c r="AG599" s="1" t="s">
        <v>2186</v>
      </c>
      <c r="AH599" s="1" t="s">
        <v>2174</v>
      </c>
    </row>
    <row r="600" spans="1:34" x14ac:dyDescent="0.25">
      <c r="A600" s="1">
        <v>325747</v>
      </c>
      <c r="B600" s="1" t="s">
        <v>2175</v>
      </c>
      <c r="C600" s="1" t="s">
        <v>4846</v>
      </c>
      <c r="D600" s="1">
        <v>1509</v>
      </c>
      <c r="E600" s="3" t="s">
        <v>245</v>
      </c>
      <c r="F600" s="1" t="s">
        <v>248</v>
      </c>
      <c r="G600" s="1" t="s">
        <v>2254</v>
      </c>
      <c r="H600" s="1">
        <v>0</v>
      </c>
      <c r="I600" s="1" t="s">
        <v>2304</v>
      </c>
      <c r="J600" s="1">
        <v>530324803</v>
      </c>
      <c r="K600" s="1" t="s">
        <v>2124</v>
      </c>
      <c r="L600" s="1" t="s">
        <v>4847</v>
      </c>
      <c r="M600" s="1" t="s">
        <v>4840</v>
      </c>
      <c r="N600" s="1" t="s">
        <v>4841</v>
      </c>
      <c r="O600" s="1" t="s">
        <v>2165</v>
      </c>
      <c r="P600" s="1" t="s">
        <v>2165</v>
      </c>
      <c r="Q600" s="1" t="s">
        <v>2166</v>
      </c>
      <c r="R600" s="1" t="s">
        <v>2182</v>
      </c>
      <c r="S600" s="1">
        <v>11</v>
      </c>
      <c r="T600" s="1">
        <v>1763912</v>
      </c>
      <c r="U600" s="1">
        <v>1763912</v>
      </c>
      <c r="V600" s="1" t="s">
        <v>2168</v>
      </c>
      <c r="W600" s="1" t="s">
        <v>2168</v>
      </c>
      <c r="X600" s="1" t="s">
        <v>2339</v>
      </c>
      <c r="Y600" s="1" t="s">
        <v>2236</v>
      </c>
      <c r="Z600" s="1">
        <v>1</v>
      </c>
      <c r="AA600" s="1" t="s">
        <v>2124</v>
      </c>
      <c r="AB600" s="1" t="s">
        <v>2171</v>
      </c>
      <c r="AC600" s="1" t="s">
        <v>4848</v>
      </c>
      <c r="AD600" s="1">
        <v>2</v>
      </c>
      <c r="AE600" s="1">
        <v>303845</v>
      </c>
      <c r="AF600" s="1">
        <v>1763912</v>
      </c>
      <c r="AG600" s="1" t="s">
        <v>2210</v>
      </c>
      <c r="AH600" s="1" t="s">
        <v>2185</v>
      </c>
    </row>
    <row r="601" spans="1:34" x14ac:dyDescent="0.25">
      <c r="A601" s="1">
        <v>325839</v>
      </c>
      <c r="B601" s="1" t="s">
        <v>2175</v>
      </c>
      <c r="C601" s="1" t="s">
        <v>4849</v>
      </c>
      <c r="D601" s="1">
        <v>583</v>
      </c>
      <c r="E601" s="3" t="s">
        <v>82</v>
      </c>
      <c r="F601" s="1" t="s">
        <v>85</v>
      </c>
      <c r="G601" s="1" t="s">
        <v>2249</v>
      </c>
      <c r="H601" s="1">
        <v>0</v>
      </c>
      <c r="I601" s="1" t="s">
        <v>2335</v>
      </c>
      <c r="J601" s="1">
        <v>886052151</v>
      </c>
      <c r="K601" s="1" t="s">
        <v>2124</v>
      </c>
      <c r="L601" s="1" t="s">
        <v>4850</v>
      </c>
      <c r="M601" s="1" t="s">
        <v>4851</v>
      </c>
      <c r="N601" s="1" t="s">
        <v>4852</v>
      </c>
      <c r="O601" s="1" t="s">
        <v>2165</v>
      </c>
      <c r="P601" s="1" t="s">
        <v>2165</v>
      </c>
      <c r="Q601" s="1" t="s">
        <v>2166</v>
      </c>
      <c r="R601" s="1" t="s">
        <v>2532</v>
      </c>
      <c r="S601" s="1">
        <v>16</v>
      </c>
      <c r="T601" s="1">
        <v>56519929</v>
      </c>
      <c r="U601" s="1">
        <v>56519929</v>
      </c>
      <c r="V601" s="1" t="s">
        <v>2168</v>
      </c>
      <c r="W601" s="1" t="s">
        <v>2168</v>
      </c>
      <c r="X601" s="1" t="s">
        <v>2700</v>
      </c>
      <c r="Y601" s="1" t="s">
        <v>2236</v>
      </c>
      <c r="Z601" s="1">
        <v>1</v>
      </c>
      <c r="AA601" s="1" t="s">
        <v>2124</v>
      </c>
      <c r="AB601" s="1" t="s">
        <v>2171</v>
      </c>
      <c r="AC601" s="1" t="s">
        <v>4853</v>
      </c>
      <c r="AD601" s="1">
        <v>2</v>
      </c>
      <c r="AE601" s="1">
        <v>319874</v>
      </c>
      <c r="AF601" s="1">
        <v>56519929</v>
      </c>
      <c r="AG601" s="1" t="s">
        <v>2210</v>
      </c>
      <c r="AH601" s="1" t="s">
        <v>2174</v>
      </c>
    </row>
    <row r="602" spans="1:34" x14ac:dyDescent="0.25">
      <c r="A602" s="1">
        <v>325841</v>
      </c>
      <c r="B602" s="1" t="s">
        <v>2175</v>
      </c>
      <c r="C602" s="1" t="s">
        <v>4854</v>
      </c>
      <c r="D602" s="1">
        <v>583</v>
      </c>
      <c r="E602" s="3" t="s">
        <v>82</v>
      </c>
      <c r="F602" s="1" t="s">
        <v>85</v>
      </c>
      <c r="G602" s="1" t="s">
        <v>2249</v>
      </c>
      <c r="H602" s="1">
        <v>0</v>
      </c>
      <c r="I602" s="1" t="s">
        <v>4855</v>
      </c>
      <c r="J602" s="1">
        <v>886052154</v>
      </c>
      <c r="K602" s="1" t="s">
        <v>2124</v>
      </c>
      <c r="L602" s="1" t="s">
        <v>4856</v>
      </c>
      <c r="M602" s="1" t="s">
        <v>4857</v>
      </c>
      <c r="N602" s="1" t="s">
        <v>4858</v>
      </c>
      <c r="O602" s="1" t="s">
        <v>2324</v>
      </c>
      <c r="P602" s="1" t="s">
        <v>2165</v>
      </c>
      <c r="Q602" s="1" t="s">
        <v>2166</v>
      </c>
      <c r="R602" s="1" t="s">
        <v>2532</v>
      </c>
      <c r="S602" s="1">
        <v>16</v>
      </c>
      <c r="T602" s="1">
        <v>56520009</v>
      </c>
      <c r="U602" s="1">
        <v>56520009</v>
      </c>
      <c r="V602" s="1" t="s">
        <v>2168</v>
      </c>
      <c r="W602" s="1" t="s">
        <v>2168</v>
      </c>
      <c r="X602" s="1" t="s">
        <v>2700</v>
      </c>
      <c r="Y602" s="1" t="s">
        <v>2245</v>
      </c>
      <c r="Z602" s="1">
        <v>2</v>
      </c>
      <c r="AA602" s="1" t="s">
        <v>2124</v>
      </c>
      <c r="AB602" s="1" t="s">
        <v>2171</v>
      </c>
      <c r="AC602" s="1" t="s">
        <v>4859</v>
      </c>
      <c r="AD602" s="1">
        <v>2</v>
      </c>
      <c r="AE602" s="1">
        <v>319878</v>
      </c>
      <c r="AF602" s="1">
        <v>56520009</v>
      </c>
      <c r="AG602" s="1" t="s">
        <v>2174</v>
      </c>
      <c r="AH602" s="1" t="s">
        <v>2185</v>
      </c>
    </row>
    <row r="603" spans="1:34" x14ac:dyDescent="0.25">
      <c r="A603" s="1">
        <v>326117</v>
      </c>
      <c r="B603" s="1" t="s">
        <v>2175</v>
      </c>
      <c r="C603" s="1" t="s">
        <v>4860</v>
      </c>
      <c r="D603" s="1">
        <v>1001</v>
      </c>
      <c r="E603" s="3" t="s">
        <v>147</v>
      </c>
      <c r="F603" s="1" t="s">
        <v>150</v>
      </c>
      <c r="G603" s="1" t="s">
        <v>2249</v>
      </c>
      <c r="H603" s="1">
        <v>0</v>
      </c>
      <c r="I603" s="1" t="s">
        <v>2304</v>
      </c>
      <c r="J603" s="1">
        <v>373351410</v>
      </c>
      <c r="K603" s="1" t="s">
        <v>2124</v>
      </c>
      <c r="L603" s="1" t="s">
        <v>4861</v>
      </c>
      <c r="M603" s="1" t="s">
        <v>4862</v>
      </c>
      <c r="N603" s="1" t="s">
        <v>4863</v>
      </c>
      <c r="O603" s="1" t="s">
        <v>2165</v>
      </c>
      <c r="P603" s="1" t="s">
        <v>2165</v>
      </c>
      <c r="Q603" s="1" t="s">
        <v>2166</v>
      </c>
      <c r="R603" s="1" t="s">
        <v>2532</v>
      </c>
      <c r="S603" s="1">
        <v>16</v>
      </c>
      <c r="T603" s="1">
        <v>68645344</v>
      </c>
      <c r="U603" s="1">
        <v>68645344</v>
      </c>
      <c r="V603" s="1" t="s">
        <v>2168</v>
      </c>
      <c r="W603" s="1" t="s">
        <v>2168</v>
      </c>
      <c r="X603" s="1" t="s">
        <v>4864</v>
      </c>
      <c r="Y603" s="1" t="s">
        <v>2236</v>
      </c>
      <c r="Z603" s="1">
        <v>1</v>
      </c>
      <c r="AA603" s="1" t="s">
        <v>2124</v>
      </c>
      <c r="AB603" s="1" t="s">
        <v>2171</v>
      </c>
      <c r="AC603" s="1" t="s">
        <v>4865</v>
      </c>
      <c r="AD603" s="1">
        <v>2</v>
      </c>
      <c r="AE603" s="1">
        <v>320221</v>
      </c>
      <c r="AF603" s="1">
        <v>68645344</v>
      </c>
      <c r="AG603" s="1" t="s">
        <v>2174</v>
      </c>
      <c r="AH603" s="1" t="s">
        <v>2186</v>
      </c>
    </row>
    <row r="604" spans="1:34" x14ac:dyDescent="0.25">
      <c r="A604" s="1">
        <v>326276</v>
      </c>
      <c r="B604" s="1" t="s">
        <v>2175</v>
      </c>
      <c r="C604" s="1" t="s">
        <v>4866</v>
      </c>
      <c r="D604" s="1">
        <v>5080</v>
      </c>
      <c r="E604" s="3" t="s">
        <v>1295</v>
      </c>
      <c r="F604" s="1" t="s">
        <v>1298</v>
      </c>
      <c r="G604" s="1" t="s">
        <v>2220</v>
      </c>
      <c r="H604" s="1">
        <v>0</v>
      </c>
      <c r="I604" s="1" t="s">
        <v>2335</v>
      </c>
      <c r="J604" s="1">
        <v>111270711</v>
      </c>
      <c r="K604" s="1" t="s">
        <v>2124</v>
      </c>
      <c r="L604" s="1" t="s">
        <v>4867</v>
      </c>
      <c r="M604" s="1" t="s">
        <v>4868</v>
      </c>
      <c r="N604" s="1" t="s">
        <v>4869</v>
      </c>
      <c r="O604" s="1" t="s">
        <v>2165</v>
      </c>
      <c r="P604" s="1" t="s">
        <v>2165</v>
      </c>
      <c r="Q604" s="1" t="s">
        <v>2166</v>
      </c>
      <c r="R604" s="1" t="s">
        <v>2182</v>
      </c>
      <c r="S604" s="1">
        <v>11</v>
      </c>
      <c r="T604" s="1">
        <v>31806904</v>
      </c>
      <c r="U604" s="1">
        <v>31806904</v>
      </c>
      <c r="V604" s="1" t="s">
        <v>2168</v>
      </c>
      <c r="W604" s="1" t="s">
        <v>2168</v>
      </c>
      <c r="X604" s="1" t="s">
        <v>2183</v>
      </c>
      <c r="Y604" s="1" t="s">
        <v>2227</v>
      </c>
      <c r="Z604" s="1">
        <v>1</v>
      </c>
      <c r="AA604" s="1" t="s">
        <v>2124</v>
      </c>
      <c r="AB604" s="1" t="s">
        <v>2171</v>
      </c>
      <c r="AC604" s="1" t="s">
        <v>4870</v>
      </c>
      <c r="AD604" s="1">
        <v>2</v>
      </c>
      <c r="AE604" s="1">
        <v>304362</v>
      </c>
      <c r="AF604" s="1">
        <v>31806904</v>
      </c>
      <c r="AG604" s="1" t="s">
        <v>2210</v>
      </c>
      <c r="AH604" s="1" t="s">
        <v>2185</v>
      </c>
    </row>
    <row r="605" spans="1:34" x14ac:dyDescent="0.25">
      <c r="A605" s="1">
        <v>326277</v>
      </c>
      <c r="B605" s="1" t="s">
        <v>2175</v>
      </c>
      <c r="C605" s="1" t="s">
        <v>4871</v>
      </c>
      <c r="D605" s="1">
        <v>5080</v>
      </c>
      <c r="E605" s="3" t="s">
        <v>1295</v>
      </c>
      <c r="F605" s="1" t="s">
        <v>1298</v>
      </c>
      <c r="G605" s="1" t="s">
        <v>2249</v>
      </c>
      <c r="H605" s="1">
        <v>0</v>
      </c>
      <c r="I605" s="1" t="s">
        <v>2335</v>
      </c>
      <c r="J605" s="1">
        <v>886048209</v>
      </c>
      <c r="K605" s="1" t="s">
        <v>2124</v>
      </c>
      <c r="L605" s="1" t="s">
        <v>4872</v>
      </c>
      <c r="M605" s="1" t="s">
        <v>4873</v>
      </c>
      <c r="N605" s="1" t="s">
        <v>4874</v>
      </c>
      <c r="O605" s="1" t="s">
        <v>2165</v>
      </c>
      <c r="P605" s="1" t="s">
        <v>2165</v>
      </c>
      <c r="Q605" s="1" t="s">
        <v>2166</v>
      </c>
      <c r="R605" s="1" t="s">
        <v>2182</v>
      </c>
      <c r="S605" s="1">
        <v>11</v>
      </c>
      <c r="T605" s="1">
        <v>31811305</v>
      </c>
      <c r="U605" s="1">
        <v>31811305</v>
      </c>
      <c r="V605" s="1" t="s">
        <v>2168</v>
      </c>
      <c r="W605" s="1" t="s">
        <v>2168</v>
      </c>
      <c r="X605" s="1" t="s">
        <v>2183</v>
      </c>
      <c r="Y605" s="1" t="s">
        <v>2236</v>
      </c>
      <c r="Z605" s="1">
        <v>1</v>
      </c>
      <c r="AA605" s="1" t="s">
        <v>2124</v>
      </c>
      <c r="AB605" s="1" t="s">
        <v>2171</v>
      </c>
      <c r="AC605" s="1" t="s">
        <v>4875</v>
      </c>
      <c r="AD605" s="1">
        <v>2</v>
      </c>
      <c r="AE605" s="1">
        <v>304369</v>
      </c>
      <c r="AF605" s="1">
        <v>31811305</v>
      </c>
      <c r="AG605" s="1" t="s">
        <v>2185</v>
      </c>
      <c r="AH605" s="1" t="s">
        <v>2210</v>
      </c>
    </row>
    <row r="606" spans="1:34" x14ac:dyDescent="0.25">
      <c r="A606" s="1">
        <v>326296</v>
      </c>
      <c r="B606" s="1" t="s">
        <v>2175</v>
      </c>
      <c r="C606" s="1" t="s">
        <v>4876</v>
      </c>
      <c r="D606" s="1">
        <v>7490</v>
      </c>
      <c r="E606" s="3" t="s">
        <v>1410</v>
      </c>
      <c r="F606" s="1" t="s">
        <v>1412</v>
      </c>
      <c r="G606" s="1" t="s">
        <v>2249</v>
      </c>
      <c r="H606" s="1">
        <v>0</v>
      </c>
      <c r="I606" s="1" t="s">
        <v>2786</v>
      </c>
      <c r="J606" s="1">
        <v>886048238</v>
      </c>
      <c r="K606" s="1" t="s">
        <v>2124</v>
      </c>
      <c r="L606" s="1" t="s">
        <v>4877</v>
      </c>
      <c r="M606" s="1" t="s">
        <v>4878</v>
      </c>
      <c r="N606" s="1" t="s">
        <v>4879</v>
      </c>
      <c r="O606" s="1" t="s">
        <v>2165</v>
      </c>
      <c r="P606" s="1" t="s">
        <v>2165</v>
      </c>
      <c r="Q606" s="1" t="s">
        <v>2166</v>
      </c>
      <c r="R606" s="1" t="s">
        <v>2182</v>
      </c>
      <c r="S606" s="1">
        <v>11</v>
      </c>
      <c r="T606" s="1">
        <v>32435450</v>
      </c>
      <c r="U606" s="1">
        <v>32435450</v>
      </c>
      <c r="V606" s="1" t="s">
        <v>2168</v>
      </c>
      <c r="W606" s="1" t="s">
        <v>2168</v>
      </c>
      <c r="X606" s="1" t="s">
        <v>2183</v>
      </c>
      <c r="Y606" s="1" t="s">
        <v>2236</v>
      </c>
      <c r="Z606" s="1">
        <v>1</v>
      </c>
      <c r="AA606" s="1" t="s">
        <v>4301</v>
      </c>
      <c r="AB606" s="1" t="s">
        <v>2171</v>
      </c>
      <c r="AC606" s="1" t="s">
        <v>4880</v>
      </c>
      <c r="AD606" s="1">
        <v>2</v>
      </c>
      <c r="AE606" s="1">
        <v>304435</v>
      </c>
      <c r="AF606" s="1">
        <v>32435450</v>
      </c>
      <c r="AG606" s="1" t="s">
        <v>2185</v>
      </c>
      <c r="AH606" s="1" t="s">
        <v>2210</v>
      </c>
    </row>
    <row r="607" spans="1:34" x14ac:dyDescent="0.25">
      <c r="A607" s="1">
        <v>326297</v>
      </c>
      <c r="B607" s="1" t="s">
        <v>2175</v>
      </c>
      <c r="C607" s="1" t="s">
        <v>4881</v>
      </c>
      <c r="D607" s="1">
        <v>7490</v>
      </c>
      <c r="E607" s="3" t="s">
        <v>1410</v>
      </c>
      <c r="F607" s="1" t="s">
        <v>1412</v>
      </c>
      <c r="G607" s="1" t="s">
        <v>2220</v>
      </c>
      <c r="H607" s="1">
        <v>0</v>
      </c>
      <c r="I607" s="1" t="s">
        <v>4882</v>
      </c>
      <c r="J607" s="1">
        <v>867975105</v>
      </c>
      <c r="K607" s="1" t="s">
        <v>2124</v>
      </c>
      <c r="L607" s="1" t="s">
        <v>4883</v>
      </c>
      <c r="M607" s="1" t="s">
        <v>4884</v>
      </c>
      <c r="N607" s="1" t="s">
        <v>4885</v>
      </c>
      <c r="O607" s="1" t="s">
        <v>2324</v>
      </c>
      <c r="P607" s="1" t="s">
        <v>2165</v>
      </c>
      <c r="Q607" s="1" t="s">
        <v>2166</v>
      </c>
      <c r="R607" s="1" t="s">
        <v>2182</v>
      </c>
      <c r="S607" s="1">
        <v>11</v>
      </c>
      <c r="T607" s="1">
        <v>32435466</v>
      </c>
      <c r="U607" s="1">
        <v>32435466</v>
      </c>
      <c r="V607" s="1" t="s">
        <v>2168</v>
      </c>
      <c r="W607" s="1" t="s">
        <v>2168</v>
      </c>
      <c r="X607" s="1" t="s">
        <v>2183</v>
      </c>
      <c r="Y607" s="1" t="s">
        <v>2227</v>
      </c>
      <c r="Z607" s="1">
        <v>2</v>
      </c>
      <c r="AA607" s="1" t="s">
        <v>4301</v>
      </c>
      <c r="AB607" s="1" t="s">
        <v>2171</v>
      </c>
      <c r="AC607" s="1" t="s">
        <v>4886</v>
      </c>
      <c r="AD607" s="1">
        <v>2</v>
      </c>
      <c r="AE607" s="1">
        <v>304438</v>
      </c>
      <c r="AF607" s="1">
        <v>32435466</v>
      </c>
      <c r="AG607" s="1" t="s">
        <v>2210</v>
      </c>
      <c r="AH607" s="1" t="s">
        <v>2185</v>
      </c>
    </row>
    <row r="608" spans="1:34" x14ac:dyDescent="0.25">
      <c r="A608" s="1">
        <v>326298</v>
      </c>
      <c r="B608" s="1" t="s">
        <v>2175</v>
      </c>
      <c r="C608" s="1" t="s">
        <v>4887</v>
      </c>
      <c r="D608" s="1">
        <v>7490</v>
      </c>
      <c r="E608" s="3" t="s">
        <v>1410</v>
      </c>
      <c r="F608" s="1" t="s">
        <v>1412</v>
      </c>
      <c r="G608" s="1" t="s">
        <v>2249</v>
      </c>
      <c r="H608" s="1">
        <v>0</v>
      </c>
      <c r="I608" s="1" t="s">
        <v>2335</v>
      </c>
      <c r="J608" s="1">
        <v>886048244</v>
      </c>
      <c r="K608" s="1" t="s">
        <v>2124</v>
      </c>
      <c r="L608" s="1" t="s">
        <v>4888</v>
      </c>
      <c r="M608" s="1" t="s">
        <v>4889</v>
      </c>
      <c r="N608" s="1" t="s">
        <v>4890</v>
      </c>
      <c r="O608" s="1" t="s">
        <v>2165</v>
      </c>
      <c r="P608" s="1" t="s">
        <v>2165</v>
      </c>
      <c r="Q608" s="1" t="s">
        <v>2166</v>
      </c>
      <c r="R608" s="1" t="s">
        <v>2182</v>
      </c>
      <c r="S608" s="1">
        <v>11</v>
      </c>
      <c r="T608" s="1">
        <v>32435500</v>
      </c>
      <c r="U608" s="1">
        <v>32435500</v>
      </c>
      <c r="V608" s="1" t="s">
        <v>2168</v>
      </c>
      <c r="W608" s="1" t="s">
        <v>2168</v>
      </c>
      <c r="X608" s="1" t="s">
        <v>2183</v>
      </c>
      <c r="Y608" s="1" t="s">
        <v>2236</v>
      </c>
      <c r="Z608" s="1">
        <v>1</v>
      </c>
      <c r="AA608" s="1" t="s">
        <v>4301</v>
      </c>
      <c r="AB608" s="1" t="s">
        <v>2171</v>
      </c>
      <c r="AC608" s="1" t="s">
        <v>4891</v>
      </c>
      <c r="AD608" s="1">
        <v>2</v>
      </c>
      <c r="AE608" s="1">
        <v>304442</v>
      </c>
      <c r="AF608" s="1">
        <v>32435500</v>
      </c>
      <c r="AG608" s="1" t="s">
        <v>2210</v>
      </c>
      <c r="AH608" s="1" t="s">
        <v>2185</v>
      </c>
    </row>
    <row r="609" spans="1:34" x14ac:dyDescent="0.25">
      <c r="A609" s="1">
        <v>326694</v>
      </c>
      <c r="B609" s="1" t="s">
        <v>2175</v>
      </c>
      <c r="C609" s="1" t="s">
        <v>4892</v>
      </c>
      <c r="D609" s="1">
        <v>79738</v>
      </c>
      <c r="E609" s="3" t="s">
        <v>74</v>
      </c>
      <c r="F609" s="1" t="s">
        <v>77</v>
      </c>
      <c r="G609" s="1" t="s">
        <v>2249</v>
      </c>
      <c r="H609" s="1">
        <v>0</v>
      </c>
      <c r="I609" s="1" t="s">
        <v>2304</v>
      </c>
      <c r="J609" s="1">
        <v>886049853</v>
      </c>
      <c r="K609" s="1" t="s">
        <v>2124</v>
      </c>
      <c r="L609" s="1" t="s">
        <v>4893</v>
      </c>
      <c r="M609" s="1" t="s">
        <v>4894</v>
      </c>
      <c r="N609" s="1" t="s">
        <v>4895</v>
      </c>
      <c r="O609" s="1" t="s">
        <v>2165</v>
      </c>
      <c r="P609" s="1" t="s">
        <v>2165</v>
      </c>
      <c r="Q609" s="1" t="s">
        <v>2166</v>
      </c>
      <c r="R609" s="1" t="s">
        <v>2488</v>
      </c>
      <c r="S609" s="1">
        <v>12</v>
      </c>
      <c r="T609" s="1">
        <v>76348362</v>
      </c>
      <c r="U609" s="1">
        <v>76348362</v>
      </c>
      <c r="V609" s="1" t="s">
        <v>2168</v>
      </c>
      <c r="W609" s="1" t="s">
        <v>2168</v>
      </c>
      <c r="X609" s="1" t="s">
        <v>4540</v>
      </c>
      <c r="Y609" s="1" t="s">
        <v>2236</v>
      </c>
      <c r="Z609" s="1">
        <v>1</v>
      </c>
      <c r="AA609" s="1" t="s">
        <v>2124</v>
      </c>
      <c r="AB609" s="1" t="s">
        <v>2171</v>
      </c>
      <c r="AC609" s="1" t="s">
        <v>4896</v>
      </c>
      <c r="AD609" s="1">
        <v>2</v>
      </c>
      <c r="AE609" s="1">
        <v>310500</v>
      </c>
      <c r="AF609" s="1">
        <v>76348362</v>
      </c>
      <c r="AG609" s="1" t="s">
        <v>2186</v>
      </c>
      <c r="AH609" s="1" t="s">
        <v>2174</v>
      </c>
    </row>
    <row r="610" spans="1:34" x14ac:dyDescent="0.25">
      <c r="A610" s="1">
        <v>327283</v>
      </c>
      <c r="B610" s="1" t="s">
        <v>2175</v>
      </c>
      <c r="C610" s="1" t="s">
        <v>4897</v>
      </c>
      <c r="D610" s="1">
        <v>5080</v>
      </c>
      <c r="E610" s="3" t="s">
        <v>1295</v>
      </c>
      <c r="F610" s="1" t="s">
        <v>1298</v>
      </c>
      <c r="G610" s="1" t="s">
        <v>2249</v>
      </c>
      <c r="H610" s="1">
        <v>0</v>
      </c>
      <c r="I610" s="1" t="s">
        <v>2304</v>
      </c>
      <c r="J610" s="1">
        <v>886048207</v>
      </c>
      <c r="K610" s="1" t="s">
        <v>2124</v>
      </c>
      <c r="L610" s="1" t="s">
        <v>4898</v>
      </c>
      <c r="M610" s="1" t="s">
        <v>4899</v>
      </c>
      <c r="N610" s="1" t="s">
        <v>4900</v>
      </c>
      <c r="O610" s="1" t="s">
        <v>2165</v>
      </c>
      <c r="P610" s="1" t="s">
        <v>2165</v>
      </c>
      <c r="Q610" s="1" t="s">
        <v>2166</v>
      </c>
      <c r="R610" s="1" t="s">
        <v>2182</v>
      </c>
      <c r="S610" s="1">
        <v>11</v>
      </c>
      <c r="T610" s="1">
        <v>31811228</v>
      </c>
      <c r="U610" s="1">
        <v>31811228</v>
      </c>
      <c r="V610" s="1" t="s">
        <v>2168</v>
      </c>
      <c r="W610" s="1" t="s">
        <v>2168</v>
      </c>
      <c r="X610" s="1" t="s">
        <v>2183</v>
      </c>
      <c r="Y610" s="1" t="s">
        <v>2236</v>
      </c>
      <c r="Z610" s="1">
        <v>1</v>
      </c>
      <c r="AA610" s="1" t="s">
        <v>2124</v>
      </c>
      <c r="AB610" s="1" t="s">
        <v>2171</v>
      </c>
      <c r="AC610" s="1" t="s">
        <v>4901</v>
      </c>
      <c r="AD610" s="1">
        <v>2</v>
      </c>
      <c r="AE610" s="1">
        <v>304367</v>
      </c>
      <c r="AF610" s="1">
        <v>31811228</v>
      </c>
      <c r="AG610" s="1" t="s">
        <v>2174</v>
      </c>
      <c r="AH610" s="1" t="s">
        <v>2210</v>
      </c>
    </row>
    <row r="611" spans="1:34" x14ac:dyDescent="0.25">
      <c r="A611" s="1">
        <v>327353</v>
      </c>
      <c r="B611" s="1" t="s">
        <v>2175</v>
      </c>
      <c r="C611" s="1" t="s">
        <v>4902</v>
      </c>
      <c r="D611" s="1">
        <v>7490</v>
      </c>
      <c r="E611" s="3" t="s">
        <v>1410</v>
      </c>
      <c r="F611" s="1" t="s">
        <v>1412</v>
      </c>
      <c r="G611" s="1" t="s">
        <v>2249</v>
      </c>
      <c r="H611" s="1">
        <v>0</v>
      </c>
      <c r="I611" s="1" t="s">
        <v>2786</v>
      </c>
      <c r="J611" s="1">
        <v>886048234</v>
      </c>
      <c r="K611" s="1" t="s">
        <v>2124</v>
      </c>
      <c r="L611" s="1" t="s">
        <v>4903</v>
      </c>
      <c r="M611" s="1" t="s">
        <v>4904</v>
      </c>
      <c r="N611" s="1" t="s">
        <v>4905</v>
      </c>
      <c r="O611" s="1" t="s">
        <v>2165</v>
      </c>
      <c r="P611" s="1" t="s">
        <v>2165</v>
      </c>
      <c r="Q611" s="1" t="s">
        <v>2166</v>
      </c>
      <c r="R611" s="1" t="s">
        <v>2182</v>
      </c>
      <c r="S611" s="1">
        <v>11</v>
      </c>
      <c r="T611" s="1">
        <v>32435391</v>
      </c>
      <c r="U611" s="1">
        <v>32435391</v>
      </c>
      <c r="V611" s="1" t="s">
        <v>2168</v>
      </c>
      <c r="W611" s="1" t="s">
        <v>2168</v>
      </c>
      <c r="X611" s="1" t="s">
        <v>2183</v>
      </c>
      <c r="Y611" s="1" t="s">
        <v>2236</v>
      </c>
      <c r="Z611" s="1">
        <v>1</v>
      </c>
      <c r="AA611" s="1" t="s">
        <v>4301</v>
      </c>
      <c r="AB611" s="1" t="s">
        <v>2171</v>
      </c>
      <c r="AC611" s="1" t="s">
        <v>4906</v>
      </c>
      <c r="AD611" s="1">
        <v>2</v>
      </c>
      <c r="AE611" s="1">
        <v>304431</v>
      </c>
      <c r="AF611" s="1">
        <v>32435391</v>
      </c>
      <c r="AG611" s="1" t="s">
        <v>2174</v>
      </c>
      <c r="AH611" s="1" t="s">
        <v>2185</v>
      </c>
    </row>
    <row r="612" spans="1:34" x14ac:dyDescent="0.25">
      <c r="A612" s="1">
        <v>327416</v>
      </c>
      <c r="B612" s="1" t="s">
        <v>2175</v>
      </c>
      <c r="C612" s="1" t="s">
        <v>4907</v>
      </c>
      <c r="D612" s="1">
        <v>10594</v>
      </c>
      <c r="E612" s="3" t="s">
        <v>575</v>
      </c>
      <c r="F612" s="1" t="s">
        <v>578</v>
      </c>
      <c r="G612" s="1" t="s">
        <v>2249</v>
      </c>
      <c r="H612" s="1">
        <v>0</v>
      </c>
      <c r="I612" s="1" t="s">
        <v>2335</v>
      </c>
      <c r="J612" s="1">
        <v>886052618</v>
      </c>
      <c r="K612" s="1" t="s">
        <v>2124</v>
      </c>
      <c r="L612" s="1" t="s">
        <v>4908</v>
      </c>
      <c r="M612" s="1" t="s">
        <v>3060</v>
      </c>
      <c r="N612" s="1" t="s">
        <v>1134</v>
      </c>
      <c r="O612" s="1" t="s">
        <v>2165</v>
      </c>
      <c r="P612" s="1" t="s">
        <v>2165</v>
      </c>
      <c r="Q612" s="1" t="s">
        <v>2166</v>
      </c>
      <c r="R612" s="1" t="s">
        <v>2282</v>
      </c>
      <c r="S612" s="1">
        <v>17</v>
      </c>
      <c r="T612" s="1">
        <v>1684783</v>
      </c>
      <c r="U612" s="1">
        <v>1684783</v>
      </c>
      <c r="V612" s="1" t="s">
        <v>2168</v>
      </c>
      <c r="W612" s="1" t="s">
        <v>2168</v>
      </c>
      <c r="X612" s="1" t="s">
        <v>4909</v>
      </c>
      <c r="Y612" s="1" t="s">
        <v>2236</v>
      </c>
      <c r="Z612" s="1">
        <v>1</v>
      </c>
      <c r="AA612" s="1" t="s">
        <v>2124</v>
      </c>
      <c r="AB612" s="1" t="s">
        <v>2171</v>
      </c>
      <c r="AC612" s="1" t="s">
        <v>4910</v>
      </c>
      <c r="AD612" s="1">
        <v>2</v>
      </c>
      <c r="AE612" s="1">
        <v>321923</v>
      </c>
      <c r="AF612" s="1">
        <v>1684783</v>
      </c>
      <c r="AG612" s="1" t="s">
        <v>2185</v>
      </c>
      <c r="AH612" s="1" t="s">
        <v>2186</v>
      </c>
    </row>
    <row r="613" spans="1:34" x14ac:dyDescent="0.25">
      <c r="A613" s="1">
        <v>327418</v>
      </c>
      <c r="B613" s="1" t="s">
        <v>2175</v>
      </c>
      <c r="C613" s="1" t="s">
        <v>4911</v>
      </c>
      <c r="D613" s="1">
        <v>10594</v>
      </c>
      <c r="E613" s="3" t="s">
        <v>575</v>
      </c>
      <c r="F613" s="1" t="s">
        <v>578</v>
      </c>
      <c r="G613" s="1" t="s">
        <v>2249</v>
      </c>
      <c r="H613" s="1">
        <v>0</v>
      </c>
      <c r="I613" s="1" t="s">
        <v>2304</v>
      </c>
      <c r="J613" s="1">
        <v>886052620</v>
      </c>
      <c r="K613" s="1" t="s">
        <v>2124</v>
      </c>
      <c r="L613" s="1" t="s">
        <v>4912</v>
      </c>
      <c r="M613" s="1" t="s">
        <v>3060</v>
      </c>
      <c r="N613" s="1" t="s">
        <v>1134</v>
      </c>
      <c r="O613" s="1" t="s">
        <v>2165</v>
      </c>
      <c r="P613" s="1" t="s">
        <v>2165</v>
      </c>
      <c r="Q613" s="1" t="s">
        <v>2166</v>
      </c>
      <c r="R613" s="1" t="s">
        <v>2282</v>
      </c>
      <c r="S613" s="1">
        <v>17</v>
      </c>
      <c r="T613" s="1">
        <v>1684798</v>
      </c>
      <c r="U613" s="1">
        <v>1684798</v>
      </c>
      <c r="V613" s="1" t="s">
        <v>2168</v>
      </c>
      <c r="W613" s="1" t="s">
        <v>2168</v>
      </c>
      <c r="X613" s="1" t="s">
        <v>4909</v>
      </c>
      <c r="Y613" s="1" t="s">
        <v>2236</v>
      </c>
      <c r="Z613" s="1">
        <v>1</v>
      </c>
      <c r="AA613" s="1" t="s">
        <v>2124</v>
      </c>
      <c r="AB613" s="1" t="s">
        <v>2171</v>
      </c>
      <c r="AC613" s="1" t="s">
        <v>4913</v>
      </c>
      <c r="AD613" s="1">
        <v>2</v>
      </c>
      <c r="AE613" s="1">
        <v>321926</v>
      </c>
      <c r="AF613" s="1">
        <v>1684798</v>
      </c>
      <c r="AG613" s="1" t="s">
        <v>2185</v>
      </c>
      <c r="AH613" s="1" t="s">
        <v>2210</v>
      </c>
    </row>
    <row r="614" spans="1:34" x14ac:dyDescent="0.25">
      <c r="A614" s="1">
        <v>327564</v>
      </c>
      <c r="B614" s="1" t="s">
        <v>2175</v>
      </c>
      <c r="C614" s="1" t="s">
        <v>4914</v>
      </c>
      <c r="D614" s="1">
        <v>1200</v>
      </c>
      <c r="E614" s="3" t="s">
        <v>716</v>
      </c>
      <c r="F614" s="1" t="s">
        <v>719</v>
      </c>
      <c r="G614" s="1" t="s">
        <v>2249</v>
      </c>
      <c r="H614" s="1">
        <v>0</v>
      </c>
      <c r="I614" s="1" t="s">
        <v>2335</v>
      </c>
      <c r="J614" s="1">
        <v>760667554</v>
      </c>
      <c r="K614" s="1" t="s">
        <v>2124</v>
      </c>
      <c r="L614" s="1" t="s">
        <v>4915</v>
      </c>
      <c r="M614" s="1" t="s">
        <v>4916</v>
      </c>
      <c r="N614" s="1" t="s">
        <v>4917</v>
      </c>
      <c r="O614" s="1" t="s">
        <v>2165</v>
      </c>
      <c r="P614" s="1" t="s">
        <v>2165</v>
      </c>
      <c r="Q614" s="1" t="s">
        <v>2166</v>
      </c>
      <c r="R614" s="1" t="s">
        <v>2182</v>
      </c>
      <c r="S614" s="1">
        <v>11</v>
      </c>
      <c r="T614" s="1">
        <v>6619421</v>
      </c>
      <c r="U614" s="1">
        <v>6619421</v>
      </c>
      <c r="V614" s="1" t="s">
        <v>2168</v>
      </c>
      <c r="W614" s="1" t="s">
        <v>2168</v>
      </c>
      <c r="X614" s="1" t="s">
        <v>4918</v>
      </c>
      <c r="Y614" s="1" t="s">
        <v>2236</v>
      </c>
      <c r="Z614" s="1">
        <v>1</v>
      </c>
      <c r="AA614" s="1" t="s">
        <v>2124</v>
      </c>
      <c r="AB614" s="1" t="s">
        <v>2171</v>
      </c>
      <c r="AC614" s="1" t="s">
        <v>4919</v>
      </c>
      <c r="AD614" s="1">
        <v>2</v>
      </c>
      <c r="AE614" s="1">
        <v>305515</v>
      </c>
      <c r="AF614" s="1">
        <v>6619421</v>
      </c>
      <c r="AG614" s="1" t="s">
        <v>2174</v>
      </c>
      <c r="AH614" s="1" t="s">
        <v>2186</v>
      </c>
    </row>
    <row r="615" spans="1:34" x14ac:dyDescent="0.25">
      <c r="A615" s="1">
        <v>327901</v>
      </c>
      <c r="B615" s="1" t="s">
        <v>2175</v>
      </c>
      <c r="C615" s="1" t="s">
        <v>4920</v>
      </c>
      <c r="D615" s="1">
        <v>9094</v>
      </c>
      <c r="E615" s="3" t="s">
        <v>1083</v>
      </c>
      <c r="F615" s="1" t="s">
        <v>1086</v>
      </c>
      <c r="G615" s="1" t="s">
        <v>2249</v>
      </c>
      <c r="H615" s="1">
        <v>0</v>
      </c>
      <c r="I615" s="1" t="s">
        <v>2335</v>
      </c>
      <c r="J615" s="1">
        <v>886052766</v>
      </c>
      <c r="K615" s="1" t="s">
        <v>2124</v>
      </c>
      <c r="L615" s="1" t="s">
        <v>4921</v>
      </c>
      <c r="M615" s="1" t="s">
        <v>4922</v>
      </c>
      <c r="N615" s="1" t="s">
        <v>1278</v>
      </c>
      <c r="O615" s="1" t="s">
        <v>2165</v>
      </c>
      <c r="P615" s="1" t="s">
        <v>2165</v>
      </c>
      <c r="Q615" s="1" t="s">
        <v>2166</v>
      </c>
      <c r="R615" s="1" t="s">
        <v>2282</v>
      </c>
      <c r="S615" s="1">
        <v>17</v>
      </c>
      <c r="T615" s="1">
        <v>28552595</v>
      </c>
      <c r="U615" s="1">
        <v>28552595</v>
      </c>
      <c r="V615" s="1" t="s">
        <v>2168</v>
      </c>
      <c r="W615" s="1" t="s">
        <v>2168</v>
      </c>
      <c r="X615" s="1" t="s">
        <v>4923</v>
      </c>
      <c r="Y615" s="1" t="s">
        <v>2236</v>
      </c>
      <c r="Z615" s="1">
        <v>1</v>
      </c>
      <c r="AA615" s="1" t="s">
        <v>2124</v>
      </c>
      <c r="AB615" s="1" t="s">
        <v>2171</v>
      </c>
      <c r="AC615" s="1" t="s">
        <v>4924</v>
      </c>
      <c r="AD615" s="1">
        <v>2</v>
      </c>
      <c r="AE615" s="1">
        <v>322473</v>
      </c>
      <c r="AF615" s="1">
        <v>28552595</v>
      </c>
      <c r="AG615" s="1" t="s">
        <v>2210</v>
      </c>
      <c r="AH615" s="1" t="s">
        <v>2185</v>
      </c>
    </row>
    <row r="616" spans="1:34" x14ac:dyDescent="0.25">
      <c r="A616" s="1">
        <v>328125</v>
      </c>
      <c r="B616" s="1" t="s">
        <v>2175</v>
      </c>
      <c r="C616" s="1" t="s">
        <v>4925</v>
      </c>
      <c r="D616" s="1">
        <v>341640</v>
      </c>
      <c r="E616" s="3" t="s">
        <v>1206</v>
      </c>
      <c r="F616" s="1" t="s">
        <v>1208</v>
      </c>
      <c r="G616" s="1" t="s">
        <v>2249</v>
      </c>
      <c r="H616" s="1">
        <v>0</v>
      </c>
      <c r="I616" s="1" t="s">
        <v>2335</v>
      </c>
      <c r="J616" s="1">
        <v>886050183</v>
      </c>
      <c r="K616" s="1" t="s">
        <v>2124</v>
      </c>
      <c r="L616" s="1" t="s">
        <v>4926</v>
      </c>
      <c r="M616" s="1" t="s">
        <v>4927</v>
      </c>
      <c r="N616" s="1" t="s">
        <v>4928</v>
      </c>
      <c r="O616" s="1" t="s">
        <v>2165</v>
      </c>
      <c r="P616" s="1" t="s">
        <v>2165</v>
      </c>
      <c r="Q616" s="1" t="s">
        <v>2166</v>
      </c>
      <c r="R616" s="1" t="s">
        <v>2316</v>
      </c>
      <c r="S616" s="1">
        <v>13</v>
      </c>
      <c r="T616" s="1">
        <v>38687126</v>
      </c>
      <c r="U616" s="1">
        <v>38687126</v>
      </c>
      <c r="V616" s="1" t="s">
        <v>2168</v>
      </c>
      <c r="W616" s="1" t="s">
        <v>2168</v>
      </c>
      <c r="X616" s="1" t="s">
        <v>4929</v>
      </c>
      <c r="Y616" s="1" t="s">
        <v>2236</v>
      </c>
      <c r="Z616" s="1">
        <v>1</v>
      </c>
      <c r="AA616" s="1" t="s">
        <v>2124</v>
      </c>
      <c r="AB616" s="1" t="s">
        <v>2171</v>
      </c>
      <c r="AC616" s="1" t="s">
        <v>4930</v>
      </c>
      <c r="AD616" s="1">
        <v>2</v>
      </c>
      <c r="AE616" s="1">
        <v>311930</v>
      </c>
      <c r="AF616" s="1">
        <v>38687126</v>
      </c>
      <c r="AG616" s="1" t="s">
        <v>2210</v>
      </c>
      <c r="AH616" s="1" t="s">
        <v>2185</v>
      </c>
    </row>
    <row r="617" spans="1:34" x14ac:dyDescent="0.25">
      <c r="A617" s="1">
        <v>328152</v>
      </c>
      <c r="B617" s="1" t="s">
        <v>2175</v>
      </c>
      <c r="C617" s="1" t="s">
        <v>4931</v>
      </c>
      <c r="D617" s="1">
        <v>51259</v>
      </c>
      <c r="E617" s="3" t="s">
        <v>1048</v>
      </c>
      <c r="F617" s="1" t="s">
        <v>1051</v>
      </c>
      <c r="G617" s="1" t="s">
        <v>2220</v>
      </c>
      <c r="H617" s="1">
        <v>0</v>
      </c>
      <c r="I617" s="1" t="s">
        <v>2335</v>
      </c>
      <c r="J617" s="1">
        <v>59493015</v>
      </c>
      <c r="K617" s="1" t="s">
        <v>2124</v>
      </c>
      <c r="L617" s="1" t="s">
        <v>4932</v>
      </c>
      <c r="M617" s="1" t="s">
        <v>4933</v>
      </c>
      <c r="N617" s="1" t="s">
        <v>4934</v>
      </c>
      <c r="O617" s="1" t="s">
        <v>2165</v>
      </c>
      <c r="P617" s="1" t="s">
        <v>2165</v>
      </c>
      <c r="Q617" s="1" t="s">
        <v>2166</v>
      </c>
      <c r="R617" s="1" t="s">
        <v>2182</v>
      </c>
      <c r="S617" s="1">
        <v>11</v>
      </c>
      <c r="T617" s="1">
        <v>61392608</v>
      </c>
      <c r="U617" s="1">
        <v>61392608</v>
      </c>
      <c r="V617" s="1" t="s">
        <v>2168</v>
      </c>
      <c r="W617" s="1" t="s">
        <v>2168</v>
      </c>
      <c r="X617" s="1" t="s">
        <v>2471</v>
      </c>
      <c r="Y617" s="1" t="s">
        <v>2227</v>
      </c>
      <c r="Z617" s="1">
        <v>2</v>
      </c>
      <c r="AA617" s="1" t="s">
        <v>2124</v>
      </c>
      <c r="AB617" s="1" t="s">
        <v>2171</v>
      </c>
      <c r="AC617" s="1" t="s">
        <v>4935</v>
      </c>
      <c r="AD617" s="1">
        <v>2</v>
      </c>
      <c r="AE617" s="1">
        <v>305076</v>
      </c>
      <c r="AF617" s="1">
        <v>61392608</v>
      </c>
      <c r="AG617" s="1" t="s">
        <v>2174</v>
      </c>
      <c r="AH617" s="1" t="s">
        <v>2186</v>
      </c>
    </row>
    <row r="618" spans="1:34" x14ac:dyDescent="0.25">
      <c r="A618" s="1">
        <v>328420</v>
      </c>
      <c r="B618" s="1" t="s">
        <v>2175</v>
      </c>
      <c r="C618" s="1" t="s">
        <v>4936</v>
      </c>
      <c r="D618" s="1">
        <v>8322</v>
      </c>
      <c r="E618" s="3" t="s">
        <v>289</v>
      </c>
      <c r="F618" s="1" t="s">
        <v>291</v>
      </c>
      <c r="G618" s="1" t="s">
        <v>2189</v>
      </c>
      <c r="H618" s="1">
        <v>0</v>
      </c>
      <c r="I618" s="1" t="s">
        <v>2335</v>
      </c>
      <c r="J618" s="1">
        <v>544568108</v>
      </c>
      <c r="K618" s="1" t="s">
        <v>2124</v>
      </c>
      <c r="L618" s="1" t="s">
        <v>4937</v>
      </c>
      <c r="M618" s="1" t="s">
        <v>4356</v>
      </c>
      <c r="N618" s="1" t="s">
        <v>4357</v>
      </c>
      <c r="O618" s="1" t="s">
        <v>2165</v>
      </c>
      <c r="P618" s="1" t="s">
        <v>2165</v>
      </c>
      <c r="Q618" s="1" t="s">
        <v>2166</v>
      </c>
      <c r="R618" s="1" t="s">
        <v>2182</v>
      </c>
      <c r="S618" s="1">
        <v>11</v>
      </c>
      <c r="T618" s="1">
        <v>86955215</v>
      </c>
      <c r="U618" s="1">
        <v>86955215</v>
      </c>
      <c r="V618" s="1" t="s">
        <v>2168</v>
      </c>
      <c r="W618" s="1" t="s">
        <v>2168</v>
      </c>
      <c r="X618" s="1" t="s">
        <v>4358</v>
      </c>
      <c r="Y618" s="1" t="s">
        <v>2236</v>
      </c>
      <c r="Z618" s="1">
        <v>1</v>
      </c>
      <c r="AA618" s="1" t="s">
        <v>2124</v>
      </c>
      <c r="AB618" s="1" t="s">
        <v>2171</v>
      </c>
      <c r="AC618" s="1" t="s">
        <v>4938</v>
      </c>
      <c r="AD618" s="1">
        <v>2</v>
      </c>
      <c r="AE618" s="1">
        <v>306411</v>
      </c>
      <c r="AF618" s="1">
        <v>86955215</v>
      </c>
      <c r="AG618" s="1" t="s">
        <v>2210</v>
      </c>
      <c r="AH618" s="1" t="s">
        <v>2185</v>
      </c>
    </row>
    <row r="619" spans="1:34" x14ac:dyDescent="0.25">
      <c r="A619" s="1">
        <v>328427</v>
      </c>
      <c r="B619" s="1" t="s">
        <v>2175</v>
      </c>
      <c r="C619" s="1" t="s">
        <v>4939</v>
      </c>
      <c r="D619" s="1">
        <v>8322</v>
      </c>
      <c r="E619" s="3" t="s">
        <v>289</v>
      </c>
      <c r="F619" s="1" t="s">
        <v>291</v>
      </c>
      <c r="G619" s="1" t="s">
        <v>2249</v>
      </c>
      <c r="H619" s="1">
        <v>0</v>
      </c>
      <c r="I619" s="1" t="s">
        <v>2304</v>
      </c>
      <c r="J619" s="1">
        <v>886048736</v>
      </c>
      <c r="K619" s="1" t="s">
        <v>2124</v>
      </c>
      <c r="L619" s="1" t="s">
        <v>4940</v>
      </c>
      <c r="M619" s="1" t="s">
        <v>4356</v>
      </c>
      <c r="N619" s="1" t="s">
        <v>4357</v>
      </c>
      <c r="O619" s="1" t="s">
        <v>2165</v>
      </c>
      <c r="P619" s="1" t="s">
        <v>2165</v>
      </c>
      <c r="Q619" s="1" t="s">
        <v>2166</v>
      </c>
      <c r="R619" s="1" t="s">
        <v>2182</v>
      </c>
      <c r="S619" s="1">
        <v>11</v>
      </c>
      <c r="T619" s="1">
        <v>86955337</v>
      </c>
      <c r="U619" s="1">
        <v>86955337</v>
      </c>
      <c r="V619" s="1" t="s">
        <v>2168</v>
      </c>
      <c r="W619" s="1" t="s">
        <v>2168</v>
      </c>
      <c r="X619" s="1" t="s">
        <v>4358</v>
      </c>
      <c r="Y619" s="1" t="s">
        <v>2236</v>
      </c>
      <c r="Z619" s="1">
        <v>1</v>
      </c>
      <c r="AA619" s="1" t="s">
        <v>2124</v>
      </c>
      <c r="AB619" s="1" t="s">
        <v>2171</v>
      </c>
      <c r="AC619" s="1" t="s">
        <v>4941</v>
      </c>
      <c r="AD619" s="1">
        <v>2</v>
      </c>
      <c r="AE619" s="1">
        <v>306412</v>
      </c>
      <c r="AF619" s="1">
        <v>86955337</v>
      </c>
      <c r="AG619" s="1" t="s">
        <v>2210</v>
      </c>
      <c r="AH619" s="1" t="s">
        <v>2185</v>
      </c>
    </row>
    <row r="620" spans="1:34" x14ac:dyDescent="0.25">
      <c r="A620" s="1">
        <v>328435</v>
      </c>
      <c r="B620" s="1" t="s">
        <v>2175</v>
      </c>
      <c r="C620" s="1" t="s">
        <v>4942</v>
      </c>
      <c r="D620" s="1">
        <v>5925</v>
      </c>
      <c r="E620" s="3" t="s">
        <v>1330</v>
      </c>
      <c r="F620" s="1" t="s">
        <v>1333</v>
      </c>
      <c r="G620" s="1" t="s">
        <v>2249</v>
      </c>
      <c r="H620" s="1">
        <v>0</v>
      </c>
      <c r="I620" s="1" t="s">
        <v>2786</v>
      </c>
      <c r="J620" s="1">
        <v>886050265</v>
      </c>
      <c r="K620" s="1" t="s">
        <v>2124</v>
      </c>
      <c r="L620" s="1" t="s">
        <v>4943</v>
      </c>
      <c r="M620" s="1" t="s">
        <v>4568</v>
      </c>
      <c r="N620" s="1" t="s">
        <v>1331</v>
      </c>
      <c r="O620" s="1" t="s">
        <v>2165</v>
      </c>
      <c r="P620" s="1" t="s">
        <v>2165</v>
      </c>
      <c r="Q620" s="1" t="s">
        <v>2166</v>
      </c>
      <c r="R620" s="1" t="s">
        <v>2316</v>
      </c>
      <c r="S620" s="1">
        <v>13</v>
      </c>
      <c r="T620" s="1">
        <v>48303757</v>
      </c>
      <c r="U620" s="1">
        <v>48303757</v>
      </c>
      <c r="V620" s="1" t="s">
        <v>2168</v>
      </c>
      <c r="W620" s="1" t="s">
        <v>2168</v>
      </c>
      <c r="X620" s="1" t="s">
        <v>4569</v>
      </c>
      <c r="Y620" s="1" t="s">
        <v>2236</v>
      </c>
      <c r="Z620" s="1">
        <v>1</v>
      </c>
      <c r="AA620" s="1" t="s">
        <v>4301</v>
      </c>
      <c r="AB620" s="1" t="s">
        <v>2171</v>
      </c>
      <c r="AC620" s="1" t="s">
        <v>4944</v>
      </c>
      <c r="AD620" s="1">
        <v>2</v>
      </c>
      <c r="AE620" s="1">
        <v>312278</v>
      </c>
      <c r="AF620" s="1">
        <v>48303757</v>
      </c>
      <c r="AG620" s="1" t="s">
        <v>2174</v>
      </c>
      <c r="AH620" s="1" t="s">
        <v>2185</v>
      </c>
    </row>
    <row r="621" spans="1:34" x14ac:dyDescent="0.25">
      <c r="A621" s="1">
        <v>328436</v>
      </c>
      <c r="B621" s="1" t="s">
        <v>2175</v>
      </c>
      <c r="C621" s="1" t="s">
        <v>4945</v>
      </c>
      <c r="D621" s="1">
        <v>5925</v>
      </c>
      <c r="E621" s="3" t="s">
        <v>1330</v>
      </c>
      <c r="F621" s="1" t="s">
        <v>1333</v>
      </c>
      <c r="G621" s="1" t="s">
        <v>2249</v>
      </c>
      <c r="H621" s="1">
        <v>0</v>
      </c>
      <c r="I621" s="1" t="s">
        <v>2786</v>
      </c>
      <c r="J621" s="1">
        <v>886050266</v>
      </c>
      <c r="K621" s="1" t="s">
        <v>2124</v>
      </c>
      <c r="L621" s="1" t="s">
        <v>4946</v>
      </c>
      <c r="M621" s="1" t="s">
        <v>4568</v>
      </c>
      <c r="N621" s="1" t="s">
        <v>1331</v>
      </c>
      <c r="O621" s="1" t="s">
        <v>2165</v>
      </c>
      <c r="P621" s="1" t="s">
        <v>2165</v>
      </c>
      <c r="Q621" s="1" t="s">
        <v>2166</v>
      </c>
      <c r="R621" s="1" t="s">
        <v>2316</v>
      </c>
      <c r="S621" s="1">
        <v>13</v>
      </c>
      <c r="T621" s="1">
        <v>48303760</v>
      </c>
      <c r="U621" s="1">
        <v>48303760</v>
      </c>
      <c r="V621" s="1" t="s">
        <v>2168</v>
      </c>
      <c r="W621" s="1" t="s">
        <v>2168</v>
      </c>
      <c r="X621" s="1" t="s">
        <v>4569</v>
      </c>
      <c r="Y621" s="1" t="s">
        <v>2236</v>
      </c>
      <c r="Z621" s="1">
        <v>1</v>
      </c>
      <c r="AA621" s="1" t="s">
        <v>4301</v>
      </c>
      <c r="AB621" s="1" t="s">
        <v>2171</v>
      </c>
      <c r="AC621" s="1" t="s">
        <v>4947</v>
      </c>
      <c r="AD621" s="1">
        <v>2</v>
      </c>
      <c r="AE621" s="1">
        <v>312279</v>
      </c>
      <c r="AF621" s="1">
        <v>48303760</v>
      </c>
      <c r="AG621" s="1" t="s">
        <v>2210</v>
      </c>
      <c r="AH621" s="1" t="s">
        <v>2186</v>
      </c>
    </row>
    <row r="622" spans="1:34" x14ac:dyDescent="0.25">
      <c r="A622" s="1">
        <v>329049</v>
      </c>
      <c r="B622" s="1" t="s">
        <v>2175</v>
      </c>
      <c r="C622" s="1" t="s">
        <v>4948</v>
      </c>
      <c r="D622" s="1">
        <v>4901</v>
      </c>
      <c r="E622" s="3" t="s">
        <v>472</v>
      </c>
      <c r="F622" s="1" t="s">
        <v>475</v>
      </c>
      <c r="G622" s="1" t="s">
        <v>2254</v>
      </c>
      <c r="H622" s="1">
        <v>0</v>
      </c>
      <c r="I622" s="1" t="s">
        <v>2335</v>
      </c>
      <c r="J622" s="1">
        <v>771610707</v>
      </c>
      <c r="K622" s="1" t="s">
        <v>2124</v>
      </c>
      <c r="L622" s="1" t="s">
        <v>4949</v>
      </c>
      <c r="M622" s="1" t="s">
        <v>3060</v>
      </c>
      <c r="N622" s="1" t="s">
        <v>1134</v>
      </c>
      <c r="O622" s="1" t="s">
        <v>2165</v>
      </c>
      <c r="P622" s="1" t="s">
        <v>2165</v>
      </c>
      <c r="Q622" s="1" t="s">
        <v>2166</v>
      </c>
      <c r="R622" s="1" t="s">
        <v>2692</v>
      </c>
      <c r="S622" s="1">
        <v>14</v>
      </c>
      <c r="T622" s="1">
        <v>24082873</v>
      </c>
      <c r="U622" s="1">
        <v>24082873</v>
      </c>
      <c r="V622" s="1" t="s">
        <v>2168</v>
      </c>
      <c r="W622" s="1" t="s">
        <v>2168</v>
      </c>
      <c r="X622" s="1" t="s">
        <v>4950</v>
      </c>
      <c r="Y622" s="1" t="s">
        <v>2236</v>
      </c>
      <c r="Z622" s="1">
        <v>1</v>
      </c>
      <c r="AA622" s="1" t="s">
        <v>2124</v>
      </c>
      <c r="AB622" s="1" t="s">
        <v>2171</v>
      </c>
      <c r="AC622" s="1" t="s">
        <v>4951</v>
      </c>
      <c r="AD622" s="1">
        <v>2</v>
      </c>
      <c r="AE622" s="1">
        <v>312942</v>
      </c>
      <c r="AF622" s="1">
        <v>24082873</v>
      </c>
      <c r="AG622" s="1" t="s">
        <v>2174</v>
      </c>
      <c r="AH622" s="1" t="s">
        <v>2210</v>
      </c>
    </row>
    <row r="623" spans="1:34" x14ac:dyDescent="0.25">
      <c r="A623" s="1">
        <v>329069</v>
      </c>
      <c r="B623" s="1" t="s">
        <v>2175</v>
      </c>
      <c r="C623" s="1" t="s">
        <v>4952</v>
      </c>
      <c r="D623" s="1">
        <v>26277</v>
      </c>
      <c r="E623" s="3" t="s">
        <v>1044</v>
      </c>
      <c r="F623" s="1" t="s">
        <v>1047</v>
      </c>
      <c r="G623" s="1" t="s">
        <v>2239</v>
      </c>
      <c r="H623" s="1">
        <v>0</v>
      </c>
      <c r="I623" s="1" t="s">
        <v>4953</v>
      </c>
      <c r="J623" s="1">
        <v>36124829</v>
      </c>
      <c r="K623" s="1" t="s">
        <v>2124</v>
      </c>
      <c r="L623" s="1" t="s">
        <v>4954</v>
      </c>
      <c r="M623" s="1" t="s">
        <v>4955</v>
      </c>
      <c r="N623" s="1" t="s">
        <v>4956</v>
      </c>
      <c r="O623" s="1" t="s">
        <v>2165</v>
      </c>
      <c r="P623" s="1" t="s">
        <v>2165</v>
      </c>
      <c r="Q623" s="1" t="s">
        <v>2166</v>
      </c>
      <c r="R623" s="1" t="s">
        <v>2692</v>
      </c>
      <c r="S623" s="1">
        <v>14</v>
      </c>
      <c r="T623" s="1">
        <v>24242423</v>
      </c>
      <c r="U623" s="1">
        <v>24242423</v>
      </c>
      <c r="V623" s="1" t="s">
        <v>2168</v>
      </c>
      <c r="W623" s="1" t="s">
        <v>2168</v>
      </c>
      <c r="X623" s="1" t="s">
        <v>4957</v>
      </c>
      <c r="Y623" s="1" t="s">
        <v>2245</v>
      </c>
      <c r="Z623" s="1">
        <v>2</v>
      </c>
      <c r="AA623" s="1" t="s">
        <v>2124</v>
      </c>
      <c r="AB623" s="1" t="s">
        <v>2171</v>
      </c>
      <c r="AC623" s="1" t="s">
        <v>4958</v>
      </c>
      <c r="AD623" s="1">
        <v>2</v>
      </c>
      <c r="AE623" s="1">
        <v>312959</v>
      </c>
      <c r="AF623" s="1">
        <v>24242423</v>
      </c>
      <c r="AG623" s="1" t="s">
        <v>2210</v>
      </c>
      <c r="AH623" s="1" t="s">
        <v>2185</v>
      </c>
    </row>
    <row r="624" spans="1:34" x14ac:dyDescent="0.25">
      <c r="A624" s="1">
        <v>329079</v>
      </c>
      <c r="B624" s="1" t="s">
        <v>2175</v>
      </c>
      <c r="C624" s="1" t="s">
        <v>4959</v>
      </c>
      <c r="D624" s="1">
        <v>26277</v>
      </c>
      <c r="E624" s="3" t="s">
        <v>1044</v>
      </c>
      <c r="F624" s="1" t="s">
        <v>1047</v>
      </c>
      <c r="G624" s="1" t="s">
        <v>2189</v>
      </c>
      <c r="H624" s="1">
        <v>0</v>
      </c>
      <c r="I624" s="1" t="s">
        <v>2335</v>
      </c>
      <c r="J624" s="1">
        <v>35781178</v>
      </c>
      <c r="K624" s="1" t="s">
        <v>2124</v>
      </c>
      <c r="L624" s="1" t="s">
        <v>4960</v>
      </c>
      <c r="M624" s="1" t="s">
        <v>4961</v>
      </c>
      <c r="N624" s="1" t="s">
        <v>4962</v>
      </c>
      <c r="O624" s="1" t="s">
        <v>2165</v>
      </c>
      <c r="P624" s="1" t="s">
        <v>2165</v>
      </c>
      <c r="Q624" s="1" t="s">
        <v>2166</v>
      </c>
      <c r="R624" s="1" t="s">
        <v>2692</v>
      </c>
      <c r="S624" s="1">
        <v>14</v>
      </c>
      <c r="T624" s="1">
        <v>24242557</v>
      </c>
      <c r="U624" s="1">
        <v>24242557</v>
      </c>
      <c r="V624" s="1" t="s">
        <v>2168</v>
      </c>
      <c r="W624" s="1" t="s">
        <v>2168</v>
      </c>
      <c r="X624" s="1" t="s">
        <v>4957</v>
      </c>
      <c r="Y624" s="1" t="s">
        <v>2236</v>
      </c>
      <c r="Z624" s="1">
        <v>1</v>
      </c>
      <c r="AA624" s="1" t="s">
        <v>2124</v>
      </c>
      <c r="AB624" s="1" t="s">
        <v>2171</v>
      </c>
      <c r="AC624" s="1" t="s">
        <v>4963</v>
      </c>
      <c r="AD624" s="1">
        <v>2</v>
      </c>
      <c r="AE624" s="1">
        <v>312964</v>
      </c>
      <c r="AF624" s="1">
        <v>24242557</v>
      </c>
      <c r="AG624" s="1" t="s">
        <v>2174</v>
      </c>
      <c r="AH624" s="1" t="s">
        <v>2186</v>
      </c>
    </row>
    <row r="625" spans="1:34" x14ac:dyDescent="0.25">
      <c r="A625" s="1">
        <v>329210</v>
      </c>
      <c r="B625" s="1" t="s">
        <v>2175</v>
      </c>
      <c r="C625" s="1" t="s">
        <v>4964</v>
      </c>
      <c r="D625" s="1">
        <v>4598</v>
      </c>
      <c r="E625" s="3" t="s">
        <v>948</v>
      </c>
      <c r="F625" s="1" t="s">
        <v>951</v>
      </c>
      <c r="G625" s="1" t="s">
        <v>2239</v>
      </c>
      <c r="H625" s="1">
        <v>0</v>
      </c>
      <c r="I625" s="1" t="s">
        <v>2304</v>
      </c>
      <c r="J625" s="1">
        <v>192335177</v>
      </c>
      <c r="K625" s="1" t="s">
        <v>2124</v>
      </c>
      <c r="L625" s="1" t="s">
        <v>4965</v>
      </c>
      <c r="M625" s="1" t="s">
        <v>4966</v>
      </c>
      <c r="N625" s="1" t="s">
        <v>4967</v>
      </c>
      <c r="O625" s="1" t="s">
        <v>2165</v>
      </c>
      <c r="P625" s="1" t="s">
        <v>2165</v>
      </c>
      <c r="Q625" s="1" t="s">
        <v>2166</v>
      </c>
      <c r="R625" s="1" t="s">
        <v>2488</v>
      </c>
      <c r="S625" s="1">
        <v>12</v>
      </c>
      <c r="T625" s="1">
        <v>109573884</v>
      </c>
      <c r="U625" s="1">
        <v>109573884</v>
      </c>
      <c r="V625" s="1" t="s">
        <v>2168</v>
      </c>
      <c r="W625" s="1" t="s">
        <v>2168</v>
      </c>
      <c r="X625" s="1" t="s">
        <v>2683</v>
      </c>
      <c r="Y625" s="1" t="s">
        <v>2245</v>
      </c>
      <c r="Z625" s="1">
        <v>2</v>
      </c>
      <c r="AA625" s="1" t="s">
        <v>2124</v>
      </c>
      <c r="AB625" s="1" t="s">
        <v>2171</v>
      </c>
      <c r="AC625" s="1" t="s">
        <v>4968</v>
      </c>
      <c r="AD625" s="1">
        <v>2</v>
      </c>
      <c r="AE625" s="1">
        <v>307090</v>
      </c>
      <c r="AF625" s="1">
        <v>109573884</v>
      </c>
      <c r="AG625" s="1" t="s">
        <v>2210</v>
      </c>
      <c r="AH625" s="1" t="s">
        <v>2185</v>
      </c>
    </row>
    <row r="626" spans="1:34" x14ac:dyDescent="0.25">
      <c r="A626" s="1">
        <v>329415</v>
      </c>
      <c r="B626" s="1" t="s">
        <v>2175</v>
      </c>
      <c r="C626" s="1" t="s">
        <v>4969</v>
      </c>
      <c r="D626" s="1">
        <v>4647</v>
      </c>
      <c r="E626" s="3" t="s">
        <v>449</v>
      </c>
      <c r="F626" s="1" t="s">
        <v>451</v>
      </c>
      <c r="G626" s="1" t="s">
        <v>2249</v>
      </c>
      <c r="H626" s="1">
        <v>0</v>
      </c>
      <c r="I626" s="1" t="s">
        <v>2335</v>
      </c>
      <c r="J626" s="1">
        <v>886048666</v>
      </c>
      <c r="K626" s="1" t="s">
        <v>2124</v>
      </c>
      <c r="L626" s="1" t="s">
        <v>4970</v>
      </c>
      <c r="M626" s="1" t="s">
        <v>4971</v>
      </c>
      <c r="N626" s="1" t="s">
        <v>4972</v>
      </c>
      <c r="O626" s="1" t="s">
        <v>2165</v>
      </c>
      <c r="P626" s="1" t="s">
        <v>2165</v>
      </c>
      <c r="Q626" s="1" t="s">
        <v>2166</v>
      </c>
      <c r="R626" s="1" t="s">
        <v>2182</v>
      </c>
      <c r="S626" s="1">
        <v>11</v>
      </c>
      <c r="T626" s="1">
        <v>77128340</v>
      </c>
      <c r="U626" s="1">
        <v>77128340</v>
      </c>
      <c r="V626" s="1" t="s">
        <v>2168</v>
      </c>
      <c r="W626" s="1" t="s">
        <v>2168</v>
      </c>
      <c r="X626" s="1" t="s">
        <v>4689</v>
      </c>
      <c r="Y626" s="1" t="s">
        <v>2236</v>
      </c>
      <c r="Z626" s="1">
        <v>1</v>
      </c>
      <c r="AA626" s="1" t="s">
        <v>2124</v>
      </c>
      <c r="AB626" s="1" t="s">
        <v>2171</v>
      </c>
      <c r="AC626" s="1" t="s">
        <v>4973</v>
      </c>
      <c r="AD626" s="1">
        <v>2</v>
      </c>
      <c r="AE626" s="1">
        <v>306147</v>
      </c>
      <c r="AF626" s="1">
        <v>77128340</v>
      </c>
      <c r="AG626" s="1" t="s">
        <v>2174</v>
      </c>
      <c r="AH626" s="1" t="s">
        <v>2186</v>
      </c>
    </row>
    <row r="627" spans="1:34" x14ac:dyDescent="0.25">
      <c r="A627" s="1">
        <v>329416</v>
      </c>
      <c r="B627" s="1" t="s">
        <v>2175</v>
      </c>
      <c r="C627" s="1" t="s">
        <v>4974</v>
      </c>
      <c r="D627" s="1">
        <v>4647</v>
      </c>
      <c r="E627" s="3" t="s">
        <v>449</v>
      </c>
      <c r="F627" s="1" t="s">
        <v>451</v>
      </c>
      <c r="G627" s="1" t="s">
        <v>2249</v>
      </c>
      <c r="H627" s="1">
        <v>0</v>
      </c>
      <c r="I627" s="1" t="s">
        <v>2786</v>
      </c>
      <c r="J627" s="1">
        <v>576789908</v>
      </c>
      <c r="K627" s="1" t="s">
        <v>2124</v>
      </c>
      <c r="L627" s="1" t="s">
        <v>4975</v>
      </c>
      <c r="M627" s="1" t="s">
        <v>4976</v>
      </c>
      <c r="N627" s="1" t="s">
        <v>4977</v>
      </c>
      <c r="O627" s="1" t="s">
        <v>2165</v>
      </c>
      <c r="P627" s="1" t="s">
        <v>2165</v>
      </c>
      <c r="Q627" s="1" t="s">
        <v>2166</v>
      </c>
      <c r="R627" s="1" t="s">
        <v>2182</v>
      </c>
      <c r="S627" s="1">
        <v>11</v>
      </c>
      <c r="T627" s="1">
        <v>77128376</v>
      </c>
      <c r="U627" s="1">
        <v>77128376</v>
      </c>
      <c r="V627" s="1" t="s">
        <v>2168</v>
      </c>
      <c r="W627" s="1" t="s">
        <v>2168</v>
      </c>
      <c r="X627" s="1" t="s">
        <v>4689</v>
      </c>
      <c r="Y627" s="1" t="s">
        <v>2236</v>
      </c>
      <c r="Z627" s="1">
        <v>1</v>
      </c>
      <c r="AA627" s="1" t="s">
        <v>2124</v>
      </c>
      <c r="AB627" s="1" t="s">
        <v>2171</v>
      </c>
      <c r="AC627" s="1" t="s">
        <v>4978</v>
      </c>
      <c r="AD627" s="1">
        <v>2</v>
      </c>
      <c r="AE627" s="1">
        <v>306149</v>
      </c>
      <c r="AF627" s="1">
        <v>77128376</v>
      </c>
      <c r="AG627" s="1" t="s">
        <v>2210</v>
      </c>
      <c r="AH627" s="1" t="s">
        <v>2185</v>
      </c>
    </row>
    <row r="628" spans="1:34" x14ac:dyDescent="0.25">
      <c r="A628" s="1">
        <v>329417</v>
      </c>
      <c r="B628" s="1" t="s">
        <v>2175</v>
      </c>
      <c r="C628" s="1" t="s">
        <v>4979</v>
      </c>
      <c r="D628" s="1">
        <v>4647</v>
      </c>
      <c r="E628" s="3" t="s">
        <v>449</v>
      </c>
      <c r="F628" s="1" t="s">
        <v>451</v>
      </c>
      <c r="G628" s="1" t="s">
        <v>2220</v>
      </c>
      <c r="H628" s="1">
        <v>0</v>
      </c>
      <c r="I628" s="1" t="s">
        <v>2335</v>
      </c>
      <c r="J628" s="1">
        <v>545774605</v>
      </c>
      <c r="K628" s="1" t="s">
        <v>2124</v>
      </c>
      <c r="L628" s="1" t="s">
        <v>4980</v>
      </c>
      <c r="M628" s="1" t="s">
        <v>4981</v>
      </c>
      <c r="N628" s="1" t="s">
        <v>4982</v>
      </c>
      <c r="O628" s="1" t="s">
        <v>2165</v>
      </c>
      <c r="P628" s="1" t="s">
        <v>2165</v>
      </c>
      <c r="Q628" s="1" t="s">
        <v>2166</v>
      </c>
      <c r="R628" s="1" t="s">
        <v>2182</v>
      </c>
      <c r="S628" s="1">
        <v>11</v>
      </c>
      <c r="T628" s="1">
        <v>77128382</v>
      </c>
      <c r="U628" s="1">
        <v>77128382</v>
      </c>
      <c r="V628" s="1" t="s">
        <v>2168</v>
      </c>
      <c r="W628" s="1" t="s">
        <v>2168</v>
      </c>
      <c r="X628" s="1" t="s">
        <v>4689</v>
      </c>
      <c r="Y628" s="1" t="s">
        <v>2227</v>
      </c>
      <c r="Z628" s="1">
        <v>1</v>
      </c>
      <c r="AA628" s="1" t="s">
        <v>2124</v>
      </c>
      <c r="AB628" s="1" t="s">
        <v>2171</v>
      </c>
      <c r="AC628" s="1" t="s">
        <v>4983</v>
      </c>
      <c r="AD628" s="1">
        <v>2</v>
      </c>
      <c r="AE628" s="1">
        <v>306150</v>
      </c>
      <c r="AF628" s="1">
        <v>77128382</v>
      </c>
      <c r="AG628" s="1" t="s">
        <v>2210</v>
      </c>
      <c r="AH628" s="1" t="s">
        <v>2185</v>
      </c>
    </row>
    <row r="629" spans="1:34" x14ac:dyDescent="0.25">
      <c r="A629" s="1">
        <v>329508</v>
      </c>
      <c r="B629" s="1" t="s">
        <v>2175</v>
      </c>
      <c r="C629" s="1" t="s">
        <v>4984</v>
      </c>
      <c r="D629" s="1">
        <v>652</v>
      </c>
      <c r="E629" s="3" t="s">
        <v>1121</v>
      </c>
      <c r="F629" s="1" t="s">
        <v>1123</v>
      </c>
      <c r="G629" s="1" t="s">
        <v>2239</v>
      </c>
      <c r="H629" s="1">
        <v>0</v>
      </c>
      <c r="I629" s="1" t="s">
        <v>2335</v>
      </c>
      <c r="J629" s="1">
        <v>73267467</v>
      </c>
      <c r="K629" s="1" t="s">
        <v>2124</v>
      </c>
      <c r="L629" s="1" t="s">
        <v>4985</v>
      </c>
      <c r="M629" s="1" t="s">
        <v>4986</v>
      </c>
      <c r="N629" s="1" t="s">
        <v>4987</v>
      </c>
      <c r="O629" s="1" t="s">
        <v>2165</v>
      </c>
      <c r="P629" s="1" t="s">
        <v>2165</v>
      </c>
      <c r="Q629" s="1" t="s">
        <v>2166</v>
      </c>
      <c r="R629" s="1" t="s">
        <v>2692</v>
      </c>
      <c r="S629" s="1">
        <v>14</v>
      </c>
      <c r="T629" s="1">
        <v>53956563</v>
      </c>
      <c r="U629" s="1">
        <v>53956563</v>
      </c>
      <c r="V629" s="1" t="s">
        <v>2168</v>
      </c>
      <c r="W629" s="1" t="s">
        <v>2168</v>
      </c>
      <c r="X629" s="1" t="s">
        <v>4988</v>
      </c>
      <c r="Y629" s="1" t="s">
        <v>2236</v>
      </c>
      <c r="Z629" s="1">
        <v>1</v>
      </c>
      <c r="AA629" s="1" t="s">
        <v>2124</v>
      </c>
      <c r="AB629" s="1" t="s">
        <v>2171</v>
      </c>
      <c r="AC629" s="1" t="s">
        <v>4989</v>
      </c>
      <c r="AD629" s="1">
        <v>2</v>
      </c>
      <c r="AE629" s="1">
        <v>313355</v>
      </c>
      <c r="AF629" s="1">
        <v>53956563</v>
      </c>
      <c r="AG629" s="1" t="s">
        <v>2185</v>
      </c>
      <c r="AH629" s="1" t="s">
        <v>2210</v>
      </c>
    </row>
    <row r="630" spans="1:34" x14ac:dyDescent="0.25">
      <c r="A630" s="1">
        <v>329509</v>
      </c>
      <c r="B630" s="1" t="s">
        <v>2175</v>
      </c>
      <c r="C630" s="1" t="s">
        <v>4990</v>
      </c>
      <c r="D630" s="1">
        <v>652</v>
      </c>
      <c r="E630" s="3" t="s">
        <v>1121</v>
      </c>
      <c r="F630" s="1" t="s">
        <v>1123</v>
      </c>
      <c r="G630" s="1" t="s">
        <v>2249</v>
      </c>
      <c r="H630" s="1">
        <v>0</v>
      </c>
      <c r="I630" s="1" t="s">
        <v>2304</v>
      </c>
      <c r="J630" s="1">
        <v>778139957</v>
      </c>
      <c r="K630" s="1" t="s">
        <v>2124</v>
      </c>
      <c r="L630" s="1" t="s">
        <v>4991</v>
      </c>
      <c r="M630" s="1" t="s">
        <v>4992</v>
      </c>
      <c r="N630" s="1" t="s">
        <v>4993</v>
      </c>
      <c r="O630" s="1" t="s">
        <v>2165</v>
      </c>
      <c r="P630" s="1" t="s">
        <v>2165</v>
      </c>
      <c r="Q630" s="1" t="s">
        <v>2166</v>
      </c>
      <c r="R630" s="1" t="s">
        <v>2692</v>
      </c>
      <c r="S630" s="1">
        <v>14</v>
      </c>
      <c r="T630" s="1">
        <v>53956759</v>
      </c>
      <c r="U630" s="1">
        <v>53956759</v>
      </c>
      <c r="V630" s="1" t="s">
        <v>2168</v>
      </c>
      <c r="W630" s="1" t="s">
        <v>2168</v>
      </c>
      <c r="X630" s="1" t="s">
        <v>4988</v>
      </c>
      <c r="Y630" s="1" t="s">
        <v>2236</v>
      </c>
      <c r="Z630" s="1">
        <v>1</v>
      </c>
      <c r="AA630" s="1" t="s">
        <v>2124</v>
      </c>
      <c r="AB630" s="1" t="s">
        <v>2171</v>
      </c>
      <c r="AC630" s="1" t="s">
        <v>4994</v>
      </c>
      <c r="AD630" s="1">
        <v>2</v>
      </c>
      <c r="AE630" s="1">
        <v>313356</v>
      </c>
      <c r="AF630" s="1">
        <v>53956759</v>
      </c>
      <c r="AG630" s="1" t="s">
        <v>2174</v>
      </c>
      <c r="AH630" s="1" t="s">
        <v>2186</v>
      </c>
    </row>
    <row r="631" spans="1:34" x14ac:dyDescent="0.25">
      <c r="A631" s="1">
        <v>329593</v>
      </c>
      <c r="B631" s="1" t="s">
        <v>2175</v>
      </c>
      <c r="C631" s="1" t="s">
        <v>4995</v>
      </c>
      <c r="D631" s="1">
        <v>83394</v>
      </c>
      <c r="E631" s="3" t="s">
        <v>1306</v>
      </c>
      <c r="F631" s="1" t="s">
        <v>1309</v>
      </c>
      <c r="G631" s="1" t="s">
        <v>2249</v>
      </c>
      <c r="H631" s="1">
        <v>0</v>
      </c>
      <c r="I631" s="1" t="s">
        <v>2335</v>
      </c>
      <c r="J631" s="1">
        <v>886053302</v>
      </c>
      <c r="K631" s="1" t="s">
        <v>2124</v>
      </c>
      <c r="L631" s="1" t="s">
        <v>4996</v>
      </c>
      <c r="M631" s="1" t="s">
        <v>4997</v>
      </c>
      <c r="N631" s="1" t="s">
        <v>4998</v>
      </c>
      <c r="O631" s="1" t="s">
        <v>2165</v>
      </c>
      <c r="P631" s="1" t="s">
        <v>2165</v>
      </c>
      <c r="Q631" s="1" t="s">
        <v>2166</v>
      </c>
      <c r="R631" s="1" t="s">
        <v>2282</v>
      </c>
      <c r="S631" s="1">
        <v>17</v>
      </c>
      <c r="T631" s="1">
        <v>6556446</v>
      </c>
      <c r="U631" s="1">
        <v>6556446</v>
      </c>
      <c r="V631" s="1" t="s">
        <v>2168</v>
      </c>
      <c r="W631" s="1" t="s">
        <v>2168</v>
      </c>
      <c r="X631" s="1" t="s">
        <v>4999</v>
      </c>
      <c r="Y631" s="1" t="s">
        <v>2236</v>
      </c>
      <c r="Z631" s="1">
        <v>1</v>
      </c>
      <c r="AA631" s="1" t="s">
        <v>2124</v>
      </c>
      <c r="AB631" s="1" t="s">
        <v>2171</v>
      </c>
      <c r="AC631" s="1" t="s">
        <v>5000</v>
      </c>
      <c r="AD631" s="1">
        <v>2</v>
      </c>
      <c r="AE631" s="1">
        <v>324774</v>
      </c>
      <c r="AF631" s="1">
        <v>6556446</v>
      </c>
      <c r="AG631" s="1" t="s">
        <v>2186</v>
      </c>
      <c r="AH631" s="1" t="s">
        <v>2210</v>
      </c>
    </row>
    <row r="632" spans="1:34" x14ac:dyDescent="0.25">
      <c r="A632" s="1">
        <v>329742</v>
      </c>
      <c r="B632" s="1" t="s">
        <v>2175</v>
      </c>
      <c r="C632" s="1" t="s">
        <v>5001</v>
      </c>
      <c r="D632" s="1">
        <v>79867</v>
      </c>
      <c r="E632" s="3" t="s">
        <v>1367</v>
      </c>
      <c r="F632" s="1" t="s">
        <v>1369</v>
      </c>
      <c r="G632" s="1" t="s">
        <v>2239</v>
      </c>
      <c r="H632" s="1">
        <v>0</v>
      </c>
      <c r="I632" s="1" t="s">
        <v>2815</v>
      </c>
      <c r="J632" s="1">
        <v>78846567</v>
      </c>
      <c r="K632" s="1" t="s">
        <v>2124</v>
      </c>
      <c r="L632" s="1" t="s">
        <v>5002</v>
      </c>
      <c r="M632" s="1" t="s">
        <v>4794</v>
      </c>
      <c r="N632" s="1" t="s">
        <v>4795</v>
      </c>
      <c r="O632" s="1" t="s">
        <v>2165</v>
      </c>
      <c r="P632" s="1" t="s">
        <v>2165</v>
      </c>
      <c r="Q632" s="1" t="s">
        <v>2166</v>
      </c>
      <c r="R632" s="1" t="s">
        <v>2488</v>
      </c>
      <c r="S632" s="1">
        <v>12</v>
      </c>
      <c r="T632" s="1">
        <v>123671186</v>
      </c>
      <c r="U632" s="1">
        <v>123671186</v>
      </c>
      <c r="V632" s="1" t="s">
        <v>2168</v>
      </c>
      <c r="W632" s="1" t="s">
        <v>2168</v>
      </c>
      <c r="X632" s="1" t="s">
        <v>2489</v>
      </c>
      <c r="Y632" s="1" t="s">
        <v>2245</v>
      </c>
      <c r="Z632" s="1">
        <v>2</v>
      </c>
      <c r="AA632" s="1" t="s">
        <v>2124</v>
      </c>
      <c r="AB632" s="1" t="s">
        <v>2171</v>
      </c>
      <c r="AC632" s="1" t="s">
        <v>5003</v>
      </c>
      <c r="AD632" s="1">
        <v>2</v>
      </c>
      <c r="AE632" s="1">
        <v>307542</v>
      </c>
      <c r="AF632" s="1">
        <v>123671186</v>
      </c>
      <c r="AG632" s="1" t="s">
        <v>2174</v>
      </c>
      <c r="AH632" s="1" t="s">
        <v>2185</v>
      </c>
    </row>
    <row r="633" spans="1:34" x14ac:dyDescent="0.25">
      <c r="A633" s="1">
        <v>329749</v>
      </c>
      <c r="B633" s="1" t="s">
        <v>2175</v>
      </c>
      <c r="C633" s="1" t="s">
        <v>5004</v>
      </c>
      <c r="D633" s="1">
        <v>8322</v>
      </c>
      <c r="E633" s="3" t="s">
        <v>289</v>
      </c>
      <c r="F633" s="1" t="s">
        <v>291</v>
      </c>
      <c r="G633" s="1" t="s">
        <v>2249</v>
      </c>
      <c r="H633" s="1">
        <v>0</v>
      </c>
      <c r="I633" s="1" t="s">
        <v>2304</v>
      </c>
      <c r="J633" s="1">
        <v>886048737</v>
      </c>
      <c r="K633" s="1" t="s">
        <v>2124</v>
      </c>
      <c r="L633" s="1" t="s">
        <v>5005</v>
      </c>
      <c r="M633" s="1" t="s">
        <v>4356</v>
      </c>
      <c r="N633" s="1" t="s">
        <v>4357</v>
      </c>
      <c r="O633" s="1" t="s">
        <v>2165</v>
      </c>
      <c r="P633" s="1" t="s">
        <v>2165</v>
      </c>
      <c r="Q633" s="1" t="s">
        <v>2166</v>
      </c>
      <c r="R633" s="1" t="s">
        <v>2182</v>
      </c>
      <c r="S633" s="1">
        <v>11</v>
      </c>
      <c r="T633" s="1">
        <v>86955340</v>
      </c>
      <c r="U633" s="1">
        <v>86955340</v>
      </c>
      <c r="V633" s="1" t="s">
        <v>2168</v>
      </c>
      <c r="W633" s="1" t="s">
        <v>2168</v>
      </c>
      <c r="X633" s="1" t="s">
        <v>4358</v>
      </c>
      <c r="Y633" s="1" t="s">
        <v>2236</v>
      </c>
      <c r="Z633" s="1">
        <v>1</v>
      </c>
      <c r="AA633" s="1" t="s">
        <v>2124</v>
      </c>
      <c r="AB633" s="1" t="s">
        <v>2171</v>
      </c>
      <c r="AC633" s="1" t="s">
        <v>5006</v>
      </c>
      <c r="AD633" s="1">
        <v>2</v>
      </c>
      <c r="AE633" s="1">
        <v>306413</v>
      </c>
      <c r="AF633" s="1">
        <v>86955340</v>
      </c>
      <c r="AG633" s="1" t="s">
        <v>2174</v>
      </c>
      <c r="AH633" s="1" t="s">
        <v>2185</v>
      </c>
    </row>
    <row r="634" spans="1:34" x14ac:dyDescent="0.25">
      <c r="A634" s="1">
        <v>329772</v>
      </c>
      <c r="B634" s="1" t="s">
        <v>2175</v>
      </c>
      <c r="C634" s="1" t="s">
        <v>5007</v>
      </c>
      <c r="D634" s="1">
        <v>7299</v>
      </c>
      <c r="E634" s="3" t="s">
        <v>1389</v>
      </c>
      <c r="F634" s="1" t="s">
        <v>1391</v>
      </c>
      <c r="G634" s="1" t="s">
        <v>2249</v>
      </c>
      <c r="H634" s="1">
        <v>0</v>
      </c>
      <c r="I634" s="1" t="s">
        <v>2304</v>
      </c>
      <c r="J634" s="1">
        <v>886048744</v>
      </c>
      <c r="K634" s="1" t="s">
        <v>2124</v>
      </c>
      <c r="L634" s="1" t="s">
        <v>5008</v>
      </c>
      <c r="M634" s="1" t="s">
        <v>4362</v>
      </c>
      <c r="N634" s="1" t="s">
        <v>4363</v>
      </c>
      <c r="O634" s="1" t="s">
        <v>2165</v>
      </c>
      <c r="P634" s="1" t="s">
        <v>2165</v>
      </c>
      <c r="Q634" s="1" t="s">
        <v>2166</v>
      </c>
      <c r="R634" s="1" t="s">
        <v>2182</v>
      </c>
      <c r="S634" s="1">
        <v>11</v>
      </c>
      <c r="T634" s="1">
        <v>89177913</v>
      </c>
      <c r="U634" s="1">
        <v>89177913</v>
      </c>
      <c r="V634" s="1" t="s">
        <v>2168</v>
      </c>
      <c r="W634" s="1" t="s">
        <v>2168</v>
      </c>
      <c r="X634" s="1" t="s">
        <v>2299</v>
      </c>
      <c r="Y634" s="1" t="s">
        <v>2236</v>
      </c>
      <c r="Z634" s="1">
        <v>1</v>
      </c>
      <c r="AA634" s="1" t="s">
        <v>2124</v>
      </c>
      <c r="AB634" s="1" t="s">
        <v>2171</v>
      </c>
      <c r="AC634" s="1" t="s">
        <v>5009</v>
      </c>
      <c r="AD634" s="1">
        <v>2</v>
      </c>
      <c r="AE634" s="1">
        <v>306441</v>
      </c>
      <c r="AF634" s="1">
        <v>89177913</v>
      </c>
      <c r="AG634" s="1" t="s">
        <v>2185</v>
      </c>
      <c r="AH634" s="1" t="s">
        <v>2210</v>
      </c>
    </row>
    <row r="635" spans="1:34" x14ac:dyDescent="0.25">
      <c r="A635" s="1">
        <v>329813</v>
      </c>
      <c r="B635" s="1" t="s">
        <v>2175</v>
      </c>
      <c r="C635" s="1" t="s">
        <v>5010</v>
      </c>
      <c r="D635" s="1">
        <v>124590</v>
      </c>
      <c r="E635" s="3" t="s">
        <v>750</v>
      </c>
      <c r="F635" s="1" t="s">
        <v>752</v>
      </c>
      <c r="G635" s="1" t="s">
        <v>2249</v>
      </c>
      <c r="H635" s="1">
        <v>0</v>
      </c>
      <c r="I635" s="1" t="s">
        <v>2335</v>
      </c>
      <c r="J635" s="1">
        <v>570755897</v>
      </c>
      <c r="K635" s="1" t="s">
        <v>2124</v>
      </c>
      <c r="L635" s="1" t="s">
        <v>5011</v>
      </c>
      <c r="M635" s="1" t="s">
        <v>5012</v>
      </c>
      <c r="N635" s="1" t="s">
        <v>5013</v>
      </c>
      <c r="O635" s="1" t="s">
        <v>2165</v>
      </c>
      <c r="P635" s="1" t="s">
        <v>2165</v>
      </c>
      <c r="Q635" s="1" t="s">
        <v>2166</v>
      </c>
      <c r="R635" s="1" t="s">
        <v>2282</v>
      </c>
      <c r="S635" s="1">
        <v>17</v>
      </c>
      <c r="T635" s="1">
        <v>74923246</v>
      </c>
      <c r="U635" s="1">
        <v>74923246</v>
      </c>
      <c r="V635" s="1" t="s">
        <v>2168</v>
      </c>
      <c r="W635" s="1" t="s">
        <v>2168</v>
      </c>
      <c r="X635" s="1" t="s">
        <v>2432</v>
      </c>
      <c r="Y635" s="1" t="s">
        <v>2236</v>
      </c>
      <c r="Z635" s="1">
        <v>1</v>
      </c>
      <c r="AA635" s="1" t="s">
        <v>2124</v>
      </c>
      <c r="AB635" s="1" t="s">
        <v>2171</v>
      </c>
      <c r="AC635" s="1" t="s">
        <v>5014</v>
      </c>
      <c r="AD635" s="1">
        <v>2</v>
      </c>
      <c r="AE635" s="1">
        <v>325060</v>
      </c>
      <c r="AF635" s="1">
        <v>74923246</v>
      </c>
      <c r="AG635" s="1" t="s">
        <v>2174</v>
      </c>
      <c r="AH635" s="1" t="s">
        <v>2210</v>
      </c>
    </row>
    <row r="636" spans="1:34" x14ac:dyDescent="0.25">
      <c r="A636" s="1">
        <v>330004</v>
      </c>
      <c r="B636" s="1" t="s">
        <v>2175</v>
      </c>
      <c r="C636" s="1" t="s">
        <v>5015</v>
      </c>
      <c r="D636" s="1">
        <v>93589</v>
      </c>
      <c r="E636" s="3" t="s">
        <v>131</v>
      </c>
      <c r="F636" s="1" t="s">
        <v>134</v>
      </c>
      <c r="G636" s="1" t="s">
        <v>2189</v>
      </c>
      <c r="H636" s="1">
        <v>0</v>
      </c>
      <c r="I636" s="1" t="s">
        <v>2304</v>
      </c>
      <c r="J636" s="1">
        <v>73595529</v>
      </c>
      <c r="K636" s="1" t="s">
        <v>2124</v>
      </c>
      <c r="L636" s="1" t="s">
        <v>5016</v>
      </c>
      <c r="M636" s="1" t="s">
        <v>4448</v>
      </c>
      <c r="N636" s="1" t="s">
        <v>4449</v>
      </c>
      <c r="O636" s="1" t="s">
        <v>2165</v>
      </c>
      <c r="P636" s="1" t="s">
        <v>2165</v>
      </c>
      <c r="Q636" s="1" t="s">
        <v>2166</v>
      </c>
      <c r="R636" s="1" t="s">
        <v>2488</v>
      </c>
      <c r="S636" s="1">
        <v>12</v>
      </c>
      <c r="T636" s="1">
        <v>1918545</v>
      </c>
      <c r="U636" s="1">
        <v>1918545</v>
      </c>
      <c r="V636" s="1" t="s">
        <v>2168</v>
      </c>
      <c r="W636" s="1" t="s">
        <v>2168</v>
      </c>
      <c r="X636" s="1" t="s">
        <v>4450</v>
      </c>
      <c r="Y636" s="1" t="s">
        <v>2236</v>
      </c>
      <c r="Z636" s="1">
        <v>1</v>
      </c>
      <c r="AA636" s="1" t="s">
        <v>2124</v>
      </c>
      <c r="AB636" s="1" t="s">
        <v>2171</v>
      </c>
      <c r="AC636" s="1" t="s">
        <v>5017</v>
      </c>
      <c r="AD636" s="1">
        <v>2</v>
      </c>
      <c r="AE636" s="1">
        <v>307875</v>
      </c>
      <c r="AF636" s="1">
        <v>1918545</v>
      </c>
      <c r="AG636" s="1" t="s">
        <v>2210</v>
      </c>
      <c r="AH636" s="1" t="s">
        <v>2185</v>
      </c>
    </row>
    <row r="637" spans="1:34" x14ac:dyDescent="0.25">
      <c r="A637" s="1">
        <v>330383</v>
      </c>
      <c r="B637" s="1" t="s">
        <v>2175</v>
      </c>
      <c r="C637" s="1" t="s">
        <v>5018</v>
      </c>
      <c r="D637" s="1">
        <v>4598</v>
      </c>
      <c r="E637" s="3" t="s">
        <v>948</v>
      </c>
      <c r="F637" s="1" t="s">
        <v>951</v>
      </c>
      <c r="G637" s="1" t="s">
        <v>2249</v>
      </c>
      <c r="H637" s="1">
        <v>0</v>
      </c>
      <c r="I637" s="1" t="s">
        <v>2335</v>
      </c>
      <c r="J637" s="1">
        <v>886048929</v>
      </c>
      <c r="K637" s="1" t="s">
        <v>2124</v>
      </c>
      <c r="L637" s="1" t="s">
        <v>5019</v>
      </c>
      <c r="M637" s="1" t="s">
        <v>5020</v>
      </c>
      <c r="N637" s="1" t="s">
        <v>5021</v>
      </c>
      <c r="O637" s="1" t="s">
        <v>2165</v>
      </c>
      <c r="P637" s="1" t="s">
        <v>2165</v>
      </c>
      <c r="Q637" s="1" t="s">
        <v>2166</v>
      </c>
      <c r="R637" s="1" t="s">
        <v>2488</v>
      </c>
      <c r="S637" s="1">
        <v>12</v>
      </c>
      <c r="T637" s="1">
        <v>109573833</v>
      </c>
      <c r="U637" s="1">
        <v>109573833</v>
      </c>
      <c r="V637" s="1" t="s">
        <v>2168</v>
      </c>
      <c r="W637" s="1" t="s">
        <v>2168</v>
      </c>
      <c r="X637" s="1" t="s">
        <v>2683</v>
      </c>
      <c r="Y637" s="1" t="s">
        <v>2236</v>
      </c>
      <c r="Z637" s="1">
        <v>1</v>
      </c>
      <c r="AA637" s="1" t="s">
        <v>2124</v>
      </c>
      <c r="AB637" s="1" t="s">
        <v>2171</v>
      </c>
      <c r="AC637" s="1" t="s">
        <v>5022</v>
      </c>
      <c r="AD637" s="1">
        <v>2</v>
      </c>
      <c r="AE637" s="1">
        <v>307087</v>
      </c>
      <c r="AF637" s="1">
        <v>109573833</v>
      </c>
      <c r="AG637" s="1" t="s">
        <v>2210</v>
      </c>
      <c r="AH637" s="1" t="s">
        <v>2174</v>
      </c>
    </row>
    <row r="638" spans="1:34" x14ac:dyDescent="0.25">
      <c r="A638" s="1">
        <v>330386</v>
      </c>
      <c r="B638" s="1" t="s">
        <v>2175</v>
      </c>
      <c r="C638" s="1" t="s">
        <v>5023</v>
      </c>
      <c r="D638" s="1">
        <v>4598</v>
      </c>
      <c r="E638" s="3" t="s">
        <v>948</v>
      </c>
      <c r="F638" s="1" t="s">
        <v>951</v>
      </c>
      <c r="G638" s="1" t="s">
        <v>2249</v>
      </c>
      <c r="H638" s="1">
        <v>0</v>
      </c>
      <c r="I638" s="1" t="s">
        <v>2335</v>
      </c>
      <c r="J638" s="1">
        <v>886048930</v>
      </c>
      <c r="K638" s="1" t="s">
        <v>2124</v>
      </c>
      <c r="L638" s="1" t="s">
        <v>5024</v>
      </c>
      <c r="M638" s="1" t="s">
        <v>5020</v>
      </c>
      <c r="N638" s="1" t="s">
        <v>5021</v>
      </c>
      <c r="O638" s="1" t="s">
        <v>2165</v>
      </c>
      <c r="P638" s="1" t="s">
        <v>2165</v>
      </c>
      <c r="Q638" s="1" t="s">
        <v>2166</v>
      </c>
      <c r="R638" s="1" t="s">
        <v>2488</v>
      </c>
      <c r="S638" s="1">
        <v>12</v>
      </c>
      <c r="T638" s="1">
        <v>109573855</v>
      </c>
      <c r="U638" s="1">
        <v>109573855</v>
      </c>
      <c r="V638" s="1" t="s">
        <v>2168</v>
      </c>
      <c r="W638" s="1" t="s">
        <v>2168</v>
      </c>
      <c r="X638" s="1" t="s">
        <v>2683</v>
      </c>
      <c r="Y638" s="1" t="s">
        <v>2236</v>
      </c>
      <c r="Z638" s="1">
        <v>1</v>
      </c>
      <c r="AA638" s="1" t="s">
        <v>2124</v>
      </c>
      <c r="AB638" s="1" t="s">
        <v>2171</v>
      </c>
      <c r="AC638" s="1" t="s">
        <v>5025</v>
      </c>
      <c r="AD638" s="1">
        <v>2</v>
      </c>
      <c r="AE638" s="1">
        <v>307088</v>
      </c>
      <c r="AF638" s="1">
        <v>109573855</v>
      </c>
      <c r="AG638" s="1" t="s">
        <v>2210</v>
      </c>
      <c r="AH638" s="1" t="s">
        <v>2185</v>
      </c>
    </row>
    <row r="639" spans="1:34" x14ac:dyDescent="0.25">
      <c r="A639" s="1">
        <v>330389</v>
      </c>
      <c r="B639" s="1" t="s">
        <v>2175</v>
      </c>
      <c r="C639" s="1" t="s">
        <v>5026</v>
      </c>
      <c r="D639" s="1">
        <v>4598</v>
      </c>
      <c r="E639" s="3" t="s">
        <v>948</v>
      </c>
      <c r="F639" s="1" t="s">
        <v>951</v>
      </c>
      <c r="G639" s="1" t="s">
        <v>2249</v>
      </c>
      <c r="H639" s="1">
        <v>0</v>
      </c>
      <c r="I639" s="1" t="s">
        <v>5027</v>
      </c>
      <c r="J639" s="1">
        <v>567278499</v>
      </c>
      <c r="K639" s="1" t="s">
        <v>2124</v>
      </c>
      <c r="L639" s="1" t="s">
        <v>5028</v>
      </c>
      <c r="M639" s="1" t="s">
        <v>5029</v>
      </c>
      <c r="N639" s="1" t="s">
        <v>5030</v>
      </c>
      <c r="O639" s="1" t="s">
        <v>2324</v>
      </c>
      <c r="P639" s="1" t="s">
        <v>2165</v>
      </c>
      <c r="Q639" s="1" t="s">
        <v>2166</v>
      </c>
      <c r="R639" s="1" t="s">
        <v>2488</v>
      </c>
      <c r="S639" s="1">
        <v>12</v>
      </c>
      <c r="T639" s="1">
        <v>109573873</v>
      </c>
      <c r="U639" s="1">
        <v>109573873</v>
      </c>
      <c r="V639" s="1" t="s">
        <v>2168</v>
      </c>
      <c r="W639" s="1" t="s">
        <v>2168</v>
      </c>
      <c r="X639" s="1" t="s">
        <v>2683</v>
      </c>
      <c r="Y639" s="1" t="s">
        <v>2245</v>
      </c>
      <c r="Z639" s="1">
        <v>2</v>
      </c>
      <c r="AA639" s="1" t="s">
        <v>2124</v>
      </c>
      <c r="AB639" s="1" t="s">
        <v>2171</v>
      </c>
      <c r="AC639" s="1" t="s">
        <v>5031</v>
      </c>
      <c r="AD639" s="1">
        <v>2</v>
      </c>
      <c r="AE639" s="1">
        <v>307089</v>
      </c>
      <c r="AF639" s="1">
        <v>109573873</v>
      </c>
      <c r="AG639" s="1" t="s">
        <v>2210</v>
      </c>
      <c r="AH639" s="1" t="s">
        <v>2185</v>
      </c>
    </row>
    <row r="640" spans="1:34" x14ac:dyDescent="0.25">
      <c r="A640" s="1">
        <v>330480</v>
      </c>
      <c r="B640" s="1" t="s">
        <v>2175</v>
      </c>
      <c r="C640" s="1" t="s">
        <v>5032</v>
      </c>
      <c r="D640" s="1">
        <v>338917</v>
      </c>
      <c r="E640" s="3" t="s">
        <v>1401</v>
      </c>
      <c r="F640" s="1" t="s">
        <v>1403</v>
      </c>
      <c r="G640" s="1" t="s">
        <v>2249</v>
      </c>
      <c r="H640" s="1">
        <v>0</v>
      </c>
      <c r="I640" s="1" t="s">
        <v>2304</v>
      </c>
      <c r="J640" s="1">
        <v>886050734</v>
      </c>
      <c r="K640" s="1" t="s">
        <v>2124</v>
      </c>
      <c r="L640" s="1" t="s">
        <v>5033</v>
      </c>
      <c r="M640" s="1" t="s">
        <v>5034</v>
      </c>
      <c r="N640" s="1" t="s">
        <v>5035</v>
      </c>
      <c r="O640" s="1" t="s">
        <v>2165</v>
      </c>
      <c r="P640" s="1" t="s">
        <v>2165</v>
      </c>
      <c r="Q640" s="1" t="s">
        <v>2166</v>
      </c>
      <c r="R640" s="1" t="s">
        <v>2692</v>
      </c>
      <c r="S640" s="1">
        <v>14</v>
      </c>
      <c r="T640" s="1">
        <v>74239494</v>
      </c>
      <c r="U640" s="1">
        <v>74239494</v>
      </c>
      <c r="V640" s="1" t="s">
        <v>2168</v>
      </c>
      <c r="W640" s="1" t="s">
        <v>2168</v>
      </c>
      <c r="X640" s="1" t="s">
        <v>5036</v>
      </c>
      <c r="Y640" s="1" t="s">
        <v>2236</v>
      </c>
      <c r="Z640" s="1">
        <v>1</v>
      </c>
      <c r="AA640" s="1" t="s">
        <v>2124</v>
      </c>
      <c r="AB640" s="1" t="s">
        <v>2171</v>
      </c>
      <c r="AC640" s="1" t="s">
        <v>5037</v>
      </c>
      <c r="AD640" s="1">
        <v>2</v>
      </c>
      <c r="AE640" s="1">
        <v>314189</v>
      </c>
      <c r="AF640" s="1">
        <v>74239494</v>
      </c>
      <c r="AG640" s="1" t="s">
        <v>2210</v>
      </c>
      <c r="AH640" s="1" t="s">
        <v>2174</v>
      </c>
    </row>
    <row r="641" spans="1:34" x14ac:dyDescent="0.25">
      <c r="A641" s="1">
        <v>330482</v>
      </c>
      <c r="B641" s="1" t="s">
        <v>2175</v>
      </c>
      <c r="C641" s="1" t="s">
        <v>5038</v>
      </c>
      <c r="D641" s="1">
        <v>338917</v>
      </c>
      <c r="E641" s="3" t="s">
        <v>1401</v>
      </c>
      <c r="F641" s="1" t="s">
        <v>1403</v>
      </c>
      <c r="G641" s="1" t="s">
        <v>2249</v>
      </c>
      <c r="H641" s="1">
        <v>0</v>
      </c>
      <c r="I641" s="1" t="s">
        <v>2335</v>
      </c>
      <c r="J641" s="1">
        <v>565838448</v>
      </c>
      <c r="K641" s="1" t="s">
        <v>2124</v>
      </c>
      <c r="L641" s="1" t="s">
        <v>5039</v>
      </c>
      <c r="M641" s="1" t="s">
        <v>5034</v>
      </c>
      <c r="N641" s="1" t="s">
        <v>5035</v>
      </c>
      <c r="O641" s="1" t="s">
        <v>2165</v>
      </c>
      <c r="P641" s="1" t="s">
        <v>2165</v>
      </c>
      <c r="Q641" s="1" t="s">
        <v>2166</v>
      </c>
      <c r="R641" s="1" t="s">
        <v>2692</v>
      </c>
      <c r="S641" s="1">
        <v>14</v>
      </c>
      <c r="T641" s="1">
        <v>74239508</v>
      </c>
      <c r="U641" s="1">
        <v>74239508</v>
      </c>
      <c r="V641" s="1" t="s">
        <v>2168</v>
      </c>
      <c r="W641" s="1" t="s">
        <v>2168</v>
      </c>
      <c r="X641" s="1" t="s">
        <v>5036</v>
      </c>
      <c r="Y641" s="1" t="s">
        <v>2236</v>
      </c>
      <c r="Z641" s="1">
        <v>1</v>
      </c>
      <c r="AA641" s="1" t="s">
        <v>2124</v>
      </c>
      <c r="AB641" s="1" t="s">
        <v>2171</v>
      </c>
      <c r="AC641" s="1" t="s">
        <v>5040</v>
      </c>
      <c r="AD641" s="1">
        <v>2</v>
      </c>
      <c r="AE641" s="1">
        <v>314190</v>
      </c>
      <c r="AF641" s="1">
        <v>74239508</v>
      </c>
      <c r="AG641" s="1" t="s">
        <v>2210</v>
      </c>
      <c r="AH641" s="1" t="s">
        <v>2185</v>
      </c>
    </row>
    <row r="642" spans="1:34" x14ac:dyDescent="0.25">
      <c r="A642" s="1">
        <v>330588</v>
      </c>
      <c r="B642" s="1" t="s">
        <v>2175</v>
      </c>
      <c r="C642" s="1" t="s">
        <v>5041</v>
      </c>
      <c r="D642" s="1">
        <v>5148</v>
      </c>
      <c r="E642" s="3" t="s">
        <v>523</v>
      </c>
      <c r="F642" s="1" t="s">
        <v>526</v>
      </c>
      <c r="G642" s="1" t="s">
        <v>2249</v>
      </c>
      <c r="H642" s="1">
        <v>0</v>
      </c>
      <c r="I642" s="1" t="s">
        <v>2304</v>
      </c>
      <c r="J642" s="1">
        <v>772348610</v>
      </c>
      <c r="K642" s="1" t="s">
        <v>2124</v>
      </c>
      <c r="L642" s="1" t="s">
        <v>5042</v>
      </c>
      <c r="M642" s="1" t="s">
        <v>3060</v>
      </c>
      <c r="N642" s="1" t="s">
        <v>1134</v>
      </c>
      <c r="O642" s="1" t="s">
        <v>2165</v>
      </c>
      <c r="P642" s="1" t="s">
        <v>2165</v>
      </c>
      <c r="Q642" s="1" t="s">
        <v>2166</v>
      </c>
      <c r="R642" s="1" t="s">
        <v>2282</v>
      </c>
      <c r="S642" s="1">
        <v>17</v>
      </c>
      <c r="T642" s="1">
        <v>81653362</v>
      </c>
      <c r="U642" s="1">
        <v>81653362</v>
      </c>
      <c r="V642" s="1" t="s">
        <v>2168</v>
      </c>
      <c r="W642" s="1" t="s">
        <v>2168</v>
      </c>
      <c r="X642" s="1" t="s">
        <v>5043</v>
      </c>
      <c r="Y642" s="1" t="s">
        <v>2236</v>
      </c>
      <c r="Z642" s="1">
        <v>1</v>
      </c>
      <c r="AA642" s="1" t="s">
        <v>2124</v>
      </c>
      <c r="AB642" s="1" t="s">
        <v>2171</v>
      </c>
      <c r="AC642" s="1" t="s">
        <v>5044</v>
      </c>
      <c r="AD642" s="1">
        <v>2</v>
      </c>
      <c r="AE642" s="1">
        <v>325862</v>
      </c>
      <c r="AF642" s="1">
        <v>81653362</v>
      </c>
      <c r="AG642" s="1" t="s">
        <v>2210</v>
      </c>
      <c r="AH642" s="1" t="s">
        <v>2174</v>
      </c>
    </row>
    <row r="643" spans="1:34" x14ac:dyDescent="0.25">
      <c r="A643" s="1">
        <v>330950</v>
      </c>
      <c r="B643" s="1" t="s">
        <v>2175</v>
      </c>
      <c r="C643" s="1" t="s">
        <v>5045</v>
      </c>
      <c r="D643" s="1">
        <v>123016</v>
      </c>
      <c r="E643" s="3" t="s">
        <v>732</v>
      </c>
      <c r="F643" s="1" t="s">
        <v>735</v>
      </c>
      <c r="G643" s="1" t="s">
        <v>2249</v>
      </c>
      <c r="H643" s="1">
        <v>0</v>
      </c>
      <c r="I643" s="1" t="s">
        <v>2335</v>
      </c>
      <c r="J643" s="1">
        <v>886050876</v>
      </c>
      <c r="K643" s="1" t="s">
        <v>2124</v>
      </c>
      <c r="L643" s="1" t="s">
        <v>5046</v>
      </c>
      <c r="M643" s="1" t="s">
        <v>5047</v>
      </c>
      <c r="N643" s="1" t="s">
        <v>5048</v>
      </c>
      <c r="O643" s="1" t="s">
        <v>2165</v>
      </c>
      <c r="P643" s="1" t="s">
        <v>2165</v>
      </c>
      <c r="Q643" s="1" t="s">
        <v>2166</v>
      </c>
      <c r="R643" s="1" t="s">
        <v>2692</v>
      </c>
      <c r="S643" s="1">
        <v>14</v>
      </c>
      <c r="T643" s="1">
        <v>88824670</v>
      </c>
      <c r="U643" s="1">
        <v>88824670</v>
      </c>
      <c r="V643" s="1" t="s">
        <v>2168</v>
      </c>
      <c r="W643" s="1" t="s">
        <v>2168</v>
      </c>
      <c r="X643" s="1" t="s">
        <v>2693</v>
      </c>
      <c r="Y643" s="1" t="s">
        <v>2236</v>
      </c>
      <c r="Z643" s="1">
        <v>1</v>
      </c>
      <c r="AA643" s="1" t="s">
        <v>2124</v>
      </c>
      <c r="AB643" s="1" t="s">
        <v>2171</v>
      </c>
      <c r="AC643" s="1" t="s">
        <v>5049</v>
      </c>
      <c r="AD643" s="1">
        <v>2</v>
      </c>
      <c r="AE643" s="1">
        <v>314796</v>
      </c>
      <c r="AF643" s="1">
        <v>88824670</v>
      </c>
      <c r="AG643" s="1" t="s">
        <v>2174</v>
      </c>
      <c r="AH643" s="1" t="s">
        <v>2185</v>
      </c>
    </row>
    <row r="644" spans="1:34" x14ac:dyDescent="0.25">
      <c r="A644" s="1">
        <v>331055</v>
      </c>
      <c r="B644" s="1" t="s">
        <v>2175</v>
      </c>
      <c r="C644" s="1" t="s">
        <v>5050</v>
      </c>
      <c r="D644" s="1">
        <v>10516</v>
      </c>
      <c r="E644" s="3" t="s">
        <v>1188</v>
      </c>
      <c r="F644" s="1" t="s">
        <v>1190</v>
      </c>
      <c r="G644" s="1" t="s">
        <v>2239</v>
      </c>
      <c r="H644" s="1">
        <v>0</v>
      </c>
      <c r="I644" s="1" t="s">
        <v>2304</v>
      </c>
      <c r="J644" s="1">
        <v>546827390</v>
      </c>
      <c r="K644" s="1" t="s">
        <v>2124</v>
      </c>
      <c r="L644" s="1" t="s">
        <v>5051</v>
      </c>
      <c r="M644" s="1" t="s">
        <v>4671</v>
      </c>
      <c r="N644" s="1" t="s">
        <v>4672</v>
      </c>
      <c r="O644" s="1" t="s">
        <v>2165</v>
      </c>
      <c r="P644" s="1" t="s">
        <v>2165</v>
      </c>
      <c r="Q644" s="1" t="s">
        <v>2166</v>
      </c>
      <c r="R644" s="1" t="s">
        <v>2692</v>
      </c>
      <c r="S644" s="1">
        <v>14</v>
      </c>
      <c r="T644" s="1">
        <v>91947286</v>
      </c>
      <c r="U644" s="1">
        <v>91947286</v>
      </c>
      <c r="V644" s="1" t="s">
        <v>2168</v>
      </c>
      <c r="W644" s="1" t="s">
        <v>2168</v>
      </c>
      <c r="X644" s="1" t="s">
        <v>4673</v>
      </c>
      <c r="Y644" s="1" t="s">
        <v>2236</v>
      </c>
      <c r="Z644" s="1">
        <v>1</v>
      </c>
      <c r="AA644" s="1" t="s">
        <v>2124</v>
      </c>
      <c r="AB644" s="1" t="s">
        <v>2171</v>
      </c>
      <c r="AC644" s="1" t="s">
        <v>5052</v>
      </c>
      <c r="AD644" s="1">
        <v>2</v>
      </c>
      <c r="AE644" s="1">
        <v>314883</v>
      </c>
      <c r="AF644" s="1">
        <v>91947286</v>
      </c>
      <c r="AG644" s="1" t="s">
        <v>2174</v>
      </c>
      <c r="AH644" s="1" t="s">
        <v>2186</v>
      </c>
    </row>
    <row r="645" spans="1:34" x14ac:dyDescent="0.25">
      <c r="A645" s="1">
        <v>331057</v>
      </c>
      <c r="B645" s="1" t="s">
        <v>2175</v>
      </c>
      <c r="C645" s="1" t="s">
        <v>5053</v>
      </c>
      <c r="D645" s="1">
        <v>10516</v>
      </c>
      <c r="E645" s="3" t="s">
        <v>1188</v>
      </c>
      <c r="F645" s="1" t="s">
        <v>1190</v>
      </c>
      <c r="G645" s="1" t="s">
        <v>2239</v>
      </c>
      <c r="H645" s="1">
        <v>0</v>
      </c>
      <c r="I645" s="1" t="s">
        <v>2335</v>
      </c>
      <c r="J645" s="1">
        <v>143296045</v>
      </c>
      <c r="K645" s="1" t="s">
        <v>2124</v>
      </c>
      <c r="L645" s="1" t="s">
        <v>5054</v>
      </c>
      <c r="M645" s="1" t="s">
        <v>5055</v>
      </c>
      <c r="N645" s="1" t="s">
        <v>5056</v>
      </c>
      <c r="O645" s="1" t="s">
        <v>2165</v>
      </c>
      <c r="P645" s="1" t="s">
        <v>2165</v>
      </c>
      <c r="Q645" s="1" t="s">
        <v>2166</v>
      </c>
      <c r="R645" s="1" t="s">
        <v>2692</v>
      </c>
      <c r="S645" s="1">
        <v>14</v>
      </c>
      <c r="T645" s="1">
        <v>91947640</v>
      </c>
      <c r="U645" s="1">
        <v>91947640</v>
      </c>
      <c r="V645" s="1" t="s">
        <v>2168</v>
      </c>
      <c r="W645" s="1" t="s">
        <v>2168</v>
      </c>
      <c r="X645" s="1" t="s">
        <v>4673</v>
      </c>
      <c r="Y645" s="1" t="s">
        <v>2236</v>
      </c>
      <c r="Z645" s="1">
        <v>1</v>
      </c>
      <c r="AA645" s="1" t="s">
        <v>2124</v>
      </c>
      <c r="AB645" s="1" t="s">
        <v>2171</v>
      </c>
      <c r="AC645" s="1" t="s">
        <v>5057</v>
      </c>
      <c r="AD645" s="1">
        <v>2</v>
      </c>
      <c r="AE645" s="1">
        <v>314888</v>
      </c>
      <c r="AF645" s="1">
        <v>91947640</v>
      </c>
      <c r="AG645" s="1" t="s">
        <v>2186</v>
      </c>
      <c r="AH645" s="1" t="s">
        <v>2174</v>
      </c>
    </row>
    <row r="646" spans="1:34" x14ac:dyDescent="0.25">
      <c r="A646" s="1">
        <v>331059</v>
      </c>
      <c r="B646" s="1" t="s">
        <v>2175</v>
      </c>
      <c r="C646" s="1" t="s">
        <v>5058</v>
      </c>
      <c r="D646" s="1">
        <v>10516</v>
      </c>
      <c r="E646" s="3" t="s">
        <v>1188</v>
      </c>
      <c r="F646" s="1" t="s">
        <v>1190</v>
      </c>
      <c r="G646" s="1" t="s">
        <v>2189</v>
      </c>
      <c r="H646" s="1">
        <v>0</v>
      </c>
      <c r="I646" s="1" t="s">
        <v>5059</v>
      </c>
      <c r="J646" s="1">
        <v>7149187</v>
      </c>
      <c r="K646" s="1" t="s">
        <v>2124</v>
      </c>
      <c r="L646" s="1" t="s">
        <v>5060</v>
      </c>
      <c r="M646" s="1" t="s">
        <v>5061</v>
      </c>
      <c r="N646" s="1" t="s">
        <v>5062</v>
      </c>
      <c r="O646" s="1" t="s">
        <v>2165</v>
      </c>
      <c r="P646" s="1" t="s">
        <v>2165</v>
      </c>
      <c r="Q646" s="1" t="s">
        <v>2166</v>
      </c>
      <c r="R646" s="1" t="s">
        <v>2692</v>
      </c>
      <c r="S646" s="1">
        <v>14</v>
      </c>
      <c r="T646" s="1">
        <v>91947643</v>
      </c>
      <c r="U646" s="1">
        <v>91947643</v>
      </c>
      <c r="V646" s="1" t="s">
        <v>2168</v>
      </c>
      <c r="W646" s="1" t="s">
        <v>2168</v>
      </c>
      <c r="X646" s="1" t="s">
        <v>4673</v>
      </c>
      <c r="Y646" s="1" t="s">
        <v>2245</v>
      </c>
      <c r="Z646" s="1">
        <v>2</v>
      </c>
      <c r="AA646" s="1" t="s">
        <v>2124</v>
      </c>
      <c r="AB646" s="1" t="s">
        <v>2171</v>
      </c>
      <c r="AC646" s="1" t="s">
        <v>5063</v>
      </c>
      <c r="AD646" s="1">
        <v>2</v>
      </c>
      <c r="AE646" s="1">
        <v>314890</v>
      </c>
      <c r="AF646" s="1">
        <v>91947643</v>
      </c>
      <c r="AG646" s="1" t="s">
        <v>2210</v>
      </c>
      <c r="AH646" s="1" t="s">
        <v>2185</v>
      </c>
    </row>
    <row r="647" spans="1:34" x14ac:dyDescent="0.25">
      <c r="A647" s="1">
        <v>331376</v>
      </c>
      <c r="B647" s="1" t="s">
        <v>2175</v>
      </c>
      <c r="C647" s="1" t="s">
        <v>5064</v>
      </c>
      <c r="D647" s="1">
        <v>93589</v>
      </c>
      <c r="E647" s="3" t="s">
        <v>131</v>
      </c>
      <c r="F647" s="1" t="s">
        <v>134</v>
      </c>
      <c r="G647" s="1" t="s">
        <v>2249</v>
      </c>
      <c r="H647" s="1">
        <v>0</v>
      </c>
      <c r="I647" s="1" t="s">
        <v>2335</v>
      </c>
      <c r="J647" s="1">
        <v>886049132</v>
      </c>
      <c r="K647" s="1" t="s">
        <v>2124</v>
      </c>
      <c r="L647" s="1" t="s">
        <v>5065</v>
      </c>
      <c r="M647" s="1" t="s">
        <v>4448</v>
      </c>
      <c r="N647" s="1" t="s">
        <v>4449</v>
      </c>
      <c r="O647" s="1" t="s">
        <v>2165</v>
      </c>
      <c r="P647" s="1" t="s">
        <v>2165</v>
      </c>
      <c r="Q647" s="1" t="s">
        <v>2166</v>
      </c>
      <c r="R647" s="1" t="s">
        <v>2488</v>
      </c>
      <c r="S647" s="1">
        <v>12</v>
      </c>
      <c r="T647" s="1">
        <v>1918614</v>
      </c>
      <c r="U647" s="1">
        <v>1918614</v>
      </c>
      <c r="V647" s="1" t="s">
        <v>2168</v>
      </c>
      <c r="W647" s="1" t="s">
        <v>2168</v>
      </c>
      <c r="X647" s="1" t="s">
        <v>4450</v>
      </c>
      <c r="Y647" s="1" t="s">
        <v>2236</v>
      </c>
      <c r="Z647" s="1">
        <v>1</v>
      </c>
      <c r="AA647" s="1" t="s">
        <v>2124</v>
      </c>
      <c r="AB647" s="1" t="s">
        <v>2171</v>
      </c>
      <c r="AC647" s="1" t="s">
        <v>5066</v>
      </c>
      <c r="AD647" s="1">
        <v>2</v>
      </c>
      <c r="AE647" s="1">
        <v>307877</v>
      </c>
      <c r="AF647" s="1">
        <v>1918614</v>
      </c>
      <c r="AG647" s="1" t="s">
        <v>2210</v>
      </c>
      <c r="AH647" s="1" t="s">
        <v>2186</v>
      </c>
    </row>
    <row r="648" spans="1:34" x14ac:dyDescent="0.25">
      <c r="A648" s="1">
        <v>332162</v>
      </c>
      <c r="B648" s="1" t="s">
        <v>2175</v>
      </c>
      <c r="C648" s="1" t="s">
        <v>5067</v>
      </c>
      <c r="D648" s="1">
        <v>5959</v>
      </c>
      <c r="E648" s="3" t="s">
        <v>614</v>
      </c>
      <c r="F648" s="1" t="s">
        <v>617</v>
      </c>
      <c r="G648" s="1" t="s">
        <v>2249</v>
      </c>
      <c r="H648" s="1">
        <v>0</v>
      </c>
      <c r="I648" s="1" t="s">
        <v>2335</v>
      </c>
      <c r="J648" s="1">
        <v>886049672</v>
      </c>
      <c r="K648" s="1" t="s">
        <v>2124</v>
      </c>
      <c r="L648" s="1" t="s">
        <v>5068</v>
      </c>
      <c r="M648" s="1" t="s">
        <v>5069</v>
      </c>
      <c r="N648" s="1" t="s">
        <v>5070</v>
      </c>
      <c r="O648" s="1" t="s">
        <v>2165</v>
      </c>
      <c r="P648" s="1" t="s">
        <v>2165</v>
      </c>
      <c r="Q648" s="1" t="s">
        <v>2166</v>
      </c>
      <c r="R648" s="1" t="s">
        <v>2488</v>
      </c>
      <c r="S648" s="1">
        <v>12</v>
      </c>
      <c r="T648" s="1">
        <v>55720398</v>
      </c>
      <c r="U648" s="1">
        <v>55720398</v>
      </c>
      <c r="V648" s="1" t="s">
        <v>2168</v>
      </c>
      <c r="W648" s="1" t="s">
        <v>2168</v>
      </c>
      <c r="X648" s="1" t="s">
        <v>5071</v>
      </c>
      <c r="Y648" s="1" t="s">
        <v>2236</v>
      </c>
      <c r="Z648" s="1">
        <v>1</v>
      </c>
      <c r="AA648" s="1" t="s">
        <v>2124</v>
      </c>
      <c r="AB648" s="1" t="s">
        <v>2171</v>
      </c>
      <c r="AC648" s="1" t="s">
        <v>5072</v>
      </c>
      <c r="AD648" s="1">
        <v>2</v>
      </c>
      <c r="AE648" s="1">
        <v>309808</v>
      </c>
      <c r="AF648" s="1">
        <v>55720398</v>
      </c>
      <c r="AG648" s="1" t="s">
        <v>2210</v>
      </c>
      <c r="AH648" s="1" t="s">
        <v>2185</v>
      </c>
    </row>
    <row r="649" spans="1:34" x14ac:dyDescent="0.25">
      <c r="A649" s="1">
        <v>332164</v>
      </c>
      <c r="B649" s="1" t="s">
        <v>2175</v>
      </c>
      <c r="C649" s="1" t="s">
        <v>5073</v>
      </c>
      <c r="D649" s="1">
        <v>5959</v>
      </c>
      <c r="E649" s="3" t="s">
        <v>614</v>
      </c>
      <c r="F649" s="1" t="s">
        <v>617</v>
      </c>
      <c r="G649" s="1" t="s">
        <v>2249</v>
      </c>
      <c r="H649" s="1">
        <v>0</v>
      </c>
      <c r="I649" s="1" t="s">
        <v>2304</v>
      </c>
      <c r="J649" s="1">
        <v>886049673</v>
      </c>
      <c r="K649" s="1" t="s">
        <v>2124</v>
      </c>
      <c r="L649" s="1" t="s">
        <v>5074</v>
      </c>
      <c r="M649" s="1" t="s">
        <v>5069</v>
      </c>
      <c r="N649" s="1" t="s">
        <v>5070</v>
      </c>
      <c r="O649" s="1" t="s">
        <v>2165</v>
      </c>
      <c r="P649" s="1" t="s">
        <v>2165</v>
      </c>
      <c r="Q649" s="1" t="s">
        <v>2166</v>
      </c>
      <c r="R649" s="1" t="s">
        <v>2488</v>
      </c>
      <c r="S649" s="1">
        <v>12</v>
      </c>
      <c r="T649" s="1">
        <v>55720427</v>
      </c>
      <c r="U649" s="1">
        <v>55720427</v>
      </c>
      <c r="V649" s="1" t="s">
        <v>2168</v>
      </c>
      <c r="W649" s="1" t="s">
        <v>2168</v>
      </c>
      <c r="X649" s="1" t="s">
        <v>5071</v>
      </c>
      <c r="Y649" s="1" t="s">
        <v>2236</v>
      </c>
      <c r="Z649" s="1">
        <v>1</v>
      </c>
      <c r="AA649" s="1" t="s">
        <v>2124</v>
      </c>
      <c r="AB649" s="1" t="s">
        <v>2171</v>
      </c>
      <c r="AC649" s="1" t="s">
        <v>5075</v>
      </c>
      <c r="AD649" s="1">
        <v>2</v>
      </c>
      <c r="AE649" s="1">
        <v>309809</v>
      </c>
      <c r="AF649" s="1">
        <v>55720427</v>
      </c>
      <c r="AG649" s="1" t="s">
        <v>2210</v>
      </c>
      <c r="AH649" s="1" t="s">
        <v>2185</v>
      </c>
    </row>
    <row r="650" spans="1:34" x14ac:dyDescent="0.25">
      <c r="A650" s="1">
        <v>332165</v>
      </c>
      <c r="B650" s="1" t="s">
        <v>2175</v>
      </c>
      <c r="C650" s="1" t="s">
        <v>5076</v>
      </c>
      <c r="D650" s="1">
        <v>5959</v>
      </c>
      <c r="E650" s="3" t="s">
        <v>614</v>
      </c>
      <c r="F650" s="1" t="s">
        <v>617</v>
      </c>
      <c r="G650" s="1" t="s">
        <v>2254</v>
      </c>
      <c r="H650" s="1">
        <v>0</v>
      </c>
      <c r="I650" s="1" t="s">
        <v>2335</v>
      </c>
      <c r="J650" s="1">
        <v>7972217</v>
      </c>
      <c r="K650" s="1" t="s">
        <v>2124</v>
      </c>
      <c r="L650" s="1" t="s">
        <v>5077</v>
      </c>
      <c r="M650" s="1" t="s">
        <v>5069</v>
      </c>
      <c r="N650" s="1" t="s">
        <v>5070</v>
      </c>
      <c r="O650" s="1" t="s">
        <v>2165</v>
      </c>
      <c r="P650" s="1" t="s">
        <v>2165</v>
      </c>
      <c r="Q650" s="1" t="s">
        <v>2166</v>
      </c>
      <c r="R650" s="1" t="s">
        <v>2488</v>
      </c>
      <c r="S650" s="1">
        <v>12</v>
      </c>
      <c r="T650" s="1">
        <v>55720430</v>
      </c>
      <c r="U650" s="1">
        <v>55720430</v>
      </c>
      <c r="V650" s="1" t="s">
        <v>2168</v>
      </c>
      <c r="W650" s="1" t="s">
        <v>2168</v>
      </c>
      <c r="X650" s="1" t="s">
        <v>5071</v>
      </c>
      <c r="Y650" s="1" t="s">
        <v>2236</v>
      </c>
      <c r="Z650" s="1">
        <v>1</v>
      </c>
      <c r="AA650" s="1" t="s">
        <v>2124</v>
      </c>
      <c r="AB650" s="1" t="s">
        <v>2171</v>
      </c>
      <c r="AC650" s="1" t="s">
        <v>5078</v>
      </c>
      <c r="AD650" s="1">
        <v>2</v>
      </c>
      <c r="AE650" s="1">
        <v>309810</v>
      </c>
      <c r="AF650" s="1">
        <v>55720430</v>
      </c>
      <c r="AG650" s="1" t="s">
        <v>2210</v>
      </c>
      <c r="AH650" s="1" t="s">
        <v>2185</v>
      </c>
    </row>
    <row r="651" spans="1:34" x14ac:dyDescent="0.25">
      <c r="A651" s="1">
        <v>332704</v>
      </c>
      <c r="B651" s="1" t="s">
        <v>2175</v>
      </c>
      <c r="C651" s="1" t="s">
        <v>5079</v>
      </c>
      <c r="D651" s="1">
        <v>9187</v>
      </c>
      <c r="E651" s="3" t="s">
        <v>681</v>
      </c>
      <c r="F651" s="1" t="s">
        <v>684</v>
      </c>
      <c r="G651" s="1" t="s">
        <v>2249</v>
      </c>
      <c r="H651" s="1">
        <v>0</v>
      </c>
      <c r="I651" s="1" t="s">
        <v>2304</v>
      </c>
      <c r="J651" s="1">
        <v>886051345</v>
      </c>
      <c r="K651" s="1" t="s">
        <v>2124</v>
      </c>
      <c r="L651" s="1" t="s">
        <v>5080</v>
      </c>
      <c r="M651" s="1" t="s">
        <v>4758</v>
      </c>
      <c r="N651" s="1" t="s">
        <v>4759</v>
      </c>
      <c r="O651" s="1" t="s">
        <v>2165</v>
      </c>
      <c r="P651" s="1" t="s">
        <v>2165</v>
      </c>
      <c r="Q651" s="1" t="s">
        <v>2166</v>
      </c>
      <c r="R651" s="1" t="s">
        <v>2204</v>
      </c>
      <c r="S651" s="1">
        <v>15</v>
      </c>
      <c r="T651" s="1">
        <v>65622058</v>
      </c>
      <c r="U651" s="1">
        <v>65622058</v>
      </c>
      <c r="V651" s="1" t="s">
        <v>2168</v>
      </c>
      <c r="W651" s="1" t="s">
        <v>2168</v>
      </c>
      <c r="X651" s="1" t="s">
        <v>4760</v>
      </c>
      <c r="Y651" s="1" t="s">
        <v>2236</v>
      </c>
      <c r="Z651" s="1">
        <v>1</v>
      </c>
      <c r="AA651" s="1" t="s">
        <v>2124</v>
      </c>
      <c r="AB651" s="1" t="s">
        <v>2171</v>
      </c>
      <c r="AC651" s="1" t="s">
        <v>5081</v>
      </c>
      <c r="AD651" s="1">
        <v>2</v>
      </c>
      <c r="AE651" s="1">
        <v>316782</v>
      </c>
      <c r="AF651" s="1">
        <v>65622058</v>
      </c>
      <c r="AG651" s="1" t="s">
        <v>2210</v>
      </c>
      <c r="AH651" s="1" t="s">
        <v>2185</v>
      </c>
    </row>
    <row r="652" spans="1:34" x14ac:dyDescent="0.25">
      <c r="A652" s="1">
        <v>332707</v>
      </c>
      <c r="B652" s="1" t="s">
        <v>2175</v>
      </c>
      <c r="C652" s="1" t="s">
        <v>5082</v>
      </c>
      <c r="D652" s="1">
        <v>9187</v>
      </c>
      <c r="E652" s="3" t="s">
        <v>681</v>
      </c>
      <c r="F652" s="1" t="s">
        <v>684</v>
      </c>
      <c r="G652" s="1" t="s">
        <v>2249</v>
      </c>
      <c r="H652" s="1">
        <v>0</v>
      </c>
      <c r="I652" s="1" t="s">
        <v>2335</v>
      </c>
      <c r="J652" s="1">
        <v>886051346</v>
      </c>
      <c r="K652" s="1" t="s">
        <v>2124</v>
      </c>
      <c r="L652" s="1" t="s">
        <v>5083</v>
      </c>
      <c r="M652" s="1" t="s">
        <v>4758</v>
      </c>
      <c r="N652" s="1" t="s">
        <v>4759</v>
      </c>
      <c r="O652" s="1" t="s">
        <v>2165</v>
      </c>
      <c r="P652" s="1" t="s">
        <v>2165</v>
      </c>
      <c r="Q652" s="1" t="s">
        <v>2166</v>
      </c>
      <c r="R652" s="1" t="s">
        <v>2204</v>
      </c>
      <c r="S652" s="1">
        <v>15</v>
      </c>
      <c r="T652" s="1">
        <v>65624008</v>
      </c>
      <c r="U652" s="1">
        <v>65624008</v>
      </c>
      <c r="V652" s="1" t="s">
        <v>2168</v>
      </c>
      <c r="W652" s="1" t="s">
        <v>2168</v>
      </c>
      <c r="X652" s="1" t="s">
        <v>4760</v>
      </c>
      <c r="Y652" s="1" t="s">
        <v>2236</v>
      </c>
      <c r="Z652" s="1">
        <v>1</v>
      </c>
      <c r="AA652" s="1" t="s">
        <v>2124</v>
      </c>
      <c r="AB652" s="1" t="s">
        <v>2171</v>
      </c>
      <c r="AC652" s="1" t="s">
        <v>5084</v>
      </c>
      <c r="AD652" s="1">
        <v>2</v>
      </c>
      <c r="AE652" s="1">
        <v>316784</v>
      </c>
      <c r="AF652" s="1">
        <v>65624008</v>
      </c>
      <c r="AG652" s="1" t="s">
        <v>2185</v>
      </c>
      <c r="AH652" s="1" t="s">
        <v>2210</v>
      </c>
    </row>
    <row r="653" spans="1:34" x14ac:dyDescent="0.25">
      <c r="A653" s="1">
        <v>332929</v>
      </c>
      <c r="B653" s="1" t="s">
        <v>2175</v>
      </c>
      <c r="C653" s="1" t="s">
        <v>5085</v>
      </c>
      <c r="D653" s="1">
        <v>54982</v>
      </c>
      <c r="E653" s="3" t="s">
        <v>189</v>
      </c>
      <c r="F653" s="1" t="s">
        <v>192</v>
      </c>
      <c r="G653" s="1" t="s">
        <v>2249</v>
      </c>
      <c r="H653" s="1">
        <v>0</v>
      </c>
      <c r="I653" s="1" t="s">
        <v>2335</v>
      </c>
      <c r="J653" s="1">
        <v>886051448</v>
      </c>
      <c r="K653" s="1" t="s">
        <v>2124</v>
      </c>
      <c r="L653" s="1" t="s">
        <v>5086</v>
      </c>
      <c r="M653" s="1" t="s">
        <v>2521</v>
      </c>
      <c r="N653" s="1" t="s">
        <v>2522</v>
      </c>
      <c r="O653" s="1" t="s">
        <v>2165</v>
      </c>
      <c r="P653" s="1" t="s">
        <v>2165</v>
      </c>
      <c r="Q653" s="1" t="s">
        <v>2166</v>
      </c>
      <c r="R653" s="1" t="s">
        <v>2204</v>
      </c>
      <c r="S653" s="1">
        <v>15</v>
      </c>
      <c r="T653" s="1">
        <v>68229606</v>
      </c>
      <c r="U653" s="1">
        <v>68229606</v>
      </c>
      <c r="V653" s="1" t="s">
        <v>2168</v>
      </c>
      <c r="W653" s="1" t="s">
        <v>2168</v>
      </c>
      <c r="X653" s="1" t="s">
        <v>2527</v>
      </c>
      <c r="Y653" s="1" t="s">
        <v>2236</v>
      </c>
      <c r="Z653" s="1">
        <v>1</v>
      </c>
      <c r="AA653" s="1" t="s">
        <v>2124</v>
      </c>
      <c r="AB653" s="1" t="s">
        <v>2171</v>
      </c>
      <c r="AC653" s="1" t="s">
        <v>5087</v>
      </c>
      <c r="AD653" s="1">
        <v>2</v>
      </c>
      <c r="AE653" s="1">
        <v>316999</v>
      </c>
      <c r="AF653" s="1">
        <v>68229606</v>
      </c>
      <c r="AG653" s="1" t="s">
        <v>2210</v>
      </c>
      <c r="AH653" s="1" t="s">
        <v>2186</v>
      </c>
    </row>
    <row r="654" spans="1:34" x14ac:dyDescent="0.25">
      <c r="A654" s="1">
        <v>332935</v>
      </c>
      <c r="B654" s="1" t="s">
        <v>2175</v>
      </c>
      <c r="C654" s="1" t="s">
        <v>5088</v>
      </c>
      <c r="D654" s="1">
        <v>10002</v>
      </c>
      <c r="E654" s="3" t="s">
        <v>468</v>
      </c>
      <c r="F654" s="1" t="s">
        <v>471</v>
      </c>
      <c r="G654" s="1" t="s">
        <v>2249</v>
      </c>
      <c r="H654" s="1">
        <v>0</v>
      </c>
      <c r="I654" s="1" t="s">
        <v>2335</v>
      </c>
      <c r="J654" s="1">
        <v>138513681</v>
      </c>
      <c r="K654" s="1" t="s">
        <v>2124</v>
      </c>
      <c r="L654" s="1" t="s">
        <v>5089</v>
      </c>
      <c r="M654" s="1" t="s">
        <v>5090</v>
      </c>
      <c r="N654" s="1" t="s">
        <v>5091</v>
      </c>
      <c r="O654" s="1" t="s">
        <v>2165</v>
      </c>
      <c r="P654" s="1" t="s">
        <v>2165</v>
      </c>
      <c r="Q654" s="1" t="s">
        <v>2166</v>
      </c>
      <c r="R654" s="1" t="s">
        <v>2204</v>
      </c>
      <c r="S654" s="1">
        <v>15</v>
      </c>
      <c r="T654" s="1">
        <v>71810605</v>
      </c>
      <c r="U654" s="1">
        <v>71810605</v>
      </c>
      <c r="V654" s="1" t="s">
        <v>2168</v>
      </c>
      <c r="W654" s="1" t="s">
        <v>2168</v>
      </c>
      <c r="X654" s="1" t="s">
        <v>2527</v>
      </c>
      <c r="Y654" s="1" t="s">
        <v>2236</v>
      </c>
      <c r="Z654" s="1">
        <v>1</v>
      </c>
      <c r="AA654" s="1" t="s">
        <v>2124</v>
      </c>
      <c r="AB654" s="1" t="s">
        <v>2171</v>
      </c>
      <c r="AC654" s="1" t="s">
        <v>5092</v>
      </c>
      <c r="AD654" s="1">
        <v>2</v>
      </c>
      <c r="AE654" s="1">
        <v>317002</v>
      </c>
      <c r="AF654" s="1">
        <v>71810605</v>
      </c>
      <c r="AG654" s="1" t="s">
        <v>2210</v>
      </c>
      <c r="AH654" s="1" t="s">
        <v>2186</v>
      </c>
    </row>
    <row r="655" spans="1:34" x14ac:dyDescent="0.25">
      <c r="A655" s="1">
        <v>332936</v>
      </c>
      <c r="B655" s="1" t="s">
        <v>2175</v>
      </c>
      <c r="C655" s="1" t="s">
        <v>5093</v>
      </c>
      <c r="D655" s="1">
        <v>10002</v>
      </c>
      <c r="E655" s="3" t="s">
        <v>468</v>
      </c>
      <c r="F655" s="1" t="s">
        <v>471</v>
      </c>
      <c r="G655" s="1" t="s">
        <v>2249</v>
      </c>
      <c r="H655" s="1">
        <v>0</v>
      </c>
      <c r="I655" s="1" t="s">
        <v>2786</v>
      </c>
      <c r="J655" s="1">
        <v>886051449</v>
      </c>
      <c r="K655" s="1" t="s">
        <v>2124</v>
      </c>
      <c r="L655" s="1" t="s">
        <v>5094</v>
      </c>
      <c r="M655" s="1" t="s">
        <v>5095</v>
      </c>
      <c r="N655" s="1" t="s">
        <v>5096</v>
      </c>
      <c r="O655" s="1" t="s">
        <v>2165</v>
      </c>
      <c r="P655" s="1" t="s">
        <v>2165</v>
      </c>
      <c r="Q655" s="1" t="s">
        <v>2166</v>
      </c>
      <c r="R655" s="1" t="s">
        <v>2204</v>
      </c>
      <c r="S655" s="1">
        <v>15</v>
      </c>
      <c r="T655" s="1">
        <v>71810697</v>
      </c>
      <c r="U655" s="1">
        <v>71810697</v>
      </c>
      <c r="V655" s="1" t="s">
        <v>2168</v>
      </c>
      <c r="W655" s="1" t="s">
        <v>2168</v>
      </c>
      <c r="X655" s="1" t="s">
        <v>2527</v>
      </c>
      <c r="Y655" s="1" t="s">
        <v>2236</v>
      </c>
      <c r="Z655" s="1">
        <v>1</v>
      </c>
      <c r="AA655" s="1" t="s">
        <v>2124</v>
      </c>
      <c r="AB655" s="1" t="s">
        <v>2171</v>
      </c>
      <c r="AC655" s="1" t="s">
        <v>5097</v>
      </c>
      <c r="AD655" s="1">
        <v>2</v>
      </c>
      <c r="AE655" s="1">
        <v>317003</v>
      </c>
      <c r="AF655" s="1">
        <v>71810697</v>
      </c>
      <c r="AG655" s="1" t="s">
        <v>2174</v>
      </c>
      <c r="AH655" s="1" t="s">
        <v>2186</v>
      </c>
    </row>
    <row r="656" spans="1:34" x14ac:dyDescent="0.25">
      <c r="A656" s="1">
        <v>333001</v>
      </c>
      <c r="B656" s="1" t="s">
        <v>2175</v>
      </c>
      <c r="C656" s="1" t="s">
        <v>5098</v>
      </c>
      <c r="D656" s="1">
        <v>80184</v>
      </c>
      <c r="E656" s="3" t="s">
        <v>158</v>
      </c>
      <c r="F656" s="1" t="s">
        <v>161</v>
      </c>
      <c r="G656" s="1" t="s">
        <v>2220</v>
      </c>
      <c r="H656" s="1">
        <v>0</v>
      </c>
      <c r="I656" s="1" t="s">
        <v>2335</v>
      </c>
      <c r="J656" s="1">
        <v>139415563</v>
      </c>
      <c r="K656" s="1" t="s">
        <v>2124</v>
      </c>
      <c r="L656" s="1" t="s">
        <v>5099</v>
      </c>
      <c r="M656" s="1" t="s">
        <v>5100</v>
      </c>
      <c r="N656" s="1" t="s">
        <v>5101</v>
      </c>
      <c r="O656" s="1" t="s">
        <v>2165</v>
      </c>
      <c r="P656" s="1" t="s">
        <v>2165</v>
      </c>
      <c r="Q656" s="1" t="s">
        <v>2166</v>
      </c>
      <c r="R656" s="1" t="s">
        <v>2488</v>
      </c>
      <c r="S656" s="1">
        <v>12</v>
      </c>
      <c r="T656" s="1">
        <v>88141905</v>
      </c>
      <c r="U656" s="1">
        <v>88141905</v>
      </c>
      <c r="V656" s="1" t="s">
        <v>2168</v>
      </c>
      <c r="W656" s="1" t="s">
        <v>2168</v>
      </c>
      <c r="X656" s="1" t="s">
        <v>4546</v>
      </c>
      <c r="Y656" s="1" t="s">
        <v>2227</v>
      </c>
      <c r="Z656" s="1">
        <v>2</v>
      </c>
      <c r="AA656" s="1" t="s">
        <v>2124</v>
      </c>
      <c r="AB656" s="1" t="s">
        <v>2171</v>
      </c>
      <c r="AC656" s="1" t="s">
        <v>5102</v>
      </c>
      <c r="AD656" s="1">
        <v>2</v>
      </c>
      <c r="AE656" s="1">
        <v>310634</v>
      </c>
      <c r="AF656" s="1">
        <v>88141905</v>
      </c>
      <c r="AG656" s="1" t="s">
        <v>2174</v>
      </c>
      <c r="AH656" s="1" t="s">
        <v>2185</v>
      </c>
    </row>
    <row r="657" spans="1:34" x14ac:dyDescent="0.25">
      <c r="A657" s="1">
        <v>333002</v>
      </c>
      <c r="B657" s="1" t="s">
        <v>2175</v>
      </c>
      <c r="C657" s="1" t="s">
        <v>5103</v>
      </c>
      <c r="D657" s="1">
        <v>80184</v>
      </c>
      <c r="E657" s="3" t="s">
        <v>158</v>
      </c>
      <c r="F657" s="1" t="s">
        <v>161</v>
      </c>
      <c r="G657" s="1" t="s">
        <v>2249</v>
      </c>
      <c r="H657" s="1">
        <v>0</v>
      </c>
      <c r="I657" s="1" t="s">
        <v>2335</v>
      </c>
      <c r="J657" s="1">
        <v>551070690</v>
      </c>
      <c r="K657" s="1" t="s">
        <v>2124</v>
      </c>
      <c r="L657" s="1" t="s">
        <v>5104</v>
      </c>
      <c r="M657" s="1" t="s">
        <v>5105</v>
      </c>
      <c r="N657" s="1" t="s">
        <v>5106</v>
      </c>
      <c r="O657" s="1" t="s">
        <v>2165</v>
      </c>
      <c r="P657" s="1" t="s">
        <v>2165</v>
      </c>
      <c r="Q657" s="1" t="s">
        <v>2166</v>
      </c>
      <c r="R657" s="1" t="s">
        <v>2488</v>
      </c>
      <c r="S657" s="1">
        <v>12</v>
      </c>
      <c r="T657" s="1">
        <v>88142080</v>
      </c>
      <c r="U657" s="1">
        <v>88142080</v>
      </c>
      <c r="V657" s="1" t="s">
        <v>2168</v>
      </c>
      <c r="W657" s="1" t="s">
        <v>2168</v>
      </c>
      <c r="X657" s="1" t="s">
        <v>4546</v>
      </c>
      <c r="Y657" s="1" t="s">
        <v>2236</v>
      </c>
      <c r="Z657" s="1">
        <v>1</v>
      </c>
      <c r="AA657" s="1" t="s">
        <v>2124</v>
      </c>
      <c r="AB657" s="1" t="s">
        <v>2171</v>
      </c>
      <c r="AC657" s="1" t="s">
        <v>5107</v>
      </c>
      <c r="AD657" s="1">
        <v>2</v>
      </c>
      <c r="AE657" s="1">
        <v>310640</v>
      </c>
      <c r="AF657" s="1">
        <v>88142080</v>
      </c>
      <c r="AG657" s="1" t="s">
        <v>2210</v>
      </c>
      <c r="AH657" s="1" t="s">
        <v>2185</v>
      </c>
    </row>
    <row r="658" spans="1:34" x14ac:dyDescent="0.25">
      <c r="A658" s="1">
        <v>333153</v>
      </c>
      <c r="B658" s="1" t="s">
        <v>2175</v>
      </c>
      <c r="C658" s="1" t="s">
        <v>5108</v>
      </c>
      <c r="D658" s="1">
        <v>6017</v>
      </c>
      <c r="E658" s="3" t="s">
        <v>630</v>
      </c>
      <c r="F658" s="1" t="s">
        <v>633</v>
      </c>
      <c r="G658" s="1" t="s">
        <v>2249</v>
      </c>
      <c r="H658" s="1">
        <v>0</v>
      </c>
      <c r="I658" s="1" t="s">
        <v>2304</v>
      </c>
      <c r="J658" s="1">
        <v>886051501</v>
      </c>
      <c r="K658" s="1" t="s">
        <v>2124</v>
      </c>
      <c r="L658" s="1" t="s">
        <v>5109</v>
      </c>
      <c r="M658" s="1" t="s">
        <v>5110</v>
      </c>
      <c r="N658" s="1" t="s">
        <v>5111</v>
      </c>
      <c r="O658" s="1" t="s">
        <v>2165</v>
      </c>
      <c r="P658" s="1" t="s">
        <v>2165</v>
      </c>
      <c r="Q658" s="1" t="s">
        <v>2166</v>
      </c>
      <c r="R658" s="1" t="s">
        <v>2204</v>
      </c>
      <c r="S658" s="1">
        <v>15</v>
      </c>
      <c r="T658" s="1">
        <v>89219047</v>
      </c>
      <c r="U658" s="1">
        <v>89219047</v>
      </c>
      <c r="V658" s="1" t="s">
        <v>2168</v>
      </c>
      <c r="W658" s="1" t="s">
        <v>2168</v>
      </c>
      <c r="X658" s="1" t="s">
        <v>2374</v>
      </c>
      <c r="Y658" s="1" t="s">
        <v>2236</v>
      </c>
      <c r="Z658" s="1">
        <v>1</v>
      </c>
      <c r="AA658" s="1" t="s">
        <v>2124</v>
      </c>
      <c r="AB658" s="1" t="s">
        <v>2171</v>
      </c>
      <c r="AC658" s="1" t="s">
        <v>5112</v>
      </c>
      <c r="AD658" s="1">
        <v>2</v>
      </c>
      <c r="AE658" s="1">
        <v>317246</v>
      </c>
      <c r="AF658" s="1">
        <v>89219047</v>
      </c>
      <c r="AG658" s="1" t="s">
        <v>2210</v>
      </c>
      <c r="AH658" s="1" t="s">
        <v>2185</v>
      </c>
    </row>
    <row r="659" spans="1:34" x14ac:dyDescent="0.25">
      <c r="A659" s="1">
        <v>333160</v>
      </c>
      <c r="B659" s="1" t="s">
        <v>2175</v>
      </c>
      <c r="C659" s="1" t="s">
        <v>5113</v>
      </c>
      <c r="D659" s="1">
        <v>6017</v>
      </c>
      <c r="E659" s="3" t="s">
        <v>630</v>
      </c>
      <c r="F659" s="1" t="s">
        <v>633</v>
      </c>
      <c r="G659" s="1" t="s">
        <v>2249</v>
      </c>
      <c r="H659" s="1">
        <v>0</v>
      </c>
      <c r="I659" s="1" t="s">
        <v>2335</v>
      </c>
      <c r="J659" s="1">
        <v>117263224</v>
      </c>
      <c r="K659" s="1" t="s">
        <v>2124</v>
      </c>
      <c r="L659" s="1" t="s">
        <v>5114</v>
      </c>
      <c r="M659" s="1" t="s">
        <v>4780</v>
      </c>
      <c r="N659" s="1" t="s">
        <v>4781</v>
      </c>
      <c r="O659" s="1" t="s">
        <v>2165</v>
      </c>
      <c r="P659" s="1" t="s">
        <v>2165</v>
      </c>
      <c r="Q659" s="1" t="s">
        <v>2166</v>
      </c>
      <c r="R659" s="1" t="s">
        <v>2204</v>
      </c>
      <c r="S659" s="1">
        <v>15</v>
      </c>
      <c r="T659" s="1">
        <v>89219835</v>
      </c>
      <c r="U659" s="1">
        <v>89219835</v>
      </c>
      <c r="V659" s="1" t="s">
        <v>2168</v>
      </c>
      <c r="W659" s="1" t="s">
        <v>2168</v>
      </c>
      <c r="X659" s="1" t="s">
        <v>2374</v>
      </c>
      <c r="Y659" s="1" t="s">
        <v>2236</v>
      </c>
      <c r="Z659" s="1">
        <v>1</v>
      </c>
      <c r="AA659" s="1" t="s">
        <v>2124</v>
      </c>
      <c r="AB659" s="1" t="s">
        <v>2171</v>
      </c>
      <c r="AC659" s="1" t="s">
        <v>5115</v>
      </c>
      <c r="AD659" s="1">
        <v>2</v>
      </c>
      <c r="AE659" s="1">
        <v>317249</v>
      </c>
      <c r="AF659" s="1">
        <v>89219835</v>
      </c>
      <c r="AG659" s="1" t="s">
        <v>2185</v>
      </c>
      <c r="AH659" s="1" t="s">
        <v>2210</v>
      </c>
    </row>
    <row r="660" spans="1:34" x14ac:dyDescent="0.25">
      <c r="A660" s="1">
        <v>333162</v>
      </c>
      <c r="B660" s="1" t="s">
        <v>2175</v>
      </c>
      <c r="C660" s="1" t="s">
        <v>5116</v>
      </c>
      <c r="D660" s="1">
        <v>6017</v>
      </c>
      <c r="E660" s="3" t="s">
        <v>630</v>
      </c>
      <c r="F660" s="1" t="s">
        <v>633</v>
      </c>
      <c r="G660" s="1" t="s">
        <v>2249</v>
      </c>
      <c r="H660" s="1">
        <v>0</v>
      </c>
      <c r="I660" s="1" t="s">
        <v>2304</v>
      </c>
      <c r="J660" s="1">
        <v>779779512</v>
      </c>
      <c r="K660" s="1" t="s">
        <v>2124</v>
      </c>
      <c r="L660" s="1" t="s">
        <v>5117</v>
      </c>
      <c r="M660" s="1" t="s">
        <v>4775</v>
      </c>
      <c r="N660" s="1" t="s">
        <v>4776</v>
      </c>
      <c r="O660" s="1" t="s">
        <v>2165</v>
      </c>
      <c r="P660" s="1" t="s">
        <v>2165</v>
      </c>
      <c r="Q660" s="1" t="s">
        <v>2166</v>
      </c>
      <c r="R660" s="1" t="s">
        <v>2204</v>
      </c>
      <c r="S660" s="1">
        <v>15</v>
      </c>
      <c r="T660" s="1">
        <v>89221545</v>
      </c>
      <c r="U660" s="1">
        <v>89221545</v>
      </c>
      <c r="V660" s="1" t="s">
        <v>2168</v>
      </c>
      <c r="W660" s="1" t="s">
        <v>2168</v>
      </c>
      <c r="X660" s="1" t="s">
        <v>2374</v>
      </c>
      <c r="Y660" s="1" t="s">
        <v>2236</v>
      </c>
      <c r="Z660" s="1">
        <v>1</v>
      </c>
      <c r="AA660" s="1" t="s">
        <v>2124</v>
      </c>
      <c r="AB660" s="1" t="s">
        <v>2171</v>
      </c>
      <c r="AC660" s="1" t="s">
        <v>5118</v>
      </c>
      <c r="AD660" s="1">
        <v>2</v>
      </c>
      <c r="AE660" s="1">
        <v>317251</v>
      </c>
      <c r="AF660" s="1">
        <v>89221545</v>
      </c>
      <c r="AG660" s="1" t="s">
        <v>2210</v>
      </c>
      <c r="AH660" s="1" t="s">
        <v>2185</v>
      </c>
    </row>
    <row r="661" spans="1:34" x14ac:dyDescent="0.25">
      <c r="A661" s="1">
        <v>333284</v>
      </c>
      <c r="B661" s="1" t="s">
        <v>2175</v>
      </c>
      <c r="C661" s="1" t="s">
        <v>5119</v>
      </c>
      <c r="D661" s="1">
        <v>84839</v>
      </c>
      <c r="E661" s="3" t="s">
        <v>590</v>
      </c>
      <c r="F661" s="1" t="s">
        <v>593</v>
      </c>
      <c r="G661" s="1" t="s">
        <v>2239</v>
      </c>
      <c r="H661" s="1">
        <v>0</v>
      </c>
      <c r="I661" s="1" t="s">
        <v>2335</v>
      </c>
      <c r="J661" s="1">
        <v>776666200</v>
      </c>
      <c r="K661" s="1" t="s">
        <v>2124</v>
      </c>
      <c r="L661" s="1" t="s">
        <v>5120</v>
      </c>
      <c r="M661" s="1" t="s">
        <v>5121</v>
      </c>
      <c r="N661" s="1" t="s">
        <v>5122</v>
      </c>
      <c r="O661" s="1" t="s">
        <v>2165</v>
      </c>
      <c r="P661" s="1" t="s">
        <v>2165</v>
      </c>
      <c r="Q661" s="1" t="s">
        <v>2166</v>
      </c>
      <c r="R661" s="1" t="s">
        <v>2388</v>
      </c>
      <c r="S661" s="1">
        <v>19</v>
      </c>
      <c r="T661" s="1">
        <v>3772164</v>
      </c>
      <c r="U661" s="1">
        <v>3772164</v>
      </c>
      <c r="V661" s="1" t="s">
        <v>2168</v>
      </c>
      <c r="W661" s="1" t="s">
        <v>2168</v>
      </c>
      <c r="X661" s="1" t="s">
        <v>5123</v>
      </c>
      <c r="Y661" s="1" t="s">
        <v>2236</v>
      </c>
      <c r="Z661" s="1">
        <v>1</v>
      </c>
      <c r="AA661" s="1" t="s">
        <v>2124</v>
      </c>
      <c r="AB661" s="1" t="s">
        <v>2171</v>
      </c>
      <c r="AC661" s="1" t="s">
        <v>5124</v>
      </c>
      <c r="AD661" s="1">
        <v>2</v>
      </c>
      <c r="AE661" s="1">
        <v>328974</v>
      </c>
      <c r="AF661" s="1">
        <v>3772164</v>
      </c>
      <c r="AG661" s="1" t="s">
        <v>2210</v>
      </c>
      <c r="AH661" s="1" t="s">
        <v>2185</v>
      </c>
    </row>
    <row r="662" spans="1:34" x14ac:dyDescent="0.25">
      <c r="A662" s="1">
        <v>333538</v>
      </c>
      <c r="B662" s="1" t="s">
        <v>2175</v>
      </c>
      <c r="C662" s="1" t="s">
        <v>5125</v>
      </c>
      <c r="D662" s="1">
        <v>1282</v>
      </c>
      <c r="E662" s="3" t="s">
        <v>225</v>
      </c>
      <c r="F662" s="1" t="s">
        <v>228</v>
      </c>
      <c r="G662" s="1" t="s">
        <v>2249</v>
      </c>
      <c r="H662" s="1">
        <v>0</v>
      </c>
      <c r="I662" s="1" t="s">
        <v>2335</v>
      </c>
      <c r="J662" s="1">
        <v>886049965</v>
      </c>
      <c r="K662" s="1" t="s">
        <v>2124</v>
      </c>
      <c r="L662" s="1" t="s">
        <v>5126</v>
      </c>
      <c r="M662" s="1" t="s">
        <v>5127</v>
      </c>
      <c r="N662" s="1" t="s">
        <v>5128</v>
      </c>
      <c r="O662" s="1" t="s">
        <v>2165</v>
      </c>
      <c r="P662" s="1" t="s">
        <v>2165</v>
      </c>
      <c r="Q662" s="1" t="s">
        <v>2166</v>
      </c>
      <c r="R662" s="1" t="s">
        <v>2316</v>
      </c>
      <c r="S662" s="1">
        <v>13</v>
      </c>
      <c r="T662" s="1">
        <v>110307047</v>
      </c>
      <c r="U662" s="1">
        <v>110307047</v>
      </c>
      <c r="V662" s="1" t="s">
        <v>2168</v>
      </c>
      <c r="W662" s="1" t="s">
        <v>2168</v>
      </c>
      <c r="X662" s="1" t="s">
        <v>4564</v>
      </c>
      <c r="Y662" s="1" t="s">
        <v>2236</v>
      </c>
      <c r="Z662" s="1">
        <v>1</v>
      </c>
      <c r="AA662" s="1" t="s">
        <v>2124</v>
      </c>
      <c r="AB662" s="1" t="s">
        <v>2171</v>
      </c>
      <c r="AC662" s="1" t="s">
        <v>5129</v>
      </c>
      <c r="AD662" s="1">
        <v>2</v>
      </c>
      <c r="AE662" s="1">
        <v>311085</v>
      </c>
      <c r="AF662" s="1">
        <v>110307047</v>
      </c>
      <c r="AG662" s="1" t="s">
        <v>2174</v>
      </c>
      <c r="AH662" s="1" t="s">
        <v>2185</v>
      </c>
    </row>
    <row r="663" spans="1:34" x14ac:dyDescent="0.25">
      <c r="A663" s="1">
        <v>333663</v>
      </c>
      <c r="B663" s="1" t="s">
        <v>2175</v>
      </c>
      <c r="C663" s="1" t="s">
        <v>5130</v>
      </c>
      <c r="D663" s="1">
        <v>5959</v>
      </c>
      <c r="E663" s="3" t="s">
        <v>614</v>
      </c>
      <c r="F663" s="1" t="s">
        <v>617</v>
      </c>
      <c r="G663" s="1" t="s">
        <v>2189</v>
      </c>
      <c r="H663" s="1">
        <v>0</v>
      </c>
      <c r="I663" s="1" t="s">
        <v>2454</v>
      </c>
      <c r="J663" s="1">
        <v>114663094</v>
      </c>
      <c r="K663" s="1" t="s">
        <v>2124</v>
      </c>
      <c r="L663" s="1" t="s">
        <v>5131</v>
      </c>
      <c r="M663" s="1" t="s">
        <v>5132</v>
      </c>
      <c r="N663" s="1" t="s">
        <v>5133</v>
      </c>
      <c r="O663" s="1" t="s">
        <v>2165</v>
      </c>
      <c r="P663" s="1" t="s">
        <v>2165</v>
      </c>
      <c r="Q663" s="1" t="s">
        <v>2166</v>
      </c>
      <c r="R663" s="1" t="s">
        <v>2488</v>
      </c>
      <c r="S663" s="1">
        <v>12</v>
      </c>
      <c r="T663" s="1">
        <v>55720397</v>
      </c>
      <c r="U663" s="1">
        <v>55720397</v>
      </c>
      <c r="V663" s="1" t="s">
        <v>2168</v>
      </c>
      <c r="W663" s="1" t="s">
        <v>2168</v>
      </c>
      <c r="X663" s="1" t="s">
        <v>5071</v>
      </c>
      <c r="Y663" s="1" t="s">
        <v>2245</v>
      </c>
      <c r="Z663" s="1">
        <v>2</v>
      </c>
      <c r="AA663" s="1" t="s">
        <v>2124</v>
      </c>
      <c r="AB663" s="1" t="s">
        <v>2171</v>
      </c>
      <c r="AC663" s="1" t="s">
        <v>5134</v>
      </c>
      <c r="AD663" s="1">
        <v>2</v>
      </c>
      <c r="AE663" s="1">
        <v>309807</v>
      </c>
      <c r="AF663" s="1">
        <v>55720397</v>
      </c>
      <c r="AG663" s="1" t="s">
        <v>2174</v>
      </c>
      <c r="AH663" s="1" t="s">
        <v>2186</v>
      </c>
    </row>
    <row r="664" spans="1:34" x14ac:dyDescent="0.25">
      <c r="A664" s="1">
        <v>333928</v>
      </c>
      <c r="B664" s="1" t="s">
        <v>2175</v>
      </c>
      <c r="C664" s="1" t="s">
        <v>5135</v>
      </c>
      <c r="D664" s="1">
        <v>1406</v>
      </c>
      <c r="E664" s="3" t="s">
        <v>233</v>
      </c>
      <c r="F664" s="1" t="s">
        <v>236</v>
      </c>
      <c r="G664" s="1" t="s">
        <v>2239</v>
      </c>
      <c r="H664" s="1">
        <v>0</v>
      </c>
      <c r="I664" s="1" t="s">
        <v>2335</v>
      </c>
      <c r="J664" s="1">
        <v>531267959</v>
      </c>
      <c r="K664" s="1" t="s">
        <v>2124</v>
      </c>
      <c r="L664" s="1" t="s">
        <v>5136</v>
      </c>
      <c r="M664" s="1" t="s">
        <v>5137</v>
      </c>
      <c r="N664" s="1" t="s">
        <v>5138</v>
      </c>
      <c r="O664" s="1" t="s">
        <v>2165</v>
      </c>
      <c r="P664" s="1" t="s">
        <v>2165</v>
      </c>
      <c r="Q664" s="1" t="s">
        <v>2166</v>
      </c>
      <c r="R664" s="1" t="s">
        <v>2388</v>
      </c>
      <c r="S664" s="1">
        <v>19</v>
      </c>
      <c r="T664" s="1">
        <v>47822007</v>
      </c>
      <c r="U664" s="1">
        <v>47822007</v>
      </c>
      <c r="V664" s="1" t="s">
        <v>2168</v>
      </c>
      <c r="W664" s="1" t="s">
        <v>2168</v>
      </c>
      <c r="X664" s="1" t="s">
        <v>5139</v>
      </c>
      <c r="Y664" s="1" t="s">
        <v>2236</v>
      </c>
      <c r="Z664" s="1">
        <v>1</v>
      </c>
      <c r="AA664" s="1" t="s">
        <v>2124</v>
      </c>
      <c r="AB664" s="1" t="s">
        <v>2171</v>
      </c>
      <c r="AC664" s="1" t="s">
        <v>5140</v>
      </c>
      <c r="AD664" s="1">
        <v>2</v>
      </c>
      <c r="AE664" s="1">
        <v>329692</v>
      </c>
      <c r="AF664" s="1">
        <v>47822007</v>
      </c>
      <c r="AG664" s="1" t="s">
        <v>2210</v>
      </c>
      <c r="AH664" s="1" t="s">
        <v>2174</v>
      </c>
    </row>
    <row r="665" spans="1:34" x14ac:dyDescent="0.25">
      <c r="A665" s="1">
        <v>334063</v>
      </c>
      <c r="B665" s="1" t="s">
        <v>2175</v>
      </c>
      <c r="C665" s="1" t="s">
        <v>5141</v>
      </c>
      <c r="D665" s="1">
        <v>9742</v>
      </c>
      <c r="E665" s="3" t="s">
        <v>355</v>
      </c>
      <c r="F665" s="1" t="s">
        <v>357</v>
      </c>
      <c r="G665" s="1" t="s">
        <v>2189</v>
      </c>
      <c r="H665" s="1">
        <v>0</v>
      </c>
      <c r="I665" s="1" t="s">
        <v>2613</v>
      </c>
      <c r="J665" s="1">
        <v>1894649</v>
      </c>
      <c r="K665" s="1" t="s">
        <v>2124</v>
      </c>
      <c r="L665" s="1" t="s">
        <v>5142</v>
      </c>
      <c r="M665" s="1" t="s">
        <v>5143</v>
      </c>
      <c r="N665" s="1" t="s">
        <v>5144</v>
      </c>
      <c r="O665" s="1" t="s">
        <v>2165</v>
      </c>
      <c r="P665" s="1" t="s">
        <v>2165</v>
      </c>
      <c r="Q665" s="1" t="s">
        <v>2166</v>
      </c>
      <c r="R665" s="1" t="s">
        <v>2532</v>
      </c>
      <c r="S665" s="1">
        <v>16</v>
      </c>
      <c r="T665" s="1">
        <v>1607283</v>
      </c>
      <c r="U665" s="1">
        <v>1607283</v>
      </c>
      <c r="V665" s="1" t="s">
        <v>2168</v>
      </c>
      <c r="W665" s="1" t="s">
        <v>2168</v>
      </c>
      <c r="X665" s="1" t="s">
        <v>4814</v>
      </c>
      <c r="Y665" s="1" t="s">
        <v>2245</v>
      </c>
      <c r="Z665" s="1">
        <v>5</v>
      </c>
      <c r="AA665" s="1" t="s">
        <v>2124</v>
      </c>
      <c r="AB665" s="1" t="s">
        <v>2171</v>
      </c>
      <c r="AC665" s="1" t="s">
        <v>5145</v>
      </c>
      <c r="AD665" s="1">
        <v>2</v>
      </c>
      <c r="AE665" s="1">
        <v>318223</v>
      </c>
      <c r="AF665" s="1">
        <v>1607283</v>
      </c>
      <c r="AG665" s="1" t="s">
        <v>2174</v>
      </c>
      <c r="AH665" s="1" t="s">
        <v>2210</v>
      </c>
    </row>
    <row r="666" spans="1:34" x14ac:dyDescent="0.25">
      <c r="A666" s="1">
        <v>334255</v>
      </c>
      <c r="B666" s="1" t="s">
        <v>2175</v>
      </c>
      <c r="C666" s="1" t="s">
        <v>5146</v>
      </c>
      <c r="D666" s="1">
        <v>26121</v>
      </c>
      <c r="E666" s="3" t="s">
        <v>563</v>
      </c>
      <c r="F666" s="1" t="s">
        <v>566</v>
      </c>
      <c r="G666" s="1" t="s">
        <v>2189</v>
      </c>
      <c r="H666" s="1">
        <v>0</v>
      </c>
      <c r="I666" s="1" t="s">
        <v>2335</v>
      </c>
      <c r="J666" s="1">
        <v>4806711</v>
      </c>
      <c r="K666" s="1" t="s">
        <v>2124</v>
      </c>
      <c r="L666" s="1" t="s">
        <v>5147</v>
      </c>
      <c r="M666" s="1" t="s">
        <v>3060</v>
      </c>
      <c r="N666" s="1" t="s">
        <v>1134</v>
      </c>
      <c r="O666" s="1" t="s">
        <v>2165</v>
      </c>
      <c r="P666" s="1" t="s">
        <v>2165</v>
      </c>
      <c r="Q666" s="1" t="s">
        <v>2166</v>
      </c>
      <c r="R666" s="1" t="s">
        <v>2388</v>
      </c>
      <c r="S666" s="1">
        <v>19</v>
      </c>
      <c r="T666" s="1">
        <v>54115811</v>
      </c>
      <c r="U666" s="1">
        <v>54115811</v>
      </c>
      <c r="V666" s="1" t="s">
        <v>2168</v>
      </c>
      <c r="W666" s="1" t="s">
        <v>2168</v>
      </c>
      <c r="X666" s="1" t="s">
        <v>5148</v>
      </c>
      <c r="Y666" s="1" t="s">
        <v>2236</v>
      </c>
      <c r="Z666" s="1">
        <v>1</v>
      </c>
      <c r="AA666" s="1" t="s">
        <v>2124</v>
      </c>
      <c r="AB666" s="1" t="s">
        <v>2171</v>
      </c>
      <c r="AC666" s="1" t="s">
        <v>5149</v>
      </c>
      <c r="AD666" s="1">
        <v>2</v>
      </c>
      <c r="AE666" s="1">
        <v>330092</v>
      </c>
      <c r="AF666" s="1">
        <v>54115811</v>
      </c>
      <c r="AG666" s="1" t="s">
        <v>2210</v>
      </c>
      <c r="AH666" s="1" t="s">
        <v>2210</v>
      </c>
    </row>
    <row r="667" spans="1:34" x14ac:dyDescent="0.25">
      <c r="A667" s="1">
        <v>334345</v>
      </c>
      <c r="B667" s="1" t="s">
        <v>2175</v>
      </c>
      <c r="C667" s="1" t="s">
        <v>5150</v>
      </c>
      <c r="D667" s="1">
        <v>23426</v>
      </c>
      <c r="E667" s="3" t="s">
        <v>1221</v>
      </c>
      <c r="F667" s="1" t="s">
        <v>1223</v>
      </c>
      <c r="G667" s="1" t="s">
        <v>2249</v>
      </c>
      <c r="H667" s="1">
        <v>0</v>
      </c>
      <c r="I667" s="1" t="s">
        <v>2335</v>
      </c>
      <c r="J667" s="1">
        <v>559798312</v>
      </c>
      <c r="K667" s="1" t="s">
        <v>2124</v>
      </c>
      <c r="L667" s="1" t="s">
        <v>5151</v>
      </c>
      <c r="M667" s="1" t="s">
        <v>5152</v>
      </c>
      <c r="N667" s="1" t="s">
        <v>5153</v>
      </c>
      <c r="O667" s="1" t="s">
        <v>2165</v>
      </c>
      <c r="P667" s="1" t="s">
        <v>2165</v>
      </c>
      <c r="Q667" s="1" t="s">
        <v>2166</v>
      </c>
      <c r="R667" s="1" t="s">
        <v>2488</v>
      </c>
      <c r="S667" s="1">
        <v>12</v>
      </c>
      <c r="T667" s="1">
        <v>66679062</v>
      </c>
      <c r="U667" s="1">
        <v>66679062</v>
      </c>
      <c r="V667" s="1" t="s">
        <v>2168</v>
      </c>
      <c r="W667" s="1" t="s">
        <v>2168</v>
      </c>
      <c r="X667" s="1" t="s">
        <v>5154</v>
      </c>
      <c r="Y667" s="1" t="s">
        <v>2236</v>
      </c>
      <c r="Z667" s="1">
        <v>1</v>
      </c>
      <c r="AA667" s="1" t="s">
        <v>2124</v>
      </c>
      <c r="AB667" s="1" t="s">
        <v>2171</v>
      </c>
      <c r="AC667" s="1" t="s">
        <v>5155</v>
      </c>
      <c r="AD667" s="1">
        <v>2</v>
      </c>
      <c r="AE667" s="1">
        <v>310316</v>
      </c>
      <c r="AF667" s="1">
        <v>66679062</v>
      </c>
      <c r="AG667" s="1" t="s">
        <v>2174</v>
      </c>
      <c r="AH667" s="1" t="s">
        <v>2186</v>
      </c>
    </row>
    <row r="668" spans="1:34" x14ac:dyDescent="0.25">
      <c r="A668" s="1">
        <v>334347</v>
      </c>
      <c r="B668" s="1" t="s">
        <v>2175</v>
      </c>
      <c r="C668" s="1" t="s">
        <v>5156</v>
      </c>
      <c r="D668" s="1">
        <v>23426</v>
      </c>
      <c r="E668" s="3" t="s">
        <v>1221</v>
      </c>
      <c r="F668" s="1" t="s">
        <v>1223</v>
      </c>
      <c r="G668" s="1" t="s">
        <v>2249</v>
      </c>
      <c r="H668" s="1">
        <v>0</v>
      </c>
      <c r="I668" s="1" t="s">
        <v>2335</v>
      </c>
      <c r="J668" s="1">
        <v>566069611</v>
      </c>
      <c r="K668" s="1" t="s">
        <v>2124</v>
      </c>
      <c r="L668" s="1" t="s">
        <v>5157</v>
      </c>
      <c r="M668" s="1" t="s">
        <v>5152</v>
      </c>
      <c r="N668" s="1" t="s">
        <v>5153</v>
      </c>
      <c r="O668" s="1" t="s">
        <v>2165</v>
      </c>
      <c r="P668" s="1" t="s">
        <v>2165</v>
      </c>
      <c r="Q668" s="1" t="s">
        <v>2166</v>
      </c>
      <c r="R668" s="1" t="s">
        <v>2488</v>
      </c>
      <c r="S668" s="1">
        <v>12</v>
      </c>
      <c r="T668" s="1">
        <v>66679069</v>
      </c>
      <c r="U668" s="1">
        <v>66679069</v>
      </c>
      <c r="V668" s="1" t="s">
        <v>2168</v>
      </c>
      <c r="W668" s="1" t="s">
        <v>2168</v>
      </c>
      <c r="X668" s="1" t="s">
        <v>5154</v>
      </c>
      <c r="Y668" s="1" t="s">
        <v>2236</v>
      </c>
      <c r="Z668" s="1">
        <v>1</v>
      </c>
      <c r="AA668" s="1" t="s">
        <v>2124</v>
      </c>
      <c r="AB668" s="1" t="s">
        <v>2171</v>
      </c>
      <c r="AC668" s="1" t="s">
        <v>5158</v>
      </c>
      <c r="AD668" s="1">
        <v>2</v>
      </c>
      <c r="AE668" s="1">
        <v>310317</v>
      </c>
      <c r="AF668" s="1">
        <v>66679069</v>
      </c>
      <c r="AG668" s="1" t="s">
        <v>2186</v>
      </c>
      <c r="AH668" s="1" t="s">
        <v>2210</v>
      </c>
    </row>
    <row r="669" spans="1:34" x14ac:dyDescent="0.25">
      <c r="A669" s="1">
        <v>334348</v>
      </c>
      <c r="B669" s="1" t="s">
        <v>2175</v>
      </c>
      <c r="C669" s="1" t="s">
        <v>5159</v>
      </c>
      <c r="D669" s="1">
        <v>23426</v>
      </c>
      <c r="E669" s="3" t="s">
        <v>1221</v>
      </c>
      <c r="F669" s="1" t="s">
        <v>1223</v>
      </c>
      <c r="G669" s="1" t="s">
        <v>2249</v>
      </c>
      <c r="H669" s="1">
        <v>0</v>
      </c>
      <c r="I669" s="1" t="s">
        <v>2335</v>
      </c>
      <c r="J669" s="1">
        <v>188800373</v>
      </c>
      <c r="K669" s="1" t="s">
        <v>2124</v>
      </c>
      <c r="L669" s="1" t="s">
        <v>5160</v>
      </c>
      <c r="M669" s="1" t="s">
        <v>5152</v>
      </c>
      <c r="N669" s="1" t="s">
        <v>5153</v>
      </c>
      <c r="O669" s="1" t="s">
        <v>2165</v>
      </c>
      <c r="P669" s="1" t="s">
        <v>2165</v>
      </c>
      <c r="Q669" s="1" t="s">
        <v>2166</v>
      </c>
      <c r="R669" s="1" t="s">
        <v>2488</v>
      </c>
      <c r="S669" s="1">
        <v>12</v>
      </c>
      <c r="T669" s="1">
        <v>66679076</v>
      </c>
      <c r="U669" s="1">
        <v>66679076</v>
      </c>
      <c r="V669" s="1" t="s">
        <v>2168</v>
      </c>
      <c r="W669" s="1" t="s">
        <v>2168</v>
      </c>
      <c r="X669" s="1" t="s">
        <v>5154</v>
      </c>
      <c r="Y669" s="1" t="s">
        <v>2236</v>
      </c>
      <c r="Z669" s="1">
        <v>1</v>
      </c>
      <c r="AA669" s="1" t="s">
        <v>2124</v>
      </c>
      <c r="AB669" s="1" t="s">
        <v>2171</v>
      </c>
      <c r="AC669" s="1" t="s">
        <v>5161</v>
      </c>
      <c r="AD669" s="1">
        <v>2</v>
      </c>
      <c r="AE669" s="1">
        <v>310318</v>
      </c>
      <c r="AF669" s="1">
        <v>66679076</v>
      </c>
      <c r="AG669" s="1" t="s">
        <v>2186</v>
      </c>
      <c r="AH669" s="1" t="s">
        <v>2174</v>
      </c>
    </row>
    <row r="670" spans="1:34" x14ac:dyDescent="0.25">
      <c r="A670" s="1">
        <v>334507</v>
      </c>
      <c r="B670" s="1" t="s">
        <v>2175</v>
      </c>
      <c r="C670" s="1" t="s">
        <v>5162</v>
      </c>
      <c r="D670" s="1">
        <v>1201</v>
      </c>
      <c r="E670" s="3" t="s">
        <v>181</v>
      </c>
      <c r="F670" s="1" t="s">
        <v>184</v>
      </c>
      <c r="G670" s="1" t="s">
        <v>2249</v>
      </c>
      <c r="H670" s="1">
        <v>0</v>
      </c>
      <c r="I670" s="1" t="s">
        <v>2304</v>
      </c>
      <c r="J670" s="1">
        <v>886051873</v>
      </c>
      <c r="K670" s="1" t="s">
        <v>2124</v>
      </c>
      <c r="L670" s="1" t="s">
        <v>5163</v>
      </c>
      <c r="M670" s="1" t="s">
        <v>4818</v>
      </c>
      <c r="N670" s="1" t="s">
        <v>4819</v>
      </c>
      <c r="O670" s="1" t="s">
        <v>2165</v>
      </c>
      <c r="P670" s="1" t="s">
        <v>2165</v>
      </c>
      <c r="Q670" s="1" t="s">
        <v>2166</v>
      </c>
      <c r="R670" s="1" t="s">
        <v>2532</v>
      </c>
      <c r="S670" s="1">
        <v>16</v>
      </c>
      <c r="T670" s="1">
        <v>28492006</v>
      </c>
      <c r="U670" s="1">
        <v>28492006</v>
      </c>
      <c r="V670" s="1" t="s">
        <v>2168</v>
      </c>
      <c r="W670" s="1" t="s">
        <v>2168</v>
      </c>
      <c r="X670" s="1" t="s">
        <v>2533</v>
      </c>
      <c r="Y670" s="1" t="s">
        <v>2236</v>
      </c>
      <c r="Z670" s="1">
        <v>1</v>
      </c>
      <c r="AA670" s="1" t="s">
        <v>2124</v>
      </c>
      <c r="AB670" s="1" t="s">
        <v>2171</v>
      </c>
      <c r="AC670" s="1" t="s">
        <v>5164</v>
      </c>
      <c r="AD670" s="1">
        <v>2</v>
      </c>
      <c r="AE670" s="1">
        <v>318727</v>
      </c>
      <c r="AF670" s="1">
        <v>28492006</v>
      </c>
      <c r="AG670" s="1" t="s">
        <v>2174</v>
      </c>
      <c r="AH670" s="1" t="s">
        <v>2185</v>
      </c>
    </row>
    <row r="671" spans="1:34" x14ac:dyDescent="0.25">
      <c r="A671" s="1">
        <v>334509</v>
      </c>
      <c r="B671" s="1" t="s">
        <v>2263</v>
      </c>
      <c r="C671" s="1" t="s">
        <v>5165</v>
      </c>
      <c r="D671" s="1">
        <v>718</v>
      </c>
      <c r="E671" s="3" t="s">
        <v>1127</v>
      </c>
      <c r="F671" s="1" t="s">
        <v>1129</v>
      </c>
      <c r="G671" s="1" t="s">
        <v>2189</v>
      </c>
      <c r="H671" s="1">
        <v>0</v>
      </c>
      <c r="I671" s="1" t="s">
        <v>2265</v>
      </c>
      <c r="J671" s="1">
        <v>140718871</v>
      </c>
      <c r="K671" s="1" t="s">
        <v>2124</v>
      </c>
      <c r="L671" s="1" t="s">
        <v>5166</v>
      </c>
      <c r="M671" s="1" t="s">
        <v>5167</v>
      </c>
      <c r="N671" s="1" t="s">
        <v>5168</v>
      </c>
      <c r="O671" s="1" t="s">
        <v>2165</v>
      </c>
      <c r="P671" s="1" t="s">
        <v>2165</v>
      </c>
      <c r="Q671" s="1" t="s">
        <v>2166</v>
      </c>
      <c r="R671" s="1" t="s">
        <v>2388</v>
      </c>
      <c r="S671" s="1">
        <v>19</v>
      </c>
      <c r="T671" s="1">
        <v>6707286</v>
      </c>
      <c r="U671" s="1">
        <v>6707287</v>
      </c>
      <c r="V671" s="1" t="s">
        <v>2168</v>
      </c>
      <c r="W671" s="1" t="s">
        <v>2168</v>
      </c>
      <c r="X671" s="1" t="s">
        <v>5123</v>
      </c>
      <c r="Y671" s="1" t="s">
        <v>2245</v>
      </c>
      <c r="Z671" s="1">
        <v>2</v>
      </c>
      <c r="AA671" s="1" t="s">
        <v>2124</v>
      </c>
      <c r="AB671" s="1" t="s">
        <v>2171</v>
      </c>
      <c r="AC671" s="1" t="s">
        <v>5169</v>
      </c>
      <c r="AD671" s="1">
        <v>2</v>
      </c>
      <c r="AE671" s="1">
        <v>330313</v>
      </c>
      <c r="AF671" s="1">
        <v>6707285</v>
      </c>
      <c r="AG671" s="1" t="s">
        <v>5170</v>
      </c>
      <c r="AH671" s="1" t="s">
        <v>2174</v>
      </c>
    </row>
    <row r="672" spans="1:34" x14ac:dyDescent="0.25">
      <c r="A672" s="1">
        <v>334510</v>
      </c>
      <c r="B672" s="1" t="s">
        <v>2175</v>
      </c>
      <c r="C672" s="1" t="s">
        <v>5171</v>
      </c>
      <c r="D672" s="1">
        <v>1201</v>
      </c>
      <c r="E672" s="3" t="s">
        <v>181</v>
      </c>
      <c r="F672" s="1" t="s">
        <v>184</v>
      </c>
      <c r="G672" s="1" t="s">
        <v>2220</v>
      </c>
      <c r="H672" s="1">
        <v>0</v>
      </c>
      <c r="I672" s="1" t="s">
        <v>4833</v>
      </c>
      <c r="J672" s="1">
        <v>141305257</v>
      </c>
      <c r="K672" s="1" t="s">
        <v>2124</v>
      </c>
      <c r="L672" s="1" t="s">
        <v>5172</v>
      </c>
      <c r="M672" s="1" t="s">
        <v>5173</v>
      </c>
      <c r="N672" s="1" t="s">
        <v>5174</v>
      </c>
      <c r="O672" s="1" t="s">
        <v>2165</v>
      </c>
      <c r="P672" s="1" t="s">
        <v>2165</v>
      </c>
      <c r="Q672" s="1" t="s">
        <v>2166</v>
      </c>
      <c r="R672" s="1" t="s">
        <v>2532</v>
      </c>
      <c r="S672" s="1">
        <v>16</v>
      </c>
      <c r="T672" s="1">
        <v>28492072</v>
      </c>
      <c r="U672" s="1">
        <v>28492072</v>
      </c>
      <c r="V672" s="1" t="s">
        <v>2168</v>
      </c>
      <c r="W672" s="1" t="s">
        <v>2168</v>
      </c>
      <c r="X672" s="1" t="s">
        <v>2533</v>
      </c>
      <c r="Y672" s="1" t="s">
        <v>2227</v>
      </c>
      <c r="Z672" s="1">
        <v>2</v>
      </c>
      <c r="AA672" s="1" t="s">
        <v>2124</v>
      </c>
      <c r="AB672" s="1" t="s">
        <v>2171</v>
      </c>
      <c r="AC672" s="1" t="s">
        <v>5175</v>
      </c>
      <c r="AD672" s="1">
        <v>2</v>
      </c>
      <c r="AE672" s="1">
        <v>318729</v>
      </c>
      <c r="AF672" s="1">
        <v>28492072</v>
      </c>
      <c r="AG672" s="1" t="s">
        <v>2174</v>
      </c>
      <c r="AH672" s="1" t="s">
        <v>2210</v>
      </c>
    </row>
    <row r="673" spans="1:34" x14ac:dyDescent="0.25">
      <c r="A673" s="1">
        <v>334520</v>
      </c>
      <c r="B673" s="1" t="s">
        <v>2175</v>
      </c>
      <c r="C673" s="1" t="s">
        <v>5176</v>
      </c>
      <c r="D673" s="1">
        <v>341640</v>
      </c>
      <c r="E673" s="3" t="s">
        <v>1206</v>
      </c>
      <c r="F673" s="1" t="s">
        <v>1208</v>
      </c>
      <c r="G673" s="1" t="s">
        <v>2189</v>
      </c>
      <c r="H673" s="1">
        <v>0</v>
      </c>
      <c r="I673" s="1" t="s">
        <v>5177</v>
      </c>
      <c r="J673" s="1">
        <v>7997838</v>
      </c>
      <c r="K673" s="1" t="s">
        <v>2124</v>
      </c>
      <c r="L673" s="1" t="s">
        <v>5178</v>
      </c>
      <c r="M673" s="1" t="s">
        <v>5179</v>
      </c>
      <c r="N673" s="1" t="s">
        <v>5180</v>
      </c>
      <c r="O673" s="1" t="s">
        <v>2165</v>
      </c>
      <c r="P673" s="1" t="s">
        <v>2165</v>
      </c>
      <c r="Q673" s="1" t="s">
        <v>2166</v>
      </c>
      <c r="R673" s="1" t="s">
        <v>2316</v>
      </c>
      <c r="S673" s="1">
        <v>13</v>
      </c>
      <c r="T673" s="1">
        <v>38687085</v>
      </c>
      <c r="U673" s="1">
        <v>38687085</v>
      </c>
      <c r="V673" s="1" t="s">
        <v>2168</v>
      </c>
      <c r="W673" s="1" t="s">
        <v>2168</v>
      </c>
      <c r="X673" s="1" t="s">
        <v>4929</v>
      </c>
      <c r="Y673" s="1" t="s">
        <v>2245</v>
      </c>
      <c r="Z673" s="1">
        <v>2</v>
      </c>
      <c r="AA673" s="1" t="s">
        <v>2124</v>
      </c>
      <c r="AB673" s="1" t="s">
        <v>2171</v>
      </c>
      <c r="AC673" s="1" t="s">
        <v>5181</v>
      </c>
      <c r="AD673" s="1">
        <v>2</v>
      </c>
      <c r="AE673" s="1">
        <v>311927</v>
      </c>
      <c r="AF673" s="1">
        <v>38687085</v>
      </c>
      <c r="AG673" s="1" t="s">
        <v>2185</v>
      </c>
      <c r="AH673" s="1" t="s">
        <v>2210</v>
      </c>
    </row>
    <row r="674" spans="1:34" x14ac:dyDescent="0.25">
      <c r="A674" s="1">
        <v>334521</v>
      </c>
      <c r="B674" s="1" t="s">
        <v>2175</v>
      </c>
      <c r="C674" s="1" t="s">
        <v>5182</v>
      </c>
      <c r="D674" s="1">
        <v>341640</v>
      </c>
      <c r="E674" s="3" t="s">
        <v>1206</v>
      </c>
      <c r="F674" s="1" t="s">
        <v>1208</v>
      </c>
      <c r="G674" s="1" t="s">
        <v>2249</v>
      </c>
      <c r="H674" s="1">
        <v>0</v>
      </c>
      <c r="I674" s="1" t="s">
        <v>2335</v>
      </c>
      <c r="J674" s="1">
        <v>556209580</v>
      </c>
      <c r="K674" s="1" t="s">
        <v>2124</v>
      </c>
      <c r="L674" s="1" t="s">
        <v>5183</v>
      </c>
      <c r="M674" s="1" t="s">
        <v>4927</v>
      </c>
      <c r="N674" s="1" t="s">
        <v>4928</v>
      </c>
      <c r="O674" s="1" t="s">
        <v>2165</v>
      </c>
      <c r="P674" s="1" t="s">
        <v>2165</v>
      </c>
      <c r="Q674" s="1" t="s">
        <v>2166</v>
      </c>
      <c r="R674" s="1" t="s">
        <v>2316</v>
      </c>
      <c r="S674" s="1">
        <v>13</v>
      </c>
      <c r="T674" s="1">
        <v>38687094</v>
      </c>
      <c r="U674" s="1">
        <v>38687094</v>
      </c>
      <c r="V674" s="1" t="s">
        <v>2168</v>
      </c>
      <c r="W674" s="1" t="s">
        <v>2168</v>
      </c>
      <c r="X674" s="1" t="s">
        <v>4929</v>
      </c>
      <c r="Y674" s="1" t="s">
        <v>2236</v>
      </c>
      <c r="Z674" s="1">
        <v>1</v>
      </c>
      <c r="AA674" s="1" t="s">
        <v>2124</v>
      </c>
      <c r="AB674" s="1" t="s">
        <v>2171</v>
      </c>
      <c r="AC674" s="1" t="s">
        <v>5184</v>
      </c>
      <c r="AD674" s="1">
        <v>2</v>
      </c>
      <c r="AE674" s="1">
        <v>311928</v>
      </c>
      <c r="AF674" s="1">
        <v>38687094</v>
      </c>
      <c r="AG674" s="1" t="s">
        <v>2185</v>
      </c>
      <c r="AH674" s="1" t="s">
        <v>2210</v>
      </c>
    </row>
    <row r="675" spans="1:34" x14ac:dyDescent="0.25">
      <c r="A675" s="1">
        <v>334525</v>
      </c>
      <c r="B675" s="1" t="s">
        <v>2175</v>
      </c>
      <c r="C675" s="1" t="s">
        <v>5185</v>
      </c>
      <c r="D675" s="1">
        <v>341640</v>
      </c>
      <c r="E675" s="3" t="s">
        <v>1206</v>
      </c>
      <c r="F675" s="1" t="s">
        <v>1208</v>
      </c>
      <c r="G675" s="1" t="s">
        <v>2249</v>
      </c>
      <c r="H675" s="1">
        <v>0</v>
      </c>
      <c r="I675" s="1" t="s">
        <v>2304</v>
      </c>
      <c r="J675" s="1">
        <v>886050182</v>
      </c>
      <c r="K675" s="1" t="s">
        <v>2124</v>
      </c>
      <c r="L675" s="1" t="s">
        <v>5186</v>
      </c>
      <c r="M675" s="1" t="s">
        <v>4927</v>
      </c>
      <c r="N675" s="1" t="s">
        <v>4928</v>
      </c>
      <c r="O675" s="1" t="s">
        <v>2165</v>
      </c>
      <c r="P675" s="1" t="s">
        <v>2165</v>
      </c>
      <c r="Q675" s="1" t="s">
        <v>2166</v>
      </c>
      <c r="R675" s="1" t="s">
        <v>2316</v>
      </c>
      <c r="S675" s="1">
        <v>13</v>
      </c>
      <c r="T675" s="1">
        <v>38687101</v>
      </c>
      <c r="U675" s="1">
        <v>38687101</v>
      </c>
      <c r="V675" s="1" t="s">
        <v>2168</v>
      </c>
      <c r="W675" s="1" t="s">
        <v>2168</v>
      </c>
      <c r="X675" s="1" t="s">
        <v>4929</v>
      </c>
      <c r="Y675" s="1" t="s">
        <v>2236</v>
      </c>
      <c r="Z675" s="1">
        <v>1</v>
      </c>
      <c r="AA675" s="1" t="s">
        <v>2124</v>
      </c>
      <c r="AB675" s="1" t="s">
        <v>2171</v>
      </c>
      <c r="AC675" s="1" t="s">
        <v>5187</v>
      </c>
      <c r="AD675" s="1">
        <v>2</v>
      </c>
      <c r="AE675" s="1">
        <v>311929</v>
      </c>
      <c r="AF675" s="1">
        <v>38687101</v>
      </c>
      <c r="AG675" s="1" t="s">
        <v>2210</v>
      </c>
      <c r="AH675" s="1" t="s">
        <v>2186</v>
      </c>
    </row>
    <row r="676" spans="1:34" x14ac:dyDescent="0.25">
      <c r="A676" s="1">
        <v>334590</v>
      </c>
      <c r="B676" s="1" t="s">
        <v>2175</v>
      </c>
      <c r="C676" s="1" t="s">
        <v>5188</v>
      </c>
      <c r="D676" s="1">
        <v>79738</v>
      </c>
      <c r="E676" s="3" t="s">
        <v>74</v>
      </c>
      <c r="F676" s="1" t="s">
        <v>77</v>
      </c>
      <c r="G676" s="1" t="s">
        <v>2249</v>
      </c>
      <c r="H676" s="1">
        <v>0</v>
      </c>
      <c r="I676" s="1" t="s">
        <v>2335</v>
      </c>
      <c r="J676" s="1">
        <v>752162179</v>
      </c>
      <c r="K676" s="1" t="s">
        <v>2124</v>
      </c>
      <c r="L676" s="1" t="s">
        <v>5189</v>
      </c>
      <c r="M676" s="1" t="s">
        <v>4894</v>
      </c>
      <c r="N676" s="1" t="s">
        <v>4895</v>
      </c>
      <c r="O676" s="1" t="s">
        <v>2165</v>
      </c>
      <c r="P676" s="1" t="s">
        <v>2165</v>
      </c>
      <c r="Q676" s="1" t="s">
        <v>2166</v>
      </c>
      <c r="R676" s="1" t="s">
        <v>2488</v>
      </c>
      <c r="S676" s="1">
        <v>12</v>
      </c>
      <c r="T676" s="1">
        <v>76348406</v>
      </c>
      <c r="U676" s="1">
        <v>76348406</v>
      </c>
      <c r="V676" s="1" t="s">
        <v>2168</v>
      </c>
      <c r="W676" s="1" t="s">
        <v>2168</v>
      </c>
      <c r="X676" s="1" t="s">
        <v>4540</v>
      </c>
      <c r="Y676" s="1" t="s">
        <v>2236</v>
      </c>
      <c r="Z676" s="1">
        <v>1</v>
      </c>
      <c r="AA676" s="1" t="s">
        <v>2124</v>
      </c>
      <c r="AB676" s="1" t="s">
        <v>2171</v>
      </c>
      <c r="AC676" s="1" t="s">
        <v>5190</v>
      </c>
      <c r="AD676" s="1">
        <v>2</v>
      </c>
      <c r="AE676" s="1">
        <v>310501</v>
      </c>
      <c r="AF676" s="1">
        <v>76348406</v>
      </c>
      <c r="AG676" s="1" t="s">
        <v>2210</v>
      </c>
      <c r="AH676" s="1" t="s">
        <v>2174</v>
      </c>
    </row>
    <row r="677" spans="1:34" x14ac:dyDescent="0.25">
      <c r="A677" s="1">
        <v>334659</v>
      </c>
      <c r="B677" s="1" t="s">
        <v>2175</v>
      </c>
      <c r="C677" s="1" t="s">
        <v>5191</v>
      </c>
      <c r="D677" s="1">
        <v>80184</v>
      </c>
      <c r="E677" s="3" t="s">
        <v>158</v>
      </c>
      <c r="F677" s="1" t="s">
        <v>161</v>
      </c>
      <c r="G677" s="1" t="s">
        <v>2249</v>
      </c>
      <c r="H677" s="1">
        <v>0</v>
      </c>
      <c r="I677" s="1" t="s">
        <v>2304</v>
      </c>
      <c r="J677" s="1">
        <v>886049886</v>
      </c>
      <c r="K677" s="1" t="s">
        <v>2124</v>
      </c>
      <c r="L677" s="1" t="s">
        <v>5192</v>
      </c>
      <c r="M677" s="1" t="s">
        <v>5193</v>
      </c>
      <c r="N677" s="1" t="s">
        <v>5194</v>
      </c>
      <c r="O677" s="1" t="s">
        <v>2165</v>
      </c>
      <c r="P677" s="1" t="s">
        <v>2165</v>
      </c>
      <c r="Q677" s="1" t="s">
        <v>2166</v>
      </c>
      <c r="R677" s="1" t="s">
        <v>2488</v>
      </c>
      <c r="S677" s="1">
        <v>12</v>
      </c>
      <c r="T677" s="1">
        <v>88141910</v>
      </c>
      <c r="U677" s="1">
        <v>88141910</v>
      </c>
      <c r="V677" s="1" t="s">
        <v>2168</v>
      </c>
      <c r="W677" s="1" t="s">
        <v>2168</v>
      </c>
      <c r="X677" s="1" t="s">
        <v>4546</v>
      </c>
      <c r="Y677" s="1" t="s">
        <v>2236</v>
      </c>
      <c r="Z677" s="1">
        <v>1</v>
      </c>
      <c r="AA677" s="1" t="s">
        <v>2124</v>
      </c>
      <c r="AB677" s="1" t="s">
        <v>2171</v>
      </c>
      <c r="AC677" s="1" t="s">
        <v>5195</v>
      </c>
      <c r="AD677" s="1">
        <v>2</v>
      </c>
      <c r="AE677" s="1">
        <v>310635</v>
      </c>
      <c r="AF677" s="1">
        <v>88141910</v>
      </c>
      <c r="AG677" s="1" t="s">
        <v>2174</v>
      </c>
      <c r="AH677" s="1" t="s">
        <v>2210</v>
      </c>
    </row>
    <row r="678" spans="1:34" x14ac:dyDescent="0.25">
      <c r="A678" s="1">
        <v>334671</v>
      </c>
      <c r="B678" s="1" t="s">
        <v>2175</v>
      </c>
      <c r="C678" s="1" t="s">
        <v>5196</v>
      </c>
      <c r="D678" s="1">
        <v>80184</v>
      </c>
      <c r="E678" s="3" t="s">
        <v>158</v>
      </c>
      <c r="F678" s="1" t="s">
        <v>161</v>
      </c>
      <c r="G678" s="1" t="s">
        <v>2249</v>
      </c>
      <c r="H678" s="1">
        <v>0</v>
      </c>
      <c r="I678" s="1" t="s">
        <v>2304</v>
      </c>
      <c r="J678" s="1">
        <v>528270888</v>
      </c>
      <c r="K678" s="1" t="s">
        <v>2124</v>
      </c>
      <c r="L678" s="1" t="s">
        <v>5197</v>
      </c>
      <c r="M678" s="1" t="s">
        <v>5198</v>
      </c>
      <c r="N678" s="1" t="s">
        <v>5199</v>
      </c>
      <c r="O678" s="1" t="s">
        <v>2165</v>
      </c>
      <c r="P678" s="1" t="s">
        <v>2165</v>
      </c>
      <c r="Q678" s="1" t="s">
        <v>2166</v>
      </c>
      <c r="R678" s="1" t="s">
        <v>2488</v>
      </c>
      <c r="S678" s="1">
        <v>12</v>
      </c>
      <c r="T678" s="1">
        <v>88141968</v>
      </c>
      <c r="U678" s="1">
        <v>88141968</v>
      </c>
      <c r="V678" s="1" t="s">
        <v>2168</v>
      </c>
      <c r="W678" s="1" t="s">
        <v>2168</v>
      </c>
      <c r="X678" s="1" t="s">
        <v>4546</v>
      </c>
      <c r="Y678" s="1" t="s">
        <v>2236</v>
      </c>
      <c r="Z678" s="1">
        <v>1</v>
      </c>
      <c r="AA678" s="1" t="s">
        <v>2124</v>
      </c>
      <c r="AB678" s="1" t="s">
        <v>2171</v>
      </c>
      <c r="AC678" s="1" t="s">
        <v>5200</v>
      </c>
      <c r="AD678" s="1">
        <v>2</v>
      </c>
      <c r="AE678" s="1">
        <v>310637</v>
      </c>
      <c r="AF678" s="1">
        <v>88141968</v>
      </c>
      <c r="AG678" s="1" t="s">
        <v>2210</v>
      </c>
      <c r="AH678" s="1" t="s">
        <v>2185</v>
      </c>
    </row>
    <row r="679" spans="1:34" x14ac:dyDescent="0.25">
      <c r="A679" s="1">
        <v>334674</v>
      </c>
      <c r="B679" s="1" t="s">
        <v>2175</v>
      </c>
      <c r="C679" s="1" t="s">
        <v>5201</v>
      </c>
      <c r="D679" s="1">
        <v>80184</v>
      </c>
      <c r="E679" s="3" t="s">
        <v>158</v>
      </c>
      <c r="F679" s="1" t="s">
        <v>161</v>
      </c>
      <c r="G679" s="1" t="s">
        <v>2249</v>
      </c>
      <c r="H679" s="1">
        <v>0</v>
      </c>
      <c r="I679" s="1" t="s">
        <v>2335</v>
      </c>
      <c r="J679" s="1">
        <v>886049887</v>
      </c>
      <c r="K679" s="1" t="s">
        <v>2124</v>
      </c>
      <c r="L679" s="1" t="s">
        <v>5202</v>
      </c>
      <c r="M679" s="1" t="s">
        <v>5203</v>
      </c>
      <c r="N679" s="1" t="s">
        <v>5204</v>
      </c>
      <c r="O679" s="1" t="s">
        <v>2165</v>
      </c>
      <c r="P679" s="1" t="s">
        <v>2165</v>
      </c>
      <c r="Q679" s="1" t="s">
        <v>2166</v>
      </c>
      <c r="R679" s="1" t="s">
        <v>2488</v>
      </c>
      <c r="S679" s="1">
        <v>12</v>
      </c>
      <c r="T679" s="1">
        <v>88141990</v>
      </c>
      <c r="U679" s="1">
        <v>88141990</v>
      </c>
      <c r="V679" s="1" t="s">
        <v>2168</v>
      </c>
      <c r="W679" s="1" t="s">
        <v>2168</v>
      </c>
      <c r="X679" s="1" t="s">
        <v>4546</v>
      </c>
      <c r="Y679" s="1" t="s">
        <v>2236</v>
      </c>
      <c r="Z679" s="1">
        <v>1</v>
      </c>
      <c r="AA679" s="1" t="s">
        <v>2124</v>
      </c>
      <c r="AB679" s="1" t="s">
        <v>2171</v>
      </c>
      <c r="AC679" s="1" t="s">
        <v>5205</v>
      </c>
      <c r="AD679" s="1">
        <v>2</v>
      </c>
      <c r="AE679" s="1">
        <v>310638</v>
      </c>
      <c r="AF679" s="1">
        <v>88141990</v>
      </c>
      <c r="AG679" s="1" t="s">
        <v>2210</v>
      </c>
      <c r="AH679" s="1" t="s">
        <v>2174</v>
      </c>
    </row>
    <row r="680" spans="1:34" x14ac:dyDescent="0.25">
      <c r="A680" s="1">
        <v>334680</v>
      </c>
      <c r="B680" s="1" t="s">
        <v>2175</v>
      </c>
      <c r="C680" s="1" t="s">
        <v>5206</v>
      </c>
      <c r="D680" s="1">
        <v>80184</v>
      </c>
      <c r="E680" s="3" t="s">
        <v>158</v>
      </c>
      <c r="F680" s="1" t="s">
        <v>161</v>
      </c>
      <c r="G680" s="1" t="s">
        <v>2249</v>
      </c>
      <c r="H680" s="1">
        <v>0</v>
      </c>
      <c r="I680" s="1" t="s">
        <v>2335</v>
      </c>
      <c r="J680" s="1">
        <v>753567406</v>
      </c>
      <c r="K680" s="1" t="s">
        <v>2124</v>
      </c>
      <c r="L680" s="1" t="s">
        <v>5207</v>
      </c>
      <c r="M680" s="1" t="s">
        <v>5208</v>
      </c>
      <c r="N680" s="1" t="s">
        <v>5209</v>
      </c>
      <c r="O680" s="1" t="s">
        <v>2165</v>
      </c>
      <c r="P680" s="1" t="s">
        <v>2165</v>
      </c>
      <c r="Q680" s="1" t="s">
        <v>2166</v>
      </c>
      <c r="R680" s="1" t="s">
        <v>2488</v>
      </c>
      <c r="S680" s="1">
        <v>12</v>
      </c>
      <c r="T680" s="1">
        <v>88142019</v>
      </c>
      <c r="U680" s="1">
        <v>88142019</v>
      </c>
      <c r="V680" s="1" t="s">
        <v>2168</v>
      </c>
      <c r="W680" s="1" t="s">
        <v>2168</v>
      </c>
      <c r="X680" s="1" t="s">
        <v>4546</v>
      </c>
      <c r="Y680" s="1" t="s">
        <v>2236</v>
      </c>
      <c r="Z680" s="1">
        <v>1</v>
      </c>
      <c r="AA680" s="1" t="s">
        <v>2124</v>
      </c>
      <c r="AB680" s="1" t="s">
        <v>2171</v>
      </c>
      <c r="AC680" s="1" t="s">
        <v>5210</v>
      </c>
      <c r="AD680" s="1">
        <v>2</v>
      </c>
      <c r="AE680" s="1">
        <v>310639</v>
      </c>
      <c r="AF680" s="1">
        <v>88142019</v>
      </c>
      <c r="AG680" s="1" t="s">
        <v>2186</v>
      </c>
      <c r="AH680" s="1" t="s">
        <v>2185</v>
      </c>
    </row>
    <row r="681" spans="1:34" x14ac:dyDescent="0.25">
      <c r="A681" s="1">
        <v>334763</v>
      </c>
      <c r="B681" s="1" t="s">
        <v>2175</v>
      </c>
      <c r="C681" s="1" t="s">
        <v>5211</v>
      </c>
      <c r="D681" s="1">
        <v>8195</v>
      </c>
      <c r="E681" s="3" t="s">
        <v>443</v>
      </c>
      <c r="F681" s="1" t="s">
        <v>445</v>
      </c>
      <c r="G681" s="1" t="s">
        <v>2249</v>
      </c>
      <c r="H681" s="1">
        <v>0</v>
      </c>
      <c r="I681" s="1" t="s">
        <v>2335</v>
      </c>
      <c r="J681" s="1">
        <v>531656259</v>
      </c>
      <c r="K681" s="1" t="s">
        <v>2124</v>
      </c>
      <c r="L681" s="1" t="s">
        <v>5212</v>
      </c>
      <c r="M681" s="1" t="s">
        <v>5213</v>
      </c>
      <c r="N681" s="1" t="s">
        <v>5214</v>
      </c>
      <c r="O681" s="1" t="s">
        <v>2165</v>
      </c>
      <c r="P681" s="1" t="s">
        <v>2165</v>
      </c>
      <c r="Q681" s="1" t="s">
        <v>2166</v>
      </c>
      <c r="R681" s="1" t="s">
        <v>2195</v>
      </c>
      <c r="S681" s="1">
        <v>20</v>
      </c>
      <c r="T681" s="1">
        <v>10413536</v>
      </c>
      <c r="U681" s="1">
        <v>10413536</v>
      </c>
      <c r="V681" s="1" t="s">
        <v>2168</v>
      </c>
      <c r="W681" s="1" t="s">
        <v>2168</v>
      </c>
      <c r="X681" s="1" t="s">
        <v>2196</v>
      </c>
      <c r="Y681" s="1" t="s">
        <v>2236</v>
      </c>
      <c r="Z681" s="1">
        <v>1</v>
      </c>
      <c r="AA681" s="1" t="s">
        <v>2124</v>
      </c>
      <c r="AB681" s="1" t="s">
        <v>2171</v>
      </c>
      <c r="AC681" s="1" t="s">
        <v>5215</v>
      </c>
      <c r="AD681" s="1">
        <v>2</v>
      </c>
      <c r="AE681" s="1">
        <v>337695</v>
      </c>
      <c r="AF681" s="1">
        <v>10413536</v>
      </c>
      <c r="AG681" s="1" t="s">
        <v>2186</v>
      </c>
      <c r="AH681" s="1" t="s">
        <v>2210</v>
      </c>
    </row>
    <row r="682" spans="1:34" x14ac:dyDescent="0.25">
      <c r="A682" s="1">
        <v>334765</v>
      </c>
      <c r="B682" s="1" t="s">
        <v>2175</v>
      </c>
      <c r="C682" s="1" t="s">
        <v>5216</v>
      </c>
      <c r="D682" s="1">
        <v>8195</v>
      </c>
      <c r="E682" s="3" t="s">
        <v>443</v>
      </c>
      <c r="F682" s="1" t="s">
        <v>445</v>
      </c>
      <c r="G682" s="1" t="s">
        <v>2220</v>
      </c>
      <c r="H682" s="1">
        <v>0</v>
      </c>
      <c r="I682" s="1" t="s">
        <v>2335</v>
      </c>
      <c r="J682" s="1">
        <v>3748466</v>
      </c>
      <c r="K682" s="1" t="s">
        <v>2124</v>
      </c>
      <c r="L682" s="1" t="s">
        <v>5217</v>
      </c>
      <c r="M682" s="1" t="s">
        <v>5218</v>
      </c>
      <c r="N682" s="1" t="s">
        <v>5219</v>
      </c>
      <c r="O682" s="1" t="s">
        <v>2165</v>
      </c>
      <c r="P682" s="1" t="s">
        <v>2165</v>
      </c>
      <c r="Q682" s="1" t="s">
        <v>2166</v>
      </c>
      <c r="R682" s="1" t="s">
        <v>2195</v>
      </c>
      <c r="S682" s="1">
        <v>20</v>
      </c>
      <c r="T682" s="1">
        <v>10413820</v>
      </c>
      <c r="U682" s="1">
        <v>10413820</v>
      </c>
      <c r="V682" s="1" t="s">
        <v>2168</v>
      </c>
      <c r="W682" s="1" t="s">
        <v>2168</v>
      </c>
      <c r="X682" s="1" t="s">
        <v>2196</v>
      </c>
      <c r="Y682" s="1" t="s">
        <v>2227</v>
      </c>
      <c r="Z682" s="1">
        <v>1</v>
      </c>
      <c r="AA682" s="1" t="s">
        <v>2124</v>
      </c>
      <c r="AB682" s="1" t="s">
        <v>2171</v>
      </c>
      <c r="AC682" s="1" t="s">
        <v>5220</v>
      </c>
      <c r="AD682" s="1">
        <v>2</v>
      </c>
      <c r="AE682" s="1">
        <v>337699</v>
      </c>
      <c r="AF682" s="1">
        <v>10413820</v>
      </c>
      <c r="AG682" s="1" t="s">
        <v>2186</v>
      </c>
      <c r="AH682" s="1" t="s">
        <v>2174</v>
      </c>
    </row>
    <row r="683" spans="1:34" x14ac:dyDescent="0.25">
      <c r="A683" s="1">
        <v>334780</v>
      </c>
      <c r="B683" s="1" t="s">
        <v>2175</v>
      </c>
      <c r="C683" s="1" t="s">
        <v>5221</v>
      </c>
      <c r="D683" s="1">
        <v>8195</v>
      </c>
      <c r="E683" s="3" t="s">
        <v>443</v>
      </c>
      <c r="F683" s="1" t="s">
        <v>445</v>
      </c>
      <c r="G683" s="1" t="s">
        <v>2249</v>
      </c>
      <c r="H683" s="1">
        <v>0</v>
      </c>
      <c r="I683" s="1" t="s">
        <v>2335</v>
      </c>
      <c r="J683" s="1">
        <v>886056500</v>
      </c>
      <c r="K683" s="1" t="s">
        <v>2124</v>
      </c>
      <c r="L683" s="1" t="s">
        <v>5222</v>
      </c>
      <c r="M683" s="1" t="s">
        <v>5218</v>
      </c>
      <c r="N683" s="1" t="s">
        <v>5219</v>
      </c>
      <c r="O683" s="1" t="s">
        <v>2165</v>
      </c>
      <c r="P683" s="1" t="s">
        <v>2165</v>
      </c>
      <c r="Q683" s="1" t="s">
        <v>2166</v>
      </c>
      <c r="R683" s="1" t="s">
        <v>2195</v>
      </c>
      <c r="S683" s="1">
        <v>20</v>
      </c>
      <c r="T683" s="1">
        <v>10413920</v>
      </c>
      <c r="U683" s="1">
        <v>10413920</v>
      </c>
      <c r="V683" s="1" t="s">
        <v>2168</v>
      </c>
      <c r="W683" s="1" t="s">
        <v>2168</v>
      </c>
      <c r="X683" s="1" t="s">
        <v>2196</v>
      </c>
      <c r="Y683" s="1" t="s">
        <v>2236</v>
      </c>
      <c r="Z683" s="1">
        <v>1</v>
      </c>
      <c r="AA683" s="1" t="s">
        <v>2124</v>
      </c>
      <c r="AB683" s="1" t="s">
        <v>2171</v>
      </c>
      <c r="AC683" s="1" t="s">
        <v>5223</v>
      </c>
      <c r="AD683" s="1">
        <v>2</v>
      </c>
      <c r="AE683" s="1">
        <v>337701</v>
      </c>
      <c r="AF683" s="1">
        <v>10413920</v>
      </c>
      <c r="AG683" s="1" t="s">
        <v>2174</v>
      </c>
      <c r="AH683" s="1" t="s">
        <v>2210</v>
      </c>
    </row>
    <row r="684" spans="1:34" x14ac:dyDescent="0.25">
      <c r="A684" s="1">
        <v>334781</v>
      </c>
      <c r="B684" s="1" t="s">
        <v>2175</v>
      </c>
      <c r="C684" s="1" t="s">
        <v>5224</v>
      </c>
      <c r="D684" s="1">
        <v>8195</v>
      </c>
      <c r="E684" s="3" t="s">
        <v>443</v>
      </c>
      <c r="F684" s="1" t="s">
        <v>445</v>
      </c>
      <c r="G684" s="1" t="s">
        <v>2249</v>
      </c>
      <c r="H684" s="1">
        <v>0</v>
      </c>
      <c r="I684" s="1" t="s">
        <v>2304</v>
      </c>
      <c r="J684" s="1">
        <v>554863155</v>
      </c>
      <c r="K684" s="1" t="s">
        <v>2124</v>
      </c>
      <c r="L684" s="1" t="s">
        <v>5225</v>
      </c>
      <c r="M684" s="1" t="s">
        <v>5213</v>
      </c>
      <c r="N684" s="1" t="s">
        <v>5214</v>
      </c>
      <c r="O684" s="1" t="s">
        <v>2165</v>
      </c>
      <c r="P684" s="1" t="s">
        <v>2165</v>
      </c>
      <c r="Q684" s="1" t="s">
        <v>2166</v>
      </c>
      <c r="R684" s="1" t="s">
        <v>2195</v>
      </c>
      <c r="S684" s="1">
        <v>20</v>
      </c>
      <c r="T684" s="1">
        <v>10420606</v>
      </c>
      <c r="U684" s="1">
        <v>10420606</v>
      </c>
      <c r="V684" s="1" t="s">
        <v>2168</v>
      </c>
      <c r="W684" s="1" t="s">
        <v>2168</v>
      </c>
      <c r="X684" s="1" t="s">
        <v>2196</v>
      </c>
      <c r="Y684" s="1" t="s">
        <v>2236</v>
      </c>
      <c r="Z684" s="1">
        <v>1</v>
      </c>
      <c r="AA684" s="1" t="s">
        <v>2124</v>
      </c>
      <c r="AB684" s="1" t="s">
        <v>2171</v>
      </c>
      <c r="AC684" s="1" t="s">
        <v>5226</v>
      </c>
      <c r="AD684" s="1">
        <v>2</v>
      </c>
      <c r="AE684" s="1">
        <v>337706</v>
      </c>
      <c r="AF684" s="1">
        <v>10420606</v>
      </c>
      <c r="AG684" s="1" t="s">
        <v>2185</v>
      </c>
      <c r="AH684" s="1" t="s">
        <v>2174</v>
      </c>
    </row>
    <row r="685" spans="1:34" x14ac:dyDescent="0.25">
      <c r="A685" s="1">
        <v>334783</v>
      </c>
      <c r="B685" s="1" t="s">
        <v>2175</v>
      </c>
      <c r="C685" s="1" t="s">
        <v>5227</v>
      </c>
      <c r="D685" s="1">
        <v>8195</v>
      </c>
      <c r="E685" s="3" t="s">
        <v>443</v>
      </c>
      <c r="F685" s="1" t="s">
        <v>445</v>
      </c>
      <c r="G685" s="1" t="s">
        <v>2249</v>
      </c>
      <c r="H685" s="1">
        <v>0</v>
      </c>
      <c r="I685" s="1" t="s">
        <v>2335</v>
      </c>
      <c r="J685" s="1">
        <v>145467994</v>
      </c>
      <c r="K685" s="1" t="s">
        <v>2124</v>
      </c>
      <c r="L685" s="1" t="s">
        <v>5228</v>
      </c>
      <c r="M685" s="1" t="s">
        <v>5213</v>
      </c>
      <c r="N685" s="1" t="s">
        <v>5214</v>
      </c>
      <c r="O685" s="1" t="s">
        <v>2165</v>
      </c>
      <c r="P685" s="1" t="s">
        <v>2165</v>
      </c>
      <c r="Q685" s="1" t="s">
        <v>2166</v>
      </c>
      <c r="R685" s="1" t="s">
        <v>2195</v>
      </c>
      <c r="S685" s="1">
        <v>20</v>
      </c>
      <c r="T685" s="1">
        <v>10420667</v>
      </c>
      <c r="U685" s="1">
        <v>10420667</v>
      </c>
      <c r="V685" s="1" t="s">
        <v>2168</v>
      </c>
      <c r="W685" s="1" t="s">
        <v>2168</v>
      </c>
      <c r="X685" s="1" t="s">
        <v>2196</v>
      </c>
      <c r="Y685" s="1" t="s">
        <v>2236</v>
      </c>
      <c r="Z685" s="1">
        <v>1</v>
      </c>
      <c r="AA685" s="1" t="s">
        <v>2124</v>
      </c>
      <c r="AB685" s="1" t="s">
        <v>2171</v>
      </c>
      <c r="AC685" s="1" t="s">
        <v>5229</v>
      </c>
      <c r="AD685" s="1">
        <v>2</v>
      </c>
      <c r="AE685" s="1">
        <v>337707</v>
      </c>
      <c r="AF685" s="1">
        <v>10420667</v>
      </c>
      <c r="AG685" s="1" t="s">
        <v>2186</v>
      </c>
      <c r="AH685" s="1" t="s">
        <v>2174</v>
      </c>
    </row>
    <row r="686" spans="1:34" x14ac:dyDescent="0.25">
      <c r="A686" s="1">
        <v>334815</v>
      </c>
      <c r="B686" s="1" t="s">
        <v>2175</v>
      </c>
      <c r="C686" s="1" t="s">
        <v>5230</v>
      </c>
      <c r="D686" s="1">
        <v>182</v>
      </c>
      <c r="E686" s="3" t="s">
        <v>915</v>
      </c>
      <c r="F686" s="1" t="s">
        <v>917</v>
      </c>
      <c r="G686" s="1" t="s">
        <v>2239</v>
      </c>
      <c r="H686" s="1">
        <v>0</v>
      </c>
      <c r="I686" s="1" t="s">
        <v>5231</v>
      </c>
      <c r="J686" s="1">
        <v>374222937</v>
      </c>
      <c r="K686" s="1" t="s">
        <v>2124</v>
      </c>
      <c r="L686" s="1" t="s">
        <v>5232</v>
      </c>
      <c r="M686" s="1" t="s">
        <v>5233</v>
      </c>
      <c r="N686" s="1" t="s">
        <v>5234</v>
      </c>
      <c r="O686" s="1" t="s">
        <v>2165</v>
      </c>
      <c r="P686" s="1" t="s">
        <v>2165</v>
      </c>
      <c r="Q686" s="1" t="s">
        <v>2166</v>
      </c>
      <c r="R686" s="1" t="s">
        <v>2195</v>
      </c>
      <c r="S686" s="1">
        <v>20</v>
      </c>
      <c r="T686" s="1">
        <v>10673572</v>
      </c>
      <c r="U686" s="1">
        <v>10673572</v>
      </c>
      <c r="V686" s="1" t="s">
        <v>2168</v>
      </c>
      <c r="W686" s="1" t="s">
        <v>2168</v>
      </c>
      <c r="X686" s="1" t="s">
        <v>2196</v>
      </c>
      <c r="Y686" s="1" t="s">
        <v>2245</v>
      </c>
      <c r="Z686" s="1">
        <v>2</v>
      </c>
      <c r="AA686" s="1" t="s">
        <v>2124</v>
      </c>
      <c r="AB686" s="1" t="s">
        <v>2171</v>
      </c>
      <c r="AC686" s="1" t="s">
        <v>5235</v>
      </c>
      <c r="AD686" s="1">
        <v>2</v>
      </c>
      <c r="AE686" s="1">
        <v>337763</v>
      </c>
      <c r="AF686" s="1">
        <v>10673572</v>
      </c>
      <c r="AG686" s="1" t="s">
        <v>2174</v>
      </c>
      <c r="AH686" s="1" t="s">
        <v>2185</v>
      </c>
    </row>
    <row r="687" spans="1:34" x14ac:dyDescent="0.25">
      <c r="A687" s="1">
        <v>334819</v>
      </c>
      <c r="B687" s="1" t="s">
        <v>2175</v>
      </c>
      <c r="C687" s="1" t="s">
        <v>5236</v>
      </c>
      <c r="D687" s="1">
        <v>182</v>
      </c>
      <c r="E687" s="3" t="s">
        <v>915</v>
      </c>
      <c r="F687" s="1" t="s">
        <v>917</v>
      </c>
      <c r="G687" s="1" t="s">
        <v>2249</v>
      </c>
      <c r="H687" s="1">
        <v>0</v>
      </c>
      <c r="I687" s="1" t="s">
        <v>2335</v>
      </c>
      <c r="J687" s="1">
        <v>886056516</v>
      </c>
      <c r="K687" s="1" t="s">
        <v>2124</v>
      </c>
      <c r="L687" s="1" t="s">
        <v>5237</v>
      </c>
      <c r="M687" s="1" t="s">
        <v>5238</v>
      </c>
      <c r="N687" s="1" t="s">
        <v>5239</v>
      </c>
      <c r="O687" s="1" t="s">
        <v>2165</v>
      </c>
      <c r="P687" s="1" t="s">
        <v>2165</v>
      </c>
      <c r="Q687" s="1" t="s">
        <v>2166</v>
      </c>
      <c r="R687" s="1" t="s">
        <v>2195</v>
      </c>
      <c r="S687" s="1">
        <v>20</v>
      </c>
      <c r="T687" s="1">
        <v>10673659</v>
      </c>
      <c r="U687" s="1">
        <v>10673659</v>
      </c>
      <c r="V687" s="1" t="s">
        <v>2168</v>
      </c>
      <c r="W687" s="1" t="s">
        <v>2168</v>
      </c>
      <c r="X687" s="1" t="s">
        <v>2196</v>
      </c>
      <c r="Y687" s="1" t="s">
        <v>2236</v>
      </c>
      <c r="Z687" s="1">
        <v>1</v>
      </c>
      <c r="AA687" s="1" t="s">
        <v>2124</v>
      </c>
      <c r="AB687" s="1" t="s">
        <v>2171</v>
      </c>
      <c r="AC687" s="1" t="s">
        <v>5240</v>
      </c>
      <c r="AD687" s="1">
        <v>2</v>
      </c>
      <c r="AE687" s="1">
        <v>337766</v>
      </c>
      <c r="AF687" s="1">
        <v>10673659</v>
      </c>
      <c r="AG687" s="1" t="s">
        <v>2210</v>
      </c>
      <c r="AH687" s="1" t="s">
        <v>2185</v>
      </c>
    </row>
    <row r="688" spans="1:34" x14ac:dyDescent="0.25">
      <c r="A688" s="1">
        <v>334821</v>
      </c>
      <c r="B688" s="1" t="s">
        <v>2175</v>
      </c>
      <c r="C688" s="1" t="s">
        <v>5241</v>
      </c>
      <c r="D688" s="1">
        <v>182</v>
      </c>
      <c r="E688" s="3" t="s">
        <v>915</v>
      </c>
      <c r="F688" s="1" t="s">
        <v>917</v>
      </c>
      <c r="G688" s="1" t="s">
        <v>2189</v>
      </c>
      <c r="H688" s="1">
        <v>0</v>
      </c>
      <c r="I688" s="1" t="s">
        <v>5242</v>
      </c>
      <c r="J688" s="1">
        <v>1051412</v>
      </c>
      <c r="K688" s="1" t="s">
        <v>2124</v>
      </c>
      <c r="L688" s="1" t="s">
        <v>5243</v>
      </c>
      <c r="M688" s="1" t="s">
        <v>5233</v>
      </c>
      <c r="N688" s="1" t="s">
        <v>5234</v>
      </c>
      <c r="O688" s="1" t="s">
        <v>2165</v>
      </c>
      <c r="P688" s="1" t="s">
        <v>2165</v>
      </c>
      <c r="Q688" s="1" t="s">
        <v>2166</v>
      </c>
      <c r="R688" s="1" t="s">
        <v>2195</v>
      </c>
      <c r="S688" s="1">
        <v>20</v>
      </c>
      <c r="T688" s="1">
        <v>10673915</v>
      </c>
      <c r="U688" s="1">
        <v>10673915</v>
      </c>
      <c r="V688" s="1" t="s">
        <v>2168</v>
      </c>
      <c r="W688" s="1" t="s">
        <v>2168</v>
      </c>
      <c r="X688" s="1" t="s">
        <v>2196</v>
      </c>
      <c r="Y688" s="1" t="s">
        <v>2245</v>
      </c>
      <c r="Z688" s="1">
        <v>2</v>
      </c>
      <c r="AA688" s="1" t="s">
        <v>2124</v>
      </c>
      <c r="AB688" s="1" t="s">
        <v>2171</v>
      </c>
      <c r="AC688" s="1" t="s">
        <v>5244</v>
      </c>
      <c r="AD688" s="1">
        <v>2</v>
      </c>
      <c r="AE688" s="1">
        <v>337772</v>
      </c>
      <c r="AF688" s="1">
        <v>10673915</v>
      </c>
      <c r="AG688" s="1" t="s">
        <v>2185</v>
      </c>
      <c r="AH688" s="1" t="s">
        <v>2174</v>
      </c>
    </row>
    <row r="689" spans="1:34" x14ac:dyDescent="0.25">
      <c r="A689" s="1">
        <v>334822</v>
      </c>
      <c r="B689" s="1" t="s">
        <v>2175</v>
      </c>
      <c r="C689" s="1" t="s">
        <v>5245</v>
      </c>
      <c r="D689" s="1">
        <v>182</v>
      </c>
      <c r="E689" s="3" t="s">
        <v>915</v>
      </c>
      <c r="F689" s="1" t="s">
        <v>917</v>
      </c>
      <c r="G689" s="1" t="s">
        <v>2189</v>
      </c>
      <c r="H689" s="1">
        <v>0</v>
      </c>
      <c r="I689" s="1" t="s">
        <v>5246</v>
      </c>
      <c r="J689" s="1">
        <v>73611723</v>
      </c>
      <c r="K689" s="1" t="s">
        <v>2124</v>
      </c>
      <c r="L689" s="1" t="s">
        <v>5247</v>
      </c>
      <c r="M689" s="1" t="s">
        <v>5233</v>
      </c>
      <c r="N689" s="1" t="s">
        <v>5234</v>
      </c>
      <c r="O689" s="1" t="s">
        <v>2165</v>
      </c>
      <c r="P689" s="1" t="s">
        <v>2165</v>
      </c>
      <c r="Q689" s="1" t="s">
        <v>2166</v>
      </c>
      <c r="R689" s="1" t="s">
        <v>2195</v>
      </c>
      <c r="S689" s="1">
        <v>20</v>
      </c>
      <c r="T689" s="1">
        <v>10673963</v>
      </c>
      <c r="U689" s="1">
        <v>10673963</v>
      </c>
      <c r="V689" s="1" t="s">
        <v>2168</v>
      </c>
      <c r="W689" s="1" t="s">
        <v>2168</v>
      </c>
      <c r="X689" s="1" t="s">
        <v>2196</v>
      </c>
      <c r="Y689" s="1" t="s">
        <v>2245</v>
      </c>
      <c r="Z689" s="1">
        <v>2</v>
      </c>
      <c r="AA689" s="1" t="s">
        <v>2124</v>
      </c>
      <c r="AB689" s="1" t="s">
        <v>2171</v>
      </c>
      <c r="AC689" s="1" t="s">
        <v>5248</v>
      </c>
      <c r="AD689" s="1">
        <v>2</v>
      </c>
      <c r="AE689" s="1">
        <v>337773</v>
      </c>
      <c r="AF689" s="1">
        <v>10673963</v>
      </c>
      <c r="AG689" s="1" t="s">
        <v>2174</v>
      </c>
      <c r="AH689" s="1" t="s">
        <v>2186</v>
      </c>
    </row>
    <row r="690" spans="1:34" x14ac:dyDescent="0.25">
      <c r="A690" s="1">
        <v>334886</v>
      </c>
      <c r="B690" s="1" t="s">
        <v>2175</v>
      </c>
      <c r="C690" s="1" t="s">
        <v>5249</v>
      </c>
      <c r="D690" s="1">
        <v>5925</v>
      </c>
      <c r="E690" s="3" t="s">
        <v>1330</v>
      </c>
      <c r="F690" s="1" t="s">
        <v>1333</v>
      </c>
      <c r="G690" s="1" t="s">
        <v>2220</v>
      </c>
      <c r="H690" s="1">
        <v>0</v>
      </c>
      <c r="I690" s="1" t="s">
        <v>5250</v>
      </c>
      <c r="J690" s="1">
        <v>753117180</v>
      </c>
      <c r="K690" s="1" t="s">
        <v>2124</v>
      </c>
      <c r="L690" s="1" t="s">
        <v>5251</v>
      </c>
      <c r="M690" s="1" t="s">
        <v>5252</v>
      </c>
      <c r="N690" s="1" t="s">
        <v>5253</v>
      </c>
      <c r="O690" s="1" t="s">
        <v>2165</v>
      </c>
      <c r="P690" s="1" t="s">
        <v>2165</v>
      </c>
      <c r="Q690" s="1" t="s">
        <v>2166</v>
      </c>
      <c r="R690" s="1" t="s">
        <v>2316</v>
      </c>
      <c r="S690" s="1">
        <v>13</v>
      </c>
      <c r="T690" s="1">
        <v>48303844</v>
      </c>
      <c r="U690" s="1">
        <v>48303844</v>
      </c>
      <c r="V690" s="1" t="s">
        <v>2168</v>
      </c>
      <c r="W690" s="1" t="s">
        <v>2168</v>
      </c>
      <c r="X690" s="1" t="s">
        <v>4569</v>
      </c>
      <c r="Y690" s="1" t="s">
        <v>2227</v>
      </c>
      <c r="Z690" s="1">
        <v>3</v>
      </c>
      <c r="AA690" s="1" t="s">
        <v>4301</v>
      </c>
      <c r="AB690" s="1" t="s">
        <v>2171</v>
      </c>
      <c r="AC690" s="1" t="s">
        <v>5254</v>
      </c>
      <c r="AD690" s="1">
        <v>2</v>
      </c>
      <c r="AE690" s="1">
        <v>312281</v>
      </c>
      <c r="AF690" s="1">
        <v>48303844</v>
      </c>
      <c r="AG690" s="1" t="s">
        <v>2210</v>
      </c>
      <c r="AH690" s="1" t="s">
        <v>2174</v>
      </c>
    </row>
    <row r="691" spans="1:34" x14ac:dyDescent="0.25">
      <c r="A691" s="1">
        <v>335074</v>
      </c>
      <c r="B691" s="1" t="s">
        <v>2553</v>
      </c>
      <c r="C691" s="1" t="s">
        <v>5255</v>
      </c>
      <c r="D691" s="1">
        <v>26090</v>
      </c>
      <c r="E691" s="3" t="s">
        <v>9</v>
      </c>
      <c r="F691" s="1" t="s">
        <v>12</v>
      </c>
      <c r="G691" s="1" t="s">
        <v>2189</v>
      </c>
      <c r="H691" s="1">
        <v>0</v>
      </c>
      <c r="I691" s="1" t="s">
        <v>5256</v>
      </c>
      <c r="J691" s="1">
        <v>3833297</v>
      </c>
      <c r="K691" s="1" t="s">
        <v>2124</v>
      </c>
      <c r="L691" s="1" t="s">
        <v>5257</v>
      </c>
      <c r="M691" s="1" t="s">
        <v>5258</v>
      </c>
      <c r="N691" s="1" t="s">
        <v>5259</v>
      </c>
      <c r="O691" s="1" t="s">
        <v>2165</v>
      </c>
      <c r="P691" s="1" t="s">
        <v>2165</v>
      </c>
      <c r="Q691" s="1" t="s">
        <v>2166</v>
      </c>
      <c r="R691" s="1" t="s">
        <v>2195</v>
      </c>
      <c r="S691" s="1">
        <v>20</v>
      </c>
      <c r="T691" s="1">
        <v>25390742</v>
      </c>
      <c r="U691" s="1">
        <v>25390743</v>
      </c>
      <c r="V691" s="1" t="s">
        <v>2168</v>
      </c>
      <c r="W691" s="1" t="s">
        <v>2168</v>
      </c>
      <c r="X691" s="1" t="s">
        <v>5260</v>
      </c>
      <c r="Y691" s="1" t="s">
        <v>2245</v>
      </c>
      <c r="Z691" s="1">
        <v>2</v>
      </c>
      <c r="AA691" s="1" t="s">
        <v>2124</v>
      </c>
      <c r="AB691" s="1" t="s">
        <v>2171</v>
      </c>
      <c r="AC691" s="1" t="s">
        <v>5261</v>
      </c>
      <c r="AD691" s="1">
        <v>2</v>
      </c>
      <c r="AE691" s="1">
        <v>337999</v>
      </c>
      <c r="AF691" s="1">
        <v>25390742</v>
      </c>
      <c r="AG691" s="1" t="s">
        <v>2210</v>
      </c>
      <c r="AH691" s="1" t="s">
        <v>5262</v>
      </c>
    </row>
    <row r="692" spans="1:34" x14ac:dyDescent="0.25">
      <c r="A692" s="1">
        <v>335237</v>
      </c>
      <c r="B692" s="1" t="s">
        <v>2175</v>
      </c>
      <c r="C692" s="1" t="s">
        <v>5263</v>
      </c>
      <c r="D692" s="1">
        <v>1282</v>
      </c>
      <c r="E692" s="3" t="s">
        <v>225</v>
      </c>
      <c r="F692" s="1" t="s">
        <v>228</v>
      </c>
      <c r="G692" s="1" t="s">
        <v>2220</v>
      </c>
      <c r="H692" s="1">
        <v>0</v>
      </c>
      <c r="I692" s="1" t="s">
        <v>5264</v>
      </c>
      <c r="J692" s="1">
        <v>538721412</v>
      </c>
      <c r="K692" s="1" t="s">
        <v>2124</v>
      </c>
      <c r="L692" s="1" t="s">
        <v>5265</v>
      </c>
      <c r="M692" s="1" t="s">
        <v>5266</v>
      </c>
      <c r="N692" s="1" t="s">
        <v>5267</v>
      </c>
      <c r="O692" s="1" t="s">
        <v>2165</v>
      </c>
      <c r="P692" s="1" t="s">
        <v>2165</v>
      </c>
      <c r="Q692" s="1" t="s">
        <v>2166</v>
      </c>
      <c r="R692" s="1" t="s">
        <v>2316</v>
      </c>
      <c r="S692" s="1">
        <v>13</v>
      </c>
      <c r="T692" s="1">
        <v>110307130</v>
      </c>
      <c r="U692" s="1">
        <v>110307130</v>
      </c>
      <c r="V692" s="1" t="s">
        <v>2168</v>
      </c>
      <c r="W692" s="1" t="s">
        <v>2168</v>
      </c>
      <c r="X692" s="1" t="s">
        <v>4564</v>
      </c>
      <c r="Y692" s="1" t="s">
        <v>2227</v>
      </c>
      <c r="Z692" s="1">
        <v>2</v>
      </c>
      <c r="AA692" s="1" t="s">
        <v>2124</v>
      </c>
      <c r="AB692" s="1" t="s">
        <v>2171</v>
      </c>
      <c r="AC692" s="1" t="s">
        <v>5268</v>
      </c>
      <c r="AD692" s="1">
        <v>2</v>
      </c>
      <c r="AE692" s="1">
        <v>311088</v>
      </c>
      <c r="AF692" s="1">
        <v>110307130</v>
      </c>
      <c r="AG692" s="1" t="s">
        <v>2174</v>
      </c>
      <c r="AH692" s="1" t="s">
        <v>2186</v>
      </c>
    </row>
    <row r="693" spans="1:34" x14ac:dyDescent="0.25">
      <c r="A693" s="1">
        <v>335323</v>
      </c>
      <c r="B693" s="1" t="s">
        <v>2175</v>
      </c>
      <c r="C693" s="1" t="s">
        <v>5269</v>
      </c>
      <c r="D693" s="1">
        <v>23322</v>
      </c>
      <c r="E693" s="3" t="s">
        <v>662</v>
      </c>
      <c r="F693" s="1" t="s">
        <v>665</v>
      </c>
      <c r="G693" s="1" t="s">
        <v>2249</v>
      </c>
      <c r="H693" s="1">
        <v>0</v>
      </c>
      <c r="I693" s="1" t="s">
        <v>2335</v>
      </c>
      <c r="J693" s="1">
        <v>886052099</v>
      </c>
      <c r="K693" s="1" t="s">
        <v>2124</v>
      </c>
      <c r="L693" s="1" t="s">
        <v>5270</v>
      </c>
      <c r="M693" s="1" t="s">
        <v>5271</v>
      </c>
      <c r="N693" s="1" t="s">
        <v>5272</v>
      </c>
      <c r="O693" s="1" t="s">
        <v>2165</v>
      </c>
      <c r="P693" s="1" t="s">
        <v>2165</v>
      </c>
      <c r="Q693" s="1" t="s">
        <v>2166</v>
      </c>
      <c r="R693" s="1" t="s">
        <v>2532</v>
      </c>
      <c r="S693" s="1">
        <v>16</v>
      </c>
      <c r="T693" s="1">
        <v>53700740</v>
      </c>
      <c r="U693" s="1">
        <v>53700740</v>
      </c>
      <c r="V693" s="1" t="s">
        <v>2168</v>
      </c>
      <c r="W693" s="1" t="s">
        <v>2168</v>
      </c>
      <c r="X693" s="1" t="s">
        <v>4830</v>
      </c>
      <c r="Y693" s="1" t="s">
        <v>2236</v>
      </c>
      <c r="Z693" s="1">
        <v>1</v>
      </c>
      <c r="AA693" s="1" t="s">
        <v>2124</v>
      </c>
      <c r="AB693" s="1" t="s">
        <v>2171</v>
      </c>
      <c r="AC693" s="1" t="s">
        <v>5273</v>
      </c>
      <c r="AD693" s="1">
        <v>2</v>
      </c>
      <c r="AE693" s="1">
        <v>319671</v>
      </c>
      <c r="AF693" s="1">
        <v>53700740</v>
      </c>
      <c r="AG693" s="1" t="s">
        <v>2185</v>
      </c>
      <c r="AH693" s="1" t="s">
        <v>2210</v>
      </c>
    </row>
    <row r="694" spans="1:34" x14ac:dyDescent="0.25">
      <c r="A694" s="1">
        <v>335325</v>
      </c>
      <c r="B694" s="1" t="s">
        <v>2175</v>
      </c>
      <c r="C694" s="1" t="s">
        <v>5274</v>
      </c>
      <c r="D694" s="1">
        <v>23322</v>
      </c>
      <c r="E694" s="3" t="s">
        <v>662</v>
      </c>
      <c r="F694" s="1" t="s">
        <v>665</v>
      </c>
      <c r="G694" s="1" t="s">
        <v>2249</v>
      </c>
      <c r="H694" s="1">
        <v>0</v>
      </c>
      <c r="I694" s="1" t="s">
        <v>2335</v>
      </c>
      <c r="J694" s="1">
        <v>562413151</v>
      </c>
      <c r="K694" s="1" t="s">
        <v>2124</v>
      </c>
      <c r="L694" s="1" t="s">
        <v>5275</v>
      </c>
      <c r="M694" s="1" t="s">
        <v>5276</v>
      </c>
      <c r="N694" s="1" t="s">
        <v>5277</v>
      </c>
      <c r="O694" s="1" t="s">
        <v>2165</v>
      </c>
      <c r="P694" s="1" t="s">
        <v>2165</v>
      </c>
      <c r="Q694" s="1" t="s">
        <v>2166</v>
      </c>
      <c r="R694" s="1" t="s">
        <v>2532</v>
      </c>
      <c r="S694" s="1">
        <v>16</v>
      </c>
      <c r="T694" s="1">
        <v>53703857</v>
      </c>
      <c r="U694" s="1">
        <v>53703857</v>
      </c>
      <c r="V694" s="1" t="s">
        <v>2168</v>
      </c>
      <c r="W694" s="1" t="s">
        <v>2168</v>
      </c>
      <c r="X694" s="1" t="s">
        <v>4830</v>
      </c>
      <c r="Y694" s="1" t="s">
        <v>2236</v>
      </c>
      <c r="Z694" s="1">
        <v>1</v>
      </c>
      <c r="AA694" s="1" t="s">
        <v>2124</v>
      </c>
      <c r="AB694" s="1" t="s">
        <v>2171</v>
      </c>
      <c r="AC694" s="1" t="s">
        <v>5278</v>
      </c>
      <c r="AD694" s="1">
        <v>2</v>
      </c>
      <c r="AE694" s="1">
        <v>319673</v>
      </c>
      <c r="AF694" s="1">
        <v>53703857</v>
      </c>
      <c r="AG694" s="1" t="s">
        <v>2210</v>
      </c>
      <c r="AH694" s="1" t="s">
        <v>2185</v>
      </c>
    </row>
    <row r="695" spans="1:34" x14ac:dyDescent="0.25">
      <c r="A695" s="1">
        <v>335458</v>
      </c>
      <c r="B695" s="1" t="s">
        <v>2175</v>
      </c>
      <c r="C695" s="1" t="s">
        <v>5279</v>
      </c>
      <c r="D695" s="1">
        <v>583</v>
      </c>
      <c r="E695" s="3" t="s">
        <v>82</v>
      </c>
      <c r="F695" s="1" t="s">
        <v>85</v>
      </c>
      <c r="G695" s="1" t="s">
        <v>2249</v>
      </c>
      <c r="H695" s="1">
        <v>0</v>
      </c>
      <c r="I695" s="1" t="s">
        <v>2335</v>
      </c>
      <c r="J695" s="1">
        <v>886052152</v>
      </c>
      <c r="K695" s="1" t="s">
        <v>2124</v>
      </c>
      <c r="L695" s="1" t="s">
        <v>5280</v>
      </c>
      <c r="M695" s="1" t="s">
        <v>4851</v>
      </c>
      <c r="N695" s="1" t="s">
        <v>4852</v>
      </c>
      <c r="O695" s="1" t="s">
        <v>2165</v>
      </c>
      <c r="P695" s="1" t="s">
        <v>2165</v>
      </c>
      <c r="Q695" s="1" t="s">
        <v>2166</v>
      </c>
      <c r="R695" s="1" t="s">
        <v>2532</v>
      </c>
      <c r="S695" s="1">
        <v>16</v>
      </c>
      <c r="T695" s="1">
        <v>56519995</v>
      </c>
      <c r="U695" s="1">
        <v>56519995</v>
      </c>
      <c r="V695" s="1" t="s">
        <v>2168</v>
      </c>
      <c r="W695" s="1" t="s">
        <v>2168</v>
      </c>
      <c r="X695" s="1" t="s">
        <v>2700</v>
      </c>
      <c r="Y695" s="1" t="s">
        <v>2236</v>
      </c>
      <c r="Z695" s="1">
        <v>1</v>
      </c>
      <c r="AA695" s="1" t="s">
        <v>2124</v>
      </c>
      <c r="AB695" s="1" t="s">
        <v>2171</v>
      </c>
      <c r="AC695" s="1" t="s">
        <v>5281</v>
      </c>
      <c r="AD695" s="1">
        <v>2</v>
      </c>
      <c r="AE695" s="1">
        <v>319875</v>
      </c>
      <c r="AF695" s="1">
        <v>56519995</v>
      </c>
      <c r="AG695" s="1" t="s">
        <v>2210</v>
      </c>
      <c r="AH695" s="1" t="s">
        <v>2185</v>
      </c>
    </row>
    <row r="696" spans="1:34" x14ac:dyDescent="0.25">
      <c r="A696" s="1">
        <v>335466</v>
      </c>
      <c r="B696" s="1" t="s">
        <v>2175</v>
      </c>
      <c r="C696" s="1" t="s">
        <v>5282</v>
      </c>
      <c r="D696" s="1">
        <v>583</v>
      </c>
      <c r="E696" s="3" t="s">
        <v>82</v>
      </c>
      <c r="F696" s="1" t="s">
        <v>85</v>
      </c>
      <c r="G696" s="1" t="s">
        <v>2249</v>
      </c>
      <c r="H696" s="1">
        <v>0</v>
      </c>
      <c r="I696" s="1" t="s">
        <v>2786</v>
      </c>
      <c r="J696" s="1">
        <v>886052153</v>
      </c>
      <c r="K696" s="1" t="s">
        <v>2124</v>
      </c>
      <c r="L696" s="1" t="s">
        <v>5283</v>
      </c>
      <c r="M696" s="1" t="s">
        <v>2192</v>
      </c>
      <c r="N696" s="1" t="s">
        <v>2193</v>
      </c>
      <c r="O696" s="1" t="s">
        <v>2165</v>
      </c>
      <c r="P696" s="1" t="s">
        <v>2165</v>
      </c>
      <c r="Q696" s="1" t="s">
        <v>2166</v>
      </c>
      <c r="R696" s="1" t="s">
        <v>2532</v>
      </c>
      <c r="S696" s="1">
        <v>16</v>
      </c>
      <c r="T696" s="1">
        <v>56520008</v>
      </c>
      <c r="U696" s="1">
        <v>56520008</v>
      </c>
      <c r="V696" s="1" t="s">
        <v>2168</v>
      </c>
      <c r="W696" s="1" t="s">
        <v>2168</v>
      </c>
      <c r="X696" s="1" t="s">
        <v>2700</v>
      </c>
      <c r="Y696" s="1" t="s">
        <v>2236</v>
      </c>
      <c r="Z696" s="1">
        <v>1</v>
      </c>
      <c r="AA696" s="1" t="s">
        <v>2124</v>
      </c>
      <c r="AB696" s="1" t="s">
        <v>2171</v>
      </c>
      <c r="AC696" s="1" t="s">
        <v>5284</v>
      </c>
      <c r="AD696" s="1">
        <v>2</v>
      </c>
      <c r="AE696" s="1">
        <v>319877</v>
      </c>
      <c r="AF696" s="1">
        <v>56520008</v>
      </c>
      <c r="AG696" s="1" t="s">
        <v>2174</v>
      </c>
      <c r="AH696" s="1" t="s">
        <v>2186</v>
      </c>
    </row>
    <row r="697" spans="1:34" x14ac:dyDescent="0.25">
      <c r="A697" s="1">
        <v>335473</v>
      </c>
      <c r="B697" s="1" t="s">
        <v>2175</v>
      </c>
      <c r="C697" s="1" t="s">
        <v>5285</v>
      </c>
      <c r="D697" s="1">
        <v>583</v>
      </c>
      <c r="E697" s="3" t="s">
        <v>82</v>
      </c>
      <c r="F697" s="1" t="s">
        <v>85</v>
      </c>
      <c r="G697" s="1" t="s">
        <v>2249</v>
      </c>
      <c r="H697" s="1">
        <v>0</v>
      </c>
      <c r="I697" s="1" t="s">
        <v>2304</v>
      </c>
      <c r="J697" s="1">
        <v>886052155</v>
      </c>
      <c r="K697" s="1" t="s">
        <v>2124</v>
      </c>
      <c r="L697" s="1" t="s">
        <v>5286</v>
      </c>
      <c r="M697" s="1" t="s">
        <v>4851</v>
      </c>
      <c r="N697" s="1" t="s">
        <v>4852</v>
      </c>
      <c r="O697" s="1" t="s">
        <v>2165</v>
      </c>
      <c r="P697" s="1" t="s">
        <v>2165</v>
      </c>
      <c r="Q697" s="1" t="s">
        <v>2166</v>
      </c>
      <c r="R697" s="1" t="s">
        <v>2532</v>
      </c>
      <c r="S697" s="1">
        <v>16</v>
      </c>
      <c r="T697" s="1">
        <v>56520023</v>
      </c>
      <c r="U697" s="1">
        <v>56520023</v>
      </c>
      <c r="V697" s="1" t="s">
        <v>2168</v>
      </c>
      <c r="W697" s="1" t="s">
        <v>2168</v>
      </c>
      <c r="X697" s="1" t="s">
        <v>2700</v>
      </c>
      <c r="Y697" s="1" t="s">
        <v>2236</v>
      </c>
      <c r="Z697" s="1">
        <v>1</v>
      </c>
      <c r="AA697" s="1" t="s">
        <v>2124</v>
      </c>
      <c r="AB697" s="1" t="s">
        <v>2171</v>
      </c>
      <c r="AC697" s="1" t="s">
        <v>5287</v>
      </c>
      <c r="AD697" s="1">
        <v>2</v>
      </c>
      <c r="AE697" s="1">
        <v>319879</v>
      </c>
      <c r="AF697" s="1">
        <v>56520023</v>
      </c>
      <c r="AG697" s="1" t="s">
        <v>2174</v>
      </c>
      <c r="AH697" s="1" t="s">
        <v>2186</v>
      </c>
    </row>
    <row r="698" spans="1:34" x14ac:dyDescent="0.25">
      <c r="A698" s="1">
        <v>335694</v>
      </c>
      <c r="B698" s="1" t="s">
        <v>2175</v>
      </c>
      <c r="C698" s="1" t="s">
        <v>5288</v>
      </c>
      <c r="D698" s="1">
        <v>26277</v>
      </c>
      <c r="E698" s="3" t="s">
        <v>1044</v>
      </c>
      <c r="F698" s="1" t="s">
        <v>1047</v>
      </c>
      <c r="G698" s="1" t="s">
        <v>2254</v>
      </c>
      <c r="H698" s="1">
        <v>0</v>
      </c>
      <c r="I698" s="1" t="s">
        <v>2370</v>
      </c>
      <c r="J698" s="1">
        <v>577503785</v>
      </c>
      <c r="K698" s="1" t="s">
        <v>2124</v>
      </c>
      <c r="L698" s="1" t="s">
        <v>5289</v>
      </c>
      <c r="M698" s="1" t="s">
        <v>4961</v>
      </c>
      <c r="N698" s="1" t="s">
        <v>4962</v>
      </c>
      <c r="O698" s="1" t="s">
        <v>2165</v>
      </c>
      <c r="P698" s="1" t="s">
        <v>2165</v>
      </c>
      <c r="Q698" s="1" t="s">
        <v>2166</v>
      </c>
      <c r="R698" s="1" t="s">
        <v>2692</v>
      </c>
      <c r="S698" s="1">
        <v>14</v>
      </c>
      <c r="T698" s="1">
        <v>24242493</v>
      </c>
      <c r="U698" s="1">
        <v>24242493</v>
      </c>
      <c r="V698" s="1" t="s">
        <v>2168</v>
      </c>
      <c r="W698" s="1" t="s">
        <v>2168</v>
      </c>
      <c r="X698" s="1" t="s">
        <v>4957</v>
      </c>
      <c r="Y698" s="1" t="s">
        <v>2236</v>
      </c>
      <c r="Z698" s="1">
        <v>1</v>
      </c>
      <c r="AA698" s="1" t="s">
        <v>2124</v>
      </c>
      <c r="AB698" s="1" t="s">
        <v>2171</v>
      </c>
      <c r="AC698" s="1" t="s">
        <v>5290</v>
      </c>
      <c r="AD698" s="1">
        <v>2</v>
      </c>
      <c r="AE698" s="1">
        <v>312961</v>
      </c>
      <c r="AF698" s="1">
        <v>24242493</v>
      </c>
      <c r="AG698" s="1" t="s">
        <v>2174</v>
      </c>
      <c r="AH698" s="1" t="s">
        <v>2186</v>
      </c>
    </row>
    <row r="699" spans="1:34" x14ac:dyDescent="0.25">
      <c r="A699" s="1">
        <v>335700</v>
      </c>
      <c r="B699" s="1" t="s">
        <v>2175</v>
      </c>
      <c r="C699" s="1" t="s">
        <v>5291</v>
      </c>
      <c r="D699" s="1">
        <v>26277</v>
      </c>
      <c r="E699" s="3" t="s">
        <v>1044</v>
      </c>
      <c r="F699" s="1" t="s">
        <v>1047</v>
      </c>
      <c r="G699" s="1" t="s">
        <v>2189</v>
      </c>
      <c r="H699" s="1">
        <v>0</v>
      </c>
      <c r="I699" s="1" t="s">
        <v>2304</v>
      </c>
      <c r="J699" s="1">
        <v>11557911</v>
      </c>
      <c r="K699" s="1" t="s">
        <v>2124</v>
      </c>
      <c r="L699" s="1" t="s">
        <v>5292</v>
      </c>
      <c r="M699" s="1" t="s">
        <v>5293</v>
      </c>
      <c r="N699" s="1" t="s">
        <v>5294</v>
      </c>
      <c r="O699" s="1" t="s">
        <v>2165</v>
      </c>
      <c r="P699" s="1" t="s">
        <v>2165</v>
      </c>
      <c r="Q699" s="1" t="s">
        <v>2166</v>
      </c>
      <c r="R699" s="1" t="s">
        <v>2692</v>
      </c>
      <c r="S699" s="1">
        <v>14</v>
      </c>
      <c r="T699" s="1">
        <v>24242504</v>
      </c>
      <c r="U699" s="1">
        <v>24242504</v>
      </c>
      <c r="V699" s="1" t="s">
        <v>2168</v>
      </c>
      <c r="W699" s="1" t="s">
        <v>2168</v>
      </c>
      <c r="X699" s="1" t="s">
        <v>4957</v>
      </c>
      <c r="Y699" s="1" t="s">
        <v>2236</v>
      </c>
      <c r="Z699" s="1">
        <v>1</v>
      </c>
      <c r="AA699" s="1" t="s">
        <v>2124</v>
      </c>
      <c r="AB699" s="1" t="s">
        <v>2171</v>
      </c>
      <c r="AC699" s="1" t="s">
        <v>5295</v>
      </c>
      <c r="AD699" s="1">
        <v>2</v>
      </c>
      <c r="AE699" s="1">
        <v>312962</v>
      </c>
      <c r="AF699" s="1">
        <v>24242504</v>
      </c>
      <c r="AG699" s="1" t="s">
        <v>2186</v>
      </c>
      <c r="AH699" s="1" t="s">
        <v>2210</v>
      </c>
    </row>
    <row r="700" spans="1:34" x14ac:dyDescent="0.25">
      <c r="A700" s="1">
        <v>335702</v>
      </c>
      <c r="B700" s="1" t="s">
        <v>2175</v>
      </c>
      <c r="C700" s="1" t="s">
        <v>5296</v>
      </c>
      <c r="D700" s="1">
        <v>26277</v>
      </c>
      <c r="E700" s="3" t="s">
        <v>1044</v>
      </c>
      <c r="F700" s="1" t="s">
        <v>1047</v>
      </c>
      <c r="G700" s="1" t="s">
        <v>2239</v>
      </c>
      <c r="H700" s="1">
        <v>0</v>
      </c>
      <c r="I700" s="1" t="s">
        <v>5297</v>
      </c>
      <c r="J700" s="1">
        <v>35886534</v>
      </c>
      <c r="K700" s="1" t="s">
        <v>2124</v>
      </c>
      <c r="L700" s="1" t="s">
        <v>5298</v>
      </c>
      <c r="M700" s="1" t="s">
        <v>5299</v>
      </c>
      <c r="N700" s="1" t="s">
        <v>5300</v>
      </c>
      <c r="O700" s="1" t="s">
        <v>2165</v>
      </c>
      <c r="P700" s="1" t="s">
        <v>2165</v>
      </c>
      <c r="Q700" s="1" t="s">
        <v>2166</v>
      </c>
      <c r="R700" s="1" t="s">
        <v>2692</v>
      </c>
      <c r="S700" s="1">
        <v>14</v>
      </c>
      <c r="T700" s="1">
        <v>24242598</v>
      </c>
      <c r="U700" s="1">
        <v>24242598</v>
      </c>
      <c r="V700" s="1" t="s">
        <v>2168</v>
      </c>
      <c r="W700" s="1" t="s">
        <v>2168</v>
      </c>
      <c r="X700" s="1" t="s">
        <v>4957</v>
      </c>
      <c r="Y700" s="1" t="s">
        <v>2245</v>
      </c>
      <c r="Z700" s="1">
        <v>2</v>
      </c>
      <c r="AA700" s="1" t="s">
        <v>2124</v>
      </c>
      <c r="AB700" s="1" t="s">
        <v>2171</v>
      </c>
      <c r="AC700" s="1" t="s">
        <v>5301</v>
      </c>
      <c r="AD700" s="1">
        <v>2</v>
      </c>
      <c r="AE700" s="1">
        <v>312966</v>
      </c>
      <c r="AF700" s="1">
        <v>24242598</v>
      </c>
      <c r="AG700" s="1" t="s">
        <v>2174</v>
      </c>
      <c r="AH700" s="1" t="s">
        <v>2186</v>
      </c>
    </row>
    <row r="701" spans="1:34" x14ac:dyDescent="0.25">
      <c r="A701" s="1">
        <v>335740</v>
      </c>
      <c r="B701" s="1" t="s">
        <v>2175</v>
      </c>
      <c r="C701" s="1" t="s">
        <v>5302</v>
      </c>
      <c r="D701" s="1">
        <v>1258</v>
      </c>
      <c r="E701" s="3" t="s">
        <v>209</v>
      </c>
      <c r="F701" s="1" t="s">
        <v>212</v>
      </c>
      <c r="G701" s="1" t="s">
        <v>2249</v>
      </c>
      <c r="H701" s="1">
        <v>0</v>
      </c>
      <c r="I701" s="1" t="s">
        <v>2304</v>
      </c>
      <c r="J701" s="1">
        <v>776035875</v>
      </c>
      <c r="K701" s="1" t="s">
        <v>2124</v>
      </c>
      <c r="L701" s="1" t="s">
        <v>5303</v>
      </c>
      <c r="M701" s="1" t="s">
        <v>3060</v>
      </c>
      <c r="N701" s="1" t="s">
        <v>1134</v>
      </c>
      <c r="O701" s="1" t="s">
        <v>2165</v>
      </c>
      <c r="P701" s="1" t="s">
        <v>2165</v>
      </c>
      <c r="Q701" s="1" t="s">
        <v>2166</v>
      </c>
      <c r="R701" s="1" t="s">
        <v>2532</v>
      </c>
      <c r="S701" s="1">
        <v>16</v>
      </c>
      <c r="T701" s="1">
        <v>57971076</v>
      </c>
      <c r="U701" s="1">
        <v>57971076</v>
      </c>
      <c r="V701" s="1" t="s">
        <v>2168</v>
      </c>
      <c r="W701" s="1" t="s">
        <v>2168</v>
      </c>
      <c r="X701" s="1" t="s">
        <v>5304</v>
      </c>
      <c r="Y701" s="1" t="s">
        <v>2236</v>
      </c>
      <c r="Z701" s="1">
        <v>1</v>
      </c>
      <c r="AA701" s="1" t="s">
        <v>2124</v>
      </c>
      <c r="AB701" s="1" t="s">
        <v>2171</v>
      </c>
      <c r="AC701" s="1" t="s">
        <v>5305</v>
      </c>
      <c r="AD701" s="1">
        <v>2</v>
      </c>
      <c r="AE701" s="1">
        <v>320115</v>
      </c>
      <c r="AF701" s="1">
        <v>57971076</v>
      </c>
      <c r="AG701" s="1" t="s">
        <v>2174</v>
      </c>
      <c r="AH701" s="1" t="s">
        <v>2186</v>
      </c>
    </row>
    <row r="702" spans="1:34" x14ac:dyDescent="0.25">
      <c r="A702" s="1">
        <v>335801</v>
      </c>
      <c r="B702" s="1" t="s">
        <v>2175</v>
      </c>
      <c r="C702" s="1" t="s">
        <v>5306</v>
      </c>
      <c r="D702" s="1">
        <v>1001</v>
      </c>
      <c r="E702" s="3" t="s">
        <v>147</v>
      </c>
      <c r="F702" s="1" t="s">
        <v>150</v>
      </c>
      <c r="G702" s="1" t="s">
        <v>2249</v>
      </c>
      <c r="H702" s="1">
        <v>0</v>
      </c>
      <c r="I702" s="1" t="s">
        <v>2335</v>
      </c>
      <c r="J702" s="1">
        <v>370893872</v>
      </c>
      <c r="K702" s="1" t="s">
        <v>2124</v>
      </c>
      <c r="L702" s="1" t="s">
        <v>5307</v>
      </c>
      <c r="M702" s="1" t="s">
        <v>4862</v>
      </c>
      <c r="N702" s="1" t="s">
        <v>4863</v>
      </c>
      <c r="O702" s="1" t="s">
        <v>2165</v>
      </c>
      <c r="P702" s="1" t="s">
        <v>2165</v>
      </c>
      <c r="Q702" s="1" t="s">
        <v>2166</v>
      </c>
      <c r="R702" s="1" t="s">
        <v>2532</v>
      </c>
      <c r="S702" s="1">
        <v>16</v>
      </c>
      <c r="T702" s="1">
        <v>68645369</v>
      </c>
      <c r="U702" s="1">
        <v>68645369</v>
      </c>
      <c r="V702" s="1" t="s">
        <v>2168</v>
      </c>
      <c r="W702" s="1" t="s">
        <v>2168</v>
      </c>
      <c r="X702" s="1" t="s">
        <v>4864</v>
      </c>
      <c r="Y702" s="1" t="s">
        <v>2236</v>
      </c>
      <c r="Z702" s="1">
        <v>1</v>
      </c>
      <c r="AA702" s="1" t="s">
        <v>2124</v>
      </c>
      <c r="AB702" s="1" t="s">
        <v>2171</v>
      </c>
      <c r="AC702" s="1" t="s">
        <v>5308</v>
      </c>
      <c r="AD702" s="1">
        <v>2</v>
      </c>
      <c r="AE702" s="1">
        <v>320222</v>
      </c>
      <c r="AF702" s="1">
        <v>68645369</v>
      </c>
      <c r="AG702" s="1" t="s">
        <v>2186</v>
      </c>
      <c r="AH702" s="1" t="s">
        <v>2174</v>
      </c>
    </row>
    <row r="703" spans="1:34" x14ac:dyDescent="0.25">
      <c r="A703" s="1">
        <v>336286</v>
      </c>
      <c r="B703" s="1" t="s">
        <v>2175</v>
      </c>
      <c r="C703" s="1" t="s">
        <v>5309</v>
      </c>
      <c r="D703" s="1">
        <v>341640</v>
      </c>
      <c r="E703" s="3" t="s">
        <v>1206</v>
      </c>
      <c r="F703" s="1" t="s">
        <v>1208</v>
      </c>
      <c r="G703" s="1" t="s">
        <v>2249</v>
      </c>
      <c r="H703" s="1">
        <v>0</v>
      </c>
      <c r="I703" s="1" t="s">
        <v>2304</v>
      </c>
      <c r="J703" s="1">
        <v>886050184</v>
      </c>
      <c r="K703" s="1" t="s">
        <v>2124</v>
      </c>
      <c r="L703" s="1" t="s">
        <v>5310</v>
      </c>
      <c r="M703" s="1" t="s">
        <v>4927</v>
      </c>
      <c r="N703" s="1" t="s">
        <v>4928</v>
      </c>
      <c r="O703" s="1" t="s">
        <v>2165</v>
      </c>
      <c r="P703" s="1" t="s">
        <v>2165</v>
      </c>
      <c r="Q703" s="1" t="s">
        <v>2166</v>
      </c>
      <c r="R703" s="1" t="s">
        <v>2316</v>
      </c>
      <c r="S703" s="1">
        <v>13</v>
      </c>
      <c r="T703" s="1">
        <v>38687152</v>
      </c>
      <c r="U703" s="1">
        <v>38687152</v>
      </c>
      <c r="V703" s="1" t="s">
        <v>2168</v>
      </c>
      <c r="W703" s="1" t="s">
        <v>2168</v>
      </c>
      <c r="X703" s="1" t="s">
        <v>4929</v>
      </c>
      <c r="Y703" s="1" t="s">
        <v>2236</v>
      </c>
      <c r="Z703" s="1">
        <v>1</v>
      </c>
      <c r="AA703" s="1" t="s">
        <v>2124</v>
      </c>
      <c r="AB703" s="1" t="s">
        <v>2171</v>
      </c>
      <c r="AC703" s="1" t="s">
        <v>5311</v>
      </c>
      <c r="AD703" s="1">
        <v>2</v>
      </c>
      <c r="AE703" s="1">
        <v>311931</v>
      </c>
      <c r="AF703" s="1">
        <v>38687152</v>
      </c>
      <c r="AG703" s="1" t="s">
        <v>2186</v>
      </c>
      <c r="AH703" s="1" t="s">
        <v>2174</v>
      </c>
    </row>
    <row r="704" spans="1:34" x14ac:dyDescent="0.25">
      <c r="A704" s="1">
        <v>336287</v>
      </c>
      <c r="B704" s="1" t="s">
        <v>2175</v>
      </c>
      <c r="C704" s="1" t="s">
        <v>5312</v>
      </c>
      <c r="D704" s="1">
        <v>341640</v>
      </c>
      <c r="E704" s="3" t="s">
        <v>1206</v>
      </c>
      <c r="F704" s="1" t="s">
        <v>1208</v>
      </c>
      <c r="G704" s="1" t="s">
        <v>2254</v>
      </c>
      <c r="H704" s="1">
        <v>0</v>
      </c>
      <c r="I704" s="1" t="s">
        <v>2335</v>
      </c>
      <c r="J704" s="1">
        <v>142232936</v>
      </c>
      <c r="K704" s="1" t="s">
        <v>2124</v>
      </c>
      <c r="L704" s="1" t="s">
        <v>5313</v>
      </c>
      <c r="M704" s="1" t="s">
        <v>4927</v>
      </c>
      <c r="N704" s="1" t="s">
        <v>4928</v>
      </c>
      <c r="O704" s="1" t="s">
        <v>2165</v>
      </c>
      <c r="P704" s="1" t="s">
        <v>2165</v>
      </c>
      <c r="Q704" s="1" t="s">
        <v>2166</v>
      </c>
      <c r="R704" s="1" t="s">
        <v>2316</v>
      </c>
      <c r="S704" s="1">
        <v>13</v>
      </c>
      <c r="T704" s="1">
        <v>38687163</v>
      </c>
      <c r="U704" s="1">
        <v>38687163</v>
      </c>
      <c r="V704" s="1" t="s">
        <v>2168</v>
      </c>
      <c r="W704" s="1" t="s">
        <v>2168</v>
      </c>
      <c r="X704" s="1" t="s">
        <v>4929</v>
      </c>
      <c r="Y704" s="1" t="s">
        <v>2236</v>
      </c>
      <c r="Z704" s="1">
        <v>1</v>
      </c>
      <c r="AA704" s="1" t="s">
        <v>2124</v>
      </c>
      <c r="AB704" s="1" t="s">
        <v>2171</v>
      </c>
      <c r="AC704" s="1" t="s">
        <v>5314</v>
      </c>
      <c r="AD704" s="1">
        <v>2</v>
      </c>
      <c r="AE704" s="1">
        <v>311932</v>
      </c>
      <c r="AF704" s="1">
        <v>38687163</v>
      </c>
      <c r="AG704" s="1" t="s">
        <v>2210</v>
      </c>
      <c r="AH704" s="1" t="s">
        <v>2185</v>
      </c>
    </row>
    <row r="705" spans="1:34" x14ac:dyDescent="0.25">
      <c r="A705" s="1">
        <v>336386</v>
      </c>
      <c r="B705" s="1" t="s">
        <v>2175</v>
      </c>
      <c r="C705" s="1" t="s">
        <v>5315</v>
      </c>
      <c r="D705" s="1">
        <v>24148</v>
      </c>
      <c r="E705" s="3" t="s">
        <v>571</v>
      </c>
      <c r="F705" s="1" t="s">
        <v>574</v>
      </c>
      <c r="G705" s="1" t="s">
        <v>2249</v>
      </c>
      <c r="H705" s="1">
        <v>0</v>
      </c>
      <c r="I705" s="1" t="s">
        <v>2335</v>
      </c>
      <c r="J705" s="1">
        <v>886056957</v>
      </c>
      <c r="K705" s="1" t="s">
        <v>2124</v>
      </c>
      <c r="L705" s="1" t="s">
        <v>5316</v>
      </c>
      <c r="M705" s="1" t="s">
        <v>3060</v>
      </c>
      <c r="N705" s="1" t="s">
        <v>1134</v>
      </c>
      <c r="O705" s="1" t="s">
        <v>2165</v>
      </c>
      <c r="P705" s="1" t="s">
        <v>2165</v>
      </c>
      <c r="Q705" s="1" t="s">
        <v>2166</v>
      </c>
      <c r="R705" s="1" t="s">
        <v>2195</v>
      </c>
      <c r="S705" s="1">
        <v>20</v>
      </c>
      <c r="T705" s="1">
        <v>63981157</v>
      </c>
      <c r="U705" s="1">
        <v>63981157</v>
      </c>
      <c r="V705" s="1" t="s">
        <v>2168</v>
      </c>
      <c r="W705" s="1" t="s">
        <v>2168</v>
      </c>
      <c r="X705" s="1" t="s">
        <v>5317</v>
      </c>
      <c r="Y705" s="1" t="s">
        <v>2236</v>
      </c>
      <c r="Z705" s="1">
        <v>1</v>
      </c>
      <c r="AA705" s="1" t="s">
        <v>2124</v>
      </c>
      <c r="AB705" s="1" t="s">
        <v>2171</v>
      </c>
      <c r="AC705" s="1" t="s">
        <v>5318</v>
      </c>
      <c r="AD705" s="1">
        <v>2</v>
      </c>
      <c r="AE705" s="1">
        <v>339452</v>
      </c>
      <c r="AF705" s="1">
        <v>63981157</v>
      </c>
      <c r="AG705" s="1" t="s">
        <v>2174</v>
      </c>
      <c r="AH705" s="1" t="s">
        <v>2186</v>
      </c>
    </row>
    <row r="706" spans="1:34" x14ac:dyDescent="0.25">
      <c r="A706" s="1">
        <v>336389</v>
      </c>
      <c r="B706" s="1" t="s">
        <v>2175</v>
      </c>
      <c r="C706" s="1" t="s">
        <v>5319</v>
      </c>
      <c r="D706" s="1">
        <v>24148</v>
      </c>
      <c r="E706" s="3" t="s">
        <v>571</v>
      </c>
      <c r="F706" s="1" t="s">
        <v>574</v>
      </c>
      <c r="G706" s="1" t="s">
        <v>2249</v>
      </c>
      <c r="H706" s="1">
        <v>0</v>
      </c>
      <c r="I706" s="1" t="s">
        <v>2335</v>
      </c>
      <c r="J706" s="1">
        <v>527686294</v>
      </c>
      <c r="K706" s="1" t="s">
        <v>2124</v>
      </c>
      <c r="L706" s="1" t="s">
        <v>5320</v>
      </c>
      <c r="M706" s="1" t="s">
        <v>3060</v>
      </c>
      <c r="N706" s="1" t="s">
        <v>1134</v>
      </c>
      <c r="O706" s="1" t="s">
        <v>2165</v>
      </c>
      <c r="P706" s="1" t="s">
        <v>2165</v>
      </c>
      <c r="Q706" s="1" t="s">
        <v>2166</v>
      </c>
      <c r="R706" s="1" t="s">
        <v>2195</v>
      </c>
      <c r="S706" s="1">
        <v>20</v>
      </c>
      <c r="T706" s="1">
        <v>63981163</v>
      </c>
      <c r="U706" s="1">
        <v>63981163</v>
      </c>
      <c r="V706" s="1" t="s">
        <v>2168</v>
      </c>
      <c r="W706" s="1" t="s">
        <v>2168</v>
      </c>
      <c r="X706" s="1" t="s">
        <v>5317</v>
      </c>
      <c r="Y706" s="1" t="s">
        <v>2236</v>
      </c>
      <c r="Z706" s="1">
        <v>1</v>
      </c>
      <c r="AA706" s="1" t="s">
        <v>2124</v>
      </c>
      <c r="AB706" s="1" t="s">
        <v>2171</v>
      </c>
      <c r="AC706" s="1" t="s">
        <v>5321</v>
      </c>
      <c r="AD706" s="1">
        <v>2</v>
      </c>
      <c r="AE706" s="1">
        <v>339454</v>
      </c>
      <c r="AF706" s="1">
        <v>63981163</v>
      </c>
      <c r="AG706" s="1" t="s">
        <v>2185</v>
      </c>
      <c r="AH706" s="1" t="s">
        <v>2210</v>
      </c>
    </row>
    <row r="707" spans="1:34" x14ac:dyDescent="0.25">
      <c r="A707" s="1">
        <v>336391</v>
      </c>
      <c r="B707" s="1" t="s">
        <v>2175</v>
      </c>
      <c r="C707" s="1" t="s">
        <v>5322</v>
      </c>
      <c r="D707" s="1">
        <v>24148</v>
      </c>
      <c r="E707" s="3" t="s">
        <v>571</v>
      </c>
      <c r="F707" s="1" t="s">
        <v>574</v>
      </c>
      <c r="G707" s="1" t="s">
        <v>2249</v>
      </c>
      <c r="H707" s="1">
        <v>0</v>
      </c>
      <c r="I707" s="1" t="s">
        <v>2304</v>
      </c>
      <c r="J707" s="1">
        <v>750275951</v>
      </c>
      <c r="K707" s="1" t="s">
        <v>2124</v>
      </c>
      <c r="L707" s="1" t="s">
        <v>5323</v>
      </c>
      <c r="M707" s="1" t="s">
        <v>3060</v>
      </c>
      <c r="N707" s="1" t="s">
        <v>1134</v>
      </c>
      <c r="O707" s="1" t="s">
        <v>2165</v>
      </c>
      <c r="P707" s="1" t="s">
        <v>2165</v>
      </c>
      <c r="Q707" s="1" t="s">
        <v>2166</v>
      </c>
      <c r="R707" s="1" t="s">
        <v>2195</v>
      </c>
      <c r="S707" s="1">
        <v>20</v>
      </c>
      <c r="T707" s="1">
        <v>63981192</v>
      </c>
      <c r="U707" s="1">
        <v>63981192</v>
      </c>
      <c r="V707" s="1" t="s">
        <v>2168</v>
      </c>
      <c r="W707" s="1" t="s">
        <v>2168</v>
      </c>
      <c r="X707" s="1" t="s">
        <v>5317</v>
      </c>
      <c r="Y707" s="1" t="s">
        <v>2236</v>
      </c>
      <c r="Z707" s="1">
        <v>1</v>
      </c>
      <c r="AA707" s="1" t="s">
        <v>2124</v>
      </c>
      <c r="AB707" s="1" t="s">
        <v>2171</v>
      </c>
      <c r="AC707" s="1" t="s">
        <v>5324</v>
      </c>
      <c r="AD707" s="1">
        <v>2</v>
      </c>
      <c r="AE707" s="1">
        <v>339459</v>
      </c>
      <c r="AF707" s="1">
        <v>63981192</v>
      </c>
      <c r="AG707" s="1" t="s">
        <v>2174</v>
      </c>
      <c r="AH707" s="1" t="s">
        <v>2186</v>
      </c>
    </row>
    <row r="708" spans="1:34" x14ac:dyDescent="0.25">
      <c r="A708" s="1">
        <v>336631</v>
      </c>
      <c r="B708" s="1" t="s">
        <v>2175</v>
      </c>
      <c r="C708" s="1" t="s">
        <v>5325</v>
      </c>
      <c r="D708" s="1">
        <v>145226</v>
      </c>
      <c r="E708" s="3" t="s">
        <v>610</v>
      </c>
      <c r="F708" s="1" t="s">
        <v>613</v>
      </c>
      <c r="G708" s="1" t="s">
        <v>2239</v>
      </c>
      <c r="H708" s="1">
        <v>0</v>
      </c>
      <c r="I708" s="1" t="s">
        <v>2335</v>
      </c>
      <c r="J708" s="1">
        <v>73276636</v>
      </c>
      <c r="K708" s="1" t="s">
        <v>2124</v>
      </c>
      <c r="L708" s="1" t="s">
        <v>5326</v>
      </c>
      <c r="M708" s="1" t="s">
        <v>5327</v>
      </c>
      <c r="N708" s="1" t="s">
        <v>5328</v>
      </c>
      <c r="O708" s="1" t="s">
        <v>2165</v>
      </c>
      <c r="P708" s="1" t="s">
        <v>2165</v>
      </c>
      <c r="Q708" s="1" t="s">
        <v>2166</v>
      </c>
      <c r="R708" s="1" t="s">
        <v>2692</v>
      </c>
      <c r="S708" s="1">
        <v>14</v>
      </c>
      <c r="T708" s="1">
        <v>67701947</v>
      </c>
      <c r="U708" s="1">
        <v>67701947</v>
      </c>
      <c r="V708" s="1" t="s">
        <v>2168</v>
      </c>
      <c r="W708" s="1" t="s">
        <v>2168</v>
      </c>
      <c r="X708" s="1" t="s">
        <v>4634</v>
      </c>
      <c r="Y708" s="1" t="s">
        <v>2236</v>
      </c>
      <c r="Z708" s="1">
        <v>1</v>
      </c>
      <c r="AA708" s="1" t="s">
        <v>2124</v>
      </c>
      <c r="AB708" s="1" t="s">
        <v>2171</v>
      </c>
      <c r="AC708" s="1" t="s">
        <v>5329</v>
      </c>
      <c r="AD708" s="1">
        <v>2</v>
      </c>
      <c r="AE708" s="1">
        <v>313832</v>
      </c>
      <c r="AF708" s="1">
        <v>67701947</v>
      </c>
      <c r="AG708" s="1" t="s">
        <v>2174</v>
      </c>
      <c r="AH708" s="1" t="s">
        <v>2186</v>
      </c>
    </row>
    <row r="709" spans="1:34" x14ac:dyDescent="0.25">
      <c r="A709" s="1">
        <v>336633</v>
      </c>
      <c r="B709" s="1" t="s">
        <v>2175</v>
      </c>
      <c r="C709" s="1" t="s">
        <v>5330</v>
      </c>
      <c r="D709" s="1">
        <v>145226</v>
      </c>
      <c r="E709" s="3" t="s">
        <v>610</v>
      </c>
      <c r="F709" s="1" t="s">
        <v>613</v>
      </c>
      <c r="G709" s="1" t="s">
        <v>2249</v>
      </c>
      <c r="H709" s="1">
        <v>0</v>
      </c>
      <c r="I709" s="1" t="s">
        <v>2304</v>
      </c>
      <c r="J709" s="1">
        <v>886050639</v>
      </c>
      <c r="K709" s="1" t="s">
        <v>2124</v>
      </c>
      <c r="L709" s="1" t="s">
        <v>5331</v>
      </c>
      <c r="M709" s="1" t="s">
        <v>5327</v>
      </c>
      <c r="N709" s="1" t="s">
        <v>5328</v>
      </c>
      <c r="O709" s="1" t="s">
        <v>2165</v>
      </c>
      <c r="P709" s="1" t="s">
        <v>2165</v>
      </c>
      <c r="Q709" s="1" t="s">
        <v>2166</v>
      </c>
      <c r="R709" s="1" t="s">
        <v>2692</v>
      </c>
      <c r="S709" s="1">
        <v>14</v>
      </c>
      <c r="T709" s="1">
        <v>67720869</v>
      </c>
      <c r="U709" s="1">
        <v>67720869</v>
      </c>
      <c r="V709" s="1" t="s">
        <v>2168</v>
      </c>
      <c r="W709" s="1" t="s">
        <v>2168</v>
      </c>
      <c r="X709" s="1" t="s">
        <v>4634</v>
      </c>
      <c r="Y709" s="1" t="s">
        <v>2236</v>
      </c>
      <c r="Z709" s="1">
        <v>1</v>
      </c>
      <c r="AA709" s="1" t="s">
        <v>2124</v>
      </c>
      <c r="AB709" s="1" t="s">
        <v>2171</v>
      </c>
      <c r="AC709" s="1" t="s">
        <v>5332</v>
      </c>
      <c r="AD709" s="1">
        <v>2</v>
      </c>
      <c r="AE709" s="1">
        <v>313833</v>
      </c>
      <c r="AF709" s="1">
        <v>67720869</v>
      </c>
      <c r="AG709" s="1" t="s">
        <v>2210</v>
      </c>
      <c r="AH709" s="1" t="s">
        <v>2185</v>
      </c>
    </row>
    <row r="710" spans="1:34" x14ac:dyDescent="0.25">
      <c r="A710" s="1">
        <v>336639</v>
      </c>
      <c r="B710" s="1" t="s">
        <v>2175</v>
      </c>
      <c r="C710" s="1" t="s">
        <v>5333</v>
      </c>
      <c r="D710" s="1">
        <v>145226</v>
      </c>
      <c r="E710" s="3" t="s">
        <v>610</v>
      </c>
      <c r="F710" s="1" t="s">
        <v>613</v>
      </c>
      <c r="G710" s="1" t="s">
        <v>2249</v>
      </c>
      <c r="H710" s="1">
        <v>0</v>
      </c>
      <c r="I710" s="1" t="s">
        <v>2304</v>
      </c>
      <c r="J710" s="1">
        <v>886050641</v>
      </c>
      <c r="K710" s="1" t="s">
        <v>2124</v>
      </c>
      <c r="L710" s="1" t="s">
        <v>5334</v>
      </c>
      <c r="M710" s="1" t="s">
        <v>5327</v>
      </c>
      <c r="N710" s="1" t="s">
        <v>5328</v>
      </c>
      <c r="O710" s="1" t="s">
        <v>2165</v>
      </c>
      <c r="P710" s="1" t="s">
        <v>2165</v>
      </c>
      <c r="Q710" s="1" t="s">
        <v>2166</v>
      </c>
      <c r="R710" s="1" t="s">
        <v>2692</v>
      </c>
      <c r="S710" s="1">
        <v>14</v>
      </c>
      <c r="T710" s="1">
        <v>67722522</v>
      </c>
      <c r="U710" s="1">
        <v>67722522</v>
      </c>
      <c r="V710" s="1" t="s">
        <v>2168</v>
      </c>
      <c r="W710" s="1" t="s">
        <v>2168</v>
      </c>
      <c r="X710" s="1" t="s">
        <v>4634</v>
      </c>
      <c r="Y710" s="1" t="s">
        <v>2236</v>
      </c>
      <c r="Z710" s="1">
        <v>1</v>
      </c>
      <c r="AA710" s="1" t="s">
        <v>2124</v>
      </c>
      <c r="AB710" s="1" t="s">
        <v>2171</v>
      </c>
      <c r="AC710" s="1" t="s">
        <v>5335</v>
      </c>
      <c r="AD710" s="1">
        <v>2</v>
      </c>
      <c r="AE710" s="1">
        <v>313836</v>
      </c>
      <c r="AF710" s="1">
        <v>67722522</v>
      </c>
      <c r="AG710" s="1" t="s">
        <v>2210</v>
      </c>
      <c r="AH710" s="1" t="s">
        <v>2185</v>
      </c>
    </row>
    <row r="711" spans="1:34" x14ac:dyDescent="0.25">
      <c r="A711" s="1">
        <v>336718</v>
      </c>
      <c r="B711" s="1" t="s">
        <v>2175</v>
      </c>
      <c r="C711" s="1" t="s">
        <v>5336</v>
      </c>
      <c r="D711" s="1">
        <v>23503</v>
      </c>
      <c r="E711" s="3" t="s">
        <v>1091</v>
      </c>
      <c r="F711" s="1" t="s">
        <v>1094</v>
      </c>
      <c r="G711" s="1" t="s">
        <v>2249</v>
      </c>
      <c r="H711" s="1">
        <v>0</v>
      </c>
      <c r="I711" s="1" t="s">
        <v>2304</v>
      </c>
      <c r="J711" s="1">
        <v>886050660</v>
      </c>
      <c r="K711" s="1" t="s">
        <v>2124</v>
      </c>
      <c r="L711" s="1" t="s">
        <v>5337</v>
      </c>
      <c r="M711" s="1" t="s">
        <v>5338</v>
      </c>
      <c r="N711" s="1" t="s">
        <v>5339</v>
      </c>
      <c r="O711" s="1" t="s">
        <v>2165</v>
      </c>
      <c r="P711" s="1" t="s">
        <v>2165</v>
      </c>
      <c r="Q711" s="1" t="s">
        <v>2166</v>
      </c>
      <c r="R711" s="1" t="s">
        <v>2692</v>
      </c>
      <c r="S711" s="1">
        <v>14</v>
      </c>
      <c r="T711" s="1">
        <v>67816570</v>
      </c>
      <c r="U711" s="1">
        <v>67816570</v>
      </c>
      <c r="V711" s="1" t="s">
        <v>2168</v>
      </c>
      <c r="W711" s="1" t="s">
        <v>2168</v>
      </c>
      <c r="X711" s="1" t="s">
        <v>4634</v>
      </c>
      <c r="Y711" s="1" t="s">
        <v>2236</v>
      </c>
      <c r="Z711" s="1">
        <v>1</v>
      </c>
      <c r="AA711" s="1" t="s">
        <v>2124</v>
      </c>
      <c r="AB711" s="1" t="s">
        <v>2171</v>
      </c>
      <c r="AC711" s="1" t="s">
        <v>5340</v>
      </c>
      <c r="AD711" s="1">
        <v>2</v>
      </c>
      <c r="AE711" s="1">
        <v>313938</v>
      </c>
      <c r="AF711" s="1">
        <v>67816570</v>
      </c>
      <c r="AG711" s="1" t="s">
        <v>2174</v>
      </c>
      <c r="AH711" s="1" t="s">
        <v>2185</v>
      </c>
    </row>
    <row r="712" spans="1:34" x14ac:dyDescent="0.25">
      <c r="A712" s="1">
        <v>337017</v>
      </c>
      <c r="B712" s="1" t="s">
        <v>2187</v>
      </c>
      <c r="C712" s="1" t="s">
        <v>5341</v>
      </c>
      <c r="D712" s="1">
        <v>338917</v>
      </c>
      <c r="E712" s="3" t="s">
        <v>1401</v>
      </c>
      <c r="F712" s="1" t="s">
        <v>1403</v>
      </c>
      <c r="G712" s="1" t="s">
        <v>2249</v>
      </c>
      <c r="H712" s="1">
        <v>0</v>
      </c>
      <c r="I712" s="1" t="s">
        <v>2786</v>
      </c>
      <c r="J712" s="1">
        <v>557085907</v>
      </c>
      <c r="K712" s="1" t="s">
        <v>2124</v>
      </c>
      <c r="L712" s="1" t="s">
        <v>5342</v>
      </c>
      <c r="M712" s="1" t="s">
        <v>5343</v>
      </c>
      <c r="N712" s="1" t="s">
        <v>5344</v>
      </c>
      <c r="O712" s="1" t="s">
        <v>2165</v>
      </c>
      <c r="P712" s="1" t="s">
        <v>2165</v>
      </c>
      <c r="Q712" s="1" t="s">
        <v>2166</v>
      </c>
      <c r="R712" s="1" t="s">
        <v>2692</v>
      </c>
      <c r="S712" s="1">
        <v>14</v>
      </c>
      <c r="T712" s="1">
        <v>74239513</v>
      </c>
      <c r="U712" s="1">
        <v>74239514</v>
      </c>
      <c r="V712" s="1" t="s">
        <v>2168</v>
      </c>
      <c r="W712" s="1" t="s">
        <v>2168</v>
      </c>
      <c r="X712" s="1" t="s">
        <v>5036</v>
      </c>
      <c r="Y712" s="1" t="s">
        <v>2236</v>
      </c>
      <c r="Z712" s="1">
        <v>1</v>
      </c>
      <c r="AA712" s="1" t="s">
        <v>2124</v>
      </c>
      <c r="AB712" s="1" t="s">
        <v>2171</v>
      </c>
      <c r="AC712" s="1" t="s">
        <v>5345</v>
      </c>
      <c r="AD712" s="1">
        <v>2</v>
      </c>
      <c r="AE712" s="1">
        <v>314191</v>
      </c>
      <c r="AF712" s="1">
        <v>74239513</v>
      </c>
      <c r="AG712" s="1" t="s">
        <v>2186</v>
      </c>
      <c r="AH712" s="1" t="s">
        <v>4223</v>
      </c>
    </row>
    <row r="713" spans="1:34" x14ac:dyDescent="0.25">
      <c r="A713" s="1">
        <v>337285</v>
      </c>
      <c r="B713" s="1" t="s">
        <v>2175</v>
      </c>
      <c r="C713" s="1" t="s">
        <v>5346</v>
      </c>
      <c r="D713" s="1">
        <v>10594</v>
      </c>
      <c r="E713" s="3" t="s">
        <v>575</v>
      </c>
      <c r="F713" s="1" t="s">
        <v>578</v>
      </c>
      <c r="G713" s="1" t="s">
        <v>2249</v>
      </c>
      <c r="H713" s="1">
        <v>0</v>
      </c>
      <c r="I713" s="1" t="s">
        <v>2335</v>
      </c>
      <c r="J713" s="1">
        <v>886052621</v>
      </c>
      <c r="K713" s="1" t="s">
        <v>2124</v>
      </c>
      <c r="L713" s="1" t="s">
        <v>5347</v>
      </c>
      <c r="M713" s="1" t="s">
        <v>3060</v>
      </c>
      <c r="N713" s="1" t="s">
        <v>1134</v>
      </c>
      <c r="O713" s="1" t="s">
        <v>2165</v>
      </c>
      <c r="P713" s="1" t="s">
        <v>2165</v>
      </c>
      <c r="Q713" s="1" t="s">
        <v>2166</v>
      </c>
      <c r="R713" s="1" t="s">
        <v>2282</v>
      </c>
      <c r="S713" s="1">
        <v>17</v>
      </c>
      <c r="T713" s="1">
        <v>1684802</v>
      </c>
      <c r="U713" s="1">
        <v>1684802</v>
      </c>
      <c r="V713" s="1" t="s">
        <v>2168</v>
      </c>
      <c r="W713" s="1" t="s">
        <v>2168</v>
      </c>
      <c r="X713" s="1" t="s">
        <v>4909</v>
      </c>
      <c r="Y713" s="1" t="s">
        <v>2236</v>
      </c>
      <c r="Z713" s="1">
        <v>1</v>
      </c>
      <c r="AA713" s="1" t="s">
        <v>2124</v>
      </c>
      <c r="AB713" s="1" t="s">
        <v>2171</v>
      </c>
      <c r="AC713" s="1" t="s">
        <v>5348</v>
      </c>
      <c r="AD713" s="1">
        <v>2</v>
      </c>
      <c r="AE713" s="1">
        <v>321927</v>
      </c>
      <c r="AF713" s="1">
        <v>1684802</v>
      </c>
      <c r="AG713" s="1" t="s">
        <v>2210</v>
      </c>
      <c r="AH713" s="1" t="s">
        <v>2185</v>
      </c>
    </row>
    <row r="714" spans="1:34" x14ac:dyDescent="0.25">
      <c r="A714" s="1">
        <v>337528</v>
      </c>
      <c r="B714" s="1" t="s">
        <v>2175</v>
      </c>
      <c r="C714" s="1" t="s">
        <v>5349</v>
      </c>
      <c r="D714" s="1">
        <v>26277</v>
      </c>
      <c r="E714" s="3" t="s">
        <v>1044</v>
      </c>
      <c r="F714" s="1" t="s">
        <v>1047</v>
      </c>
      <c r="G714" s="1" t="s">
        <v>2249</v>
      </c>
      <c r="H714" s="1">
        <v>0</v>
      </c>
      <c r="I714" s="1" t="s">
        <v>2335</v>
      </c>
      <c r="J714" s="1">
        <v>886050432</v>
      </c>
      <c r="K714" s="1" t="s">
        <v>2124</v>
      </c>
      <c r="L714" s="1" t="s">
        <v>5350</v>
      </c>
      <c r="M714" s="1" t="s">
        <v>5293</v>
      </c>
      <c r="N714" s="1" t="s">
        <v>5294</v>
      </c>
      <c r="O714" s="1" t="s">
        <v>2165</v>
      </c>
      <c r="P714" s="1" t="s">
        <v>2165</v>
      </c>
      <c r="Q714" s="1" t="s">
        <v>2166</v>
      </c>
      <c r="R714" s="1" t="s">
        <v>2692</v>
      </c>
      <c r="S714" s="1">
        <v>14</v>
      </c>
      <c r="T714" s="1">
        <v>24242382</v>
      </c>
      <c r="U714" s="1">
        <v>24242382</v>
      </c>
      <c r="V714" s="1" t="s">
        <v>2168</v>
      </c>
      <c r="W714" s="1" t="s">
        <v>2168</v>
      </c>
      <c r="X714" s="1" t="s">
        <v>4957</v>
      </c>
      <c r="Y714" s="1" t="s">
        <v>2236</v>
      </c>
      <c r="Z714" s="1">
        <v>1</v>
      </c>
      <c r="AA714" s="1" t="s">
        <v>2124</v>
      </c>
      <c r="AB714" s="1" t="s">
        <v>2171</v>
      </c>
      <c r="AC714" s="1" t="s">
        <v>5351</v>
      </c>
      <c r="AD714" s="1">
        <v>2</v>
      </c>
      <c r="AE714" s="1">
        <v>312958</v>
      </c>
      <c r="AF714" s="1">
        <v>24242382</v>
      </c>
      <c r="AG714" s="1" t="s">
        <v>2186</v>
      </c>
      <c r="AH714" s="1" t="s">
        <v>2174</v>
      </c>
    </row>
    <row r="715" spans="1:34" x14ac:dyDescent="0.25">
      <c r="A715" s="1">
        <v>337529</v>
      </c>
      <c r="B715" s="1" t="s">
        <v>2175</v>
      </c>
      <c r="C715" s="1" t="s">
        <v>5352</v>
      </c>
      <c r="D715" s="1">
        <v>26277</v>
      </c>
      <c r="E715" s="3" t="s">
        <v>1044</v>
      </c>
      <c r="F715" s="1" t="s">
        <v>1047</v>
      </c>
      <c r="G715" s="1" t="s">
        <v>2249</v>
      </c>
      <c r="H715" s="1">
        <v>0</v>
      </c>
      <c r="I715" s="1" t="s">
        <v>2335</v>
      </c>
      <c r="J715" s="1">
        <v>886050433</v>
      </c>
      <c r="K715" s="1" t="s">
        <v>2124</v>
      </c>
      <c r="L715" s="1" t="s">
        <v>5353</v>
      </c>
      <c r="M715" s="1" t="s">
        <v>4961</v>
      </c>
      <c r="N715" s="1" t="s">
        <v>4962</v>
      </c>
      <c r="O715" s="1" t="s">
        <v>2165</v>
      </c>
      <c r="P715" s="1" t="s">
        <v>2165</v>
      </c>
      <c r="Q715" s="1" t="s">
        <v>2166</v>
      </c>
      <c r="R715" s="1" t="s">
        <v>2692</v>
      </c>
      <c r="S715" s="1">
        <v>14</v>
      </c>
      <c r="T715" s="1">
        <v>24242425</v>
      </c>
      <c r="U715" s="1">
        <v>24242425</v>
      </c>
      <c r="V715" s="1" t="s">
        <v>2168</v>
      </c>
      <c r="W715" s="1" t="s">
        <v>2168</v>
      </c>
      <c r="X715" s="1" t="s">
        <v>4957</v>
      </c>
      <c r="Y715" s="1" t="s">
        <v>2236</v>
      </c>
      <c r="Z715" s="1">
        <v>1</v>
      </c>
      <c r="AA715" s="1" t="s">
        <v>2124</v>
      </c>
      <c r="AB715" s="1" t="s">
        <v>2171</v>
      </c>
      <c r="AC715" s="1" t="s">
        <v>5354</v>
      </c>
      <c r="AD715" s="1">
        <v>2</v>
      </c>
      <c r="AE715" s="1">
        <v>312960</v>
      </c>
      <c r="AF715" s="1">
        <v>24242425</v>
      </c>
      <c r="AG715" s="1" t="s">
        <v>2185</v>
      </c>
      <c r="AH715" s="1" t="s">
        <v>2210</v>
      </c>
    </row>
    <row r="716" spans="1:34" x14ac:dyDescent="0.25">
      <c r="A716" s="1">
        <v>337537</v>
      </c>
      <c r="B716" s="1" t="s">
        <v>2175</v>
      </c>
      <c r="C716" s="1" t="s">
        <v>5355</v>
      </c>
      <c r="D716" s="1">
        <v>26277</v>
      </c>
      <c r="E716" s="3" t="s">
        <v>1044</v>
      </c>
      <c r="F716" s="1" t="s">
        <v>1047</v>
      </c>
      <c r="G716" s="1" t="s">
        <v>2249</v>
      </c>
      <c r="H716" s="1">
        <v>0</v>
      </c>
      <c r="I716" s="1" t="s">
        <v>2335</v>
      </c>
      <c r="J716" s="1">
        <v>886050434</v>
      </c>
      <c r="K716" s="1" t="s">
        <v>2124</v>
      </c>
      <c r="L716" s="1" t="s">
        <v>5356</v>
      </c>
      <c r="M716" s="1" t="s">
        <v>4961</v>
      </c>
      <c r="N716" s="1" t="s">
        <v>4962</v>
      </c>
      <c r="O716" s="1" t="s">
        <v>2165</v>
      </c>
      <c r="P716" s="1" t="s">
        <v>2165</v>
      </c>
      <c r="Q716" s="1" t="s">
        <v>2166</v>
      </c>
      <c r="R716" s="1" t="s">
        <v>2692</v>
      </c>
      <c r="S716" s="1">
        <v>14</v>
      </c>
      <c r="T716" s="1">
        <v>24242555</v>
      </c>
      <c r="U716" s="1">
        <v>24242555</v>
      </c>
      <c r="V716" s="1" t="s">
        <v>2168</v>
      </c>
      <c r="W716" s="1" t="s">
        <v>2168</v>
      </c>
      <c r="X716" s="1" t="s">
        <v>4957</v>
      </c>
      <c r="Y716" s="1" t="s">
        <v>2236</v>
      </c>
      <c r="Z716" s="1">
        <v>1</v>
      </c>
      <c r="AA716" s="1" t="s">
        <v>2124</v>
      </c>
      <c r="AB716" s="1" t="s">
        <v>2171</v>
      </c>
      <c r="AC716" s="1" t="s">
        <v>5357</v>
      </c>
      <c r="AD716" s="1">
        <v>2</v>
      </c>
      <c r="AE716" s="1">
        <v>312963</v>
      </c>
      <c r="AF716" s="1">
        <v>24242555</v>
      </c>
      <c r="AG716" s="1" t="s">
        <v>2210</v>
      </c>
      <c r="AH716" s="1" t="s">
        <v>2174</v>
      </c>
    </row>
    <row r="717" spans="1:34" x14ac:dyDescent="0.25">
      <c r="A717" s="1">
        <v>337542</v>
      </c>
      <c r="B717" s="1" t="s">
        <v>2175</v>
      </c>
      <c r="C717" s="1" t="s">
        <v>5358</v>
      </c>
      <c r="D717" s="1">
        <v>26277</v>
      </c>
      <c r="E717" s="3" t="s">
        <v>1044</v>
      </c>
      <c r="F717" s="1" t="s">
        <v>1047</v>
      </c>
      <c r="G717" s="1" t="s">
        <v>2239</v>
      </c>
      <c r="H717" s="1">
        <v>0</v>
      </c>
      <c r="I717" s="1" t="s">
        <v>5359</v>
      </c>
      <c r="J717" s="1">
        <v>28372734</v>
      </c>
      <c r="K717" s="1" t="s">
        <v>2124</v>
      </c>
      <c r="L717" s="1" t="s">
        <v>5360</v>
      </c>
      <c r="M717" s="1" t="s">
        <v>4955</v>
      </c>
      <c r="N717" s="1" t="s">
        <v>4956</v>
      </c>
      <c r="O717" s="1" t="s">
        <v>2165</v>
      </c>
      <c r="P717" s="1" t="s">
        <v>2165</v>
      </c>
      <c r="Q717" s="1" t="s">
        <v>2166</v>
      </c>
      <c r="R717" s="1" t="s">
        <v>2692</v>
      </c>
      <c r="S717" s="1">
        <v>14</v>
      </c>
      <c r="T717" s="1">
        <v>24242592</v>
      </c>
      <c r="U717" s="1">
        <v>24242592</v>
      </c>
      <c r="V717" s="1" t="s">
        <v>2168</v>
      </c>
      <c r="W717" s="1" t="s">
        <v>2168</v>
      </c>
      <c r="X717" s="1" t="s">
        <v>4957</v>
      </c>
      <c r="Y717" s="1" t="s">
        <v>2245</v>
      </c>
      <c r="Z717" s="1">
        <v>2</v>
      </c>
      <c r="AA717" s="1" t="s">
        <v>2124</v>
      </c>
      <c r="AB717" s="1" t="s">
        <v>2171</v>
      </c>
      <c r="AC717" s="1" t="s">
        <v>5361</v>
      </c>
      <c r="AD717" s="1">
        <v>2</v>
      </c>
      <c r="AE717" s="1">
        <v>312965</v>
      </c>
      <c r="AF717" s="1">
        <v>24242592</v>
      </c>
      <c r="AG717" s="1" t="s">
        <v>2174</v>
      </c>
      <c r="AH717" s="1" t="s">
        <v>2210</v>
      </c>
    </row>
    <row r="718" spans="1:34" x14ac:dyDescent="0.25">
      <c r="A718" s="1">
        <v>337545</v>
      </c>
      <c r="B718" s="1" t="s">
        <v>2175</v>
      </c>
      <c r="C718" s="1" t="s">
        <v>5362</v>
      </c>
      <c r="D718" s="1">
        <v>26277</v>
      </c>
      <c r="E718" s="3" t="s">
        <v>1044</v>
      </c>
      <c r="F718" s="1" t="s">
        <v>1047</v>
      </c>
      <c r="G718" s="1" t="s">
        <v>2249</v>
      </c>
      <c r="H718" s="1">
        <v>0</v>
      </c>
      <c r="I718" s="1" t="s">
        <v>2335</v>
      </c>
      <c r="J718" s="1">
        <v>886050435</v>
      </c>
      <c r="K718" s="1" t="s">
        <v>2124</v>
      </c>
      <c r="L718" s="1" t="s">
        <v>5363</v>
      </c>
      <c r="M718" s="1" t="s">
        <v>5293</v>
      </c>
      <c r="N718" s="1" t="s">
        <v>5294</v>
      </c>
      <c r="O718" s="1" t="s">
        <v>2165</v>
      </c>
      <c r="P718" s="1" t="s">
        <v>2165</v>
      </c>
      <c r="Q718" s="1" t="s">
        <v>2166</v>
      </c>
      <c r="R718" s="1" t="s">
        <v>2692</v>
      </c>
      <c r="S718" s="1">
        <v>14</v>
      </c>
      <c r="T718" s="1">
        <v>24242609</v>
      </c>
      <c r="U718" s="1">
        <v>24242609</v>
      </c>
      <c r="V718" s="1" t="s">
        <v>2168</v>
      </c>
      <c r="W718" s="1" t="s">
        <v>2168</v>
      </c>
      <c r="X718" s="1" t="s">
        <v>4957</v>
      </c>
      <c r="Y718" s="1" t="s">
        <v>2236</v>
      </c>
      <c r="Z718" s="1">
        <v>1</v>
      </c>
      <c r="AA718" s="1" t="s">
        <v>2124</v>
      </c>
      <c r="AB718" s="1" t="s">
        <v>2171</v>
      </c>
      <c r="AC718" s="1" t="s">
        <v>5364</v>
      </c>
      <c r="AD718" s="1">
        <v>2</v>
      </c>
      <c r="AE718" s="1">
        <v>312967</v>
      </c>
      <c r="AF718" s="1">
        <v>24242609</v>
      </c>
      <c r="AG718" s="1" t="s">
        <v>2210</v>
      </c>
      <c r="AH718" s="1" t="s">
        <v>2174</v>
      </c>
    </row>
    <row r="719" spans="1:34" x14ac:dyDescent="0.25">
      <c r="A719" s="1">
        <v>337642</v>
      </c>
      <c r="B719" s="1" t="s">
        <v>2175</v>
      </c>
      <c r="C719" s="1" t="s">
        <v>5365</v>
      </c>
      <c r="D719" s="1">
        <v>55812</v>
      </c>
      <c r="E719" s="3" t="s">
        <v>693</v>
      </c>
      <c r="F719" s="1" t="s">
        <v>696</v>
      </c>
      <c r="G719" s="1" t="s">
        <v>2249</v>
      </c>
      <c r="H719" s="1">
        <v>0</v>
      </c>
      <c r="I719" s="1" t="s">
        <v>2335</v>
      </c>
      <c r="J719" s="1">
        <v>550675797</v>
      </c>
      <c r="K719" s="1" t="s">
        <v>2124</v>
      </c>
      <c r="L719" s="1" t="s">
        <v>5366</v>
      </c>
      <c r="M719" s="1" t="s">
        <v>5367</v>
      </c>
      <c r="N719" s="1" t="s">
        <v>5368</v>
      </c>
      <c r="O719" s="1" t="s">
        <v>2165</v>
      </c>
      <c r="P719" s="1" t="s">
        <v>2165</v>
      </c>
      <c r="Q719" s="1" t="s">
        <v>2166</v>
      </c>
      <c r="R719" s="1" t="s">
        <v>2692</v>
      </c>
      <c r="S719" s="1">
        <v>14</v>
      </c>
      <c r="T719" s="1">
        <v>88385707</v>
      </c>
      <c r="U719" s="1">
        <v>88385707</v>
      </c>
      <c r="V719" s="1" t="s">
        <v>2168</v>
      </c>
      <c r="W719" s="1" t="s">
        <v>2168</v>
      </c>
      <c r="X719" s="1" t="s">
        <v>2693</v>
      </c>
      <c r="Y719" s="1" t="s">
        <v>2236</v>
      </c>
      <c r="Z719" s="1">
        <v>1</v>
      </c>
      <c r="AA719" s="1" t="s">
        <v>2124</v>
      </c>
      <c r="AB719" s="1" t="s">
        <v>2171</v>
      </c>
      <c r="AC719" s="1" t="s">
        <v>5369</v>
      </c>
      <c r="AD719" s="1">
        <v>2</v>
      </c>
      <c r="AE719" s="1">
        <v>314771</v>
      </c>
      <c r="AF719" s="1">
        <v>88385707</v>
      </c>
      <c r="AG719" s="1" t="s">
        <v>2185</v>
      </c>
      <c r="AH719" s="1" t="s">
        <v>2174</v>
      </c>
    </row>
    <row r="720" spans="1:34" x14ac:dyDescent="0.25">
      <c r="A720" s="1">
        <v>337643</v>
      </c>
      <c r="B720" s="1" t="s">
        <v>2175</v>
      </c>
      <c r="C720" s="1" t="s">
        <v>5370</v>
      </c>
      <c r="D720" s="1">
        <v>55812</v>
      </c>
      <c r="E720" s="3" t="s">
        <v>693</v>
      </c>
      <c r="F720" s="1" t="s">
        <v>696</v>
      </c>
      <c r="G720" s="1" t="s">
        <v>2249</v>
      </c>
      <c r="H720" s="1">
        <v>0</v>
      </c>
      <c r="I720" s="1" t="s">
        <v>2335</v>
      </c>
      <c r="J720" s="1">
        <v>886050871</v>
      </c>
      <c r="K720" s="1" t="s">
        <v>2124</v>
      </c>
      <c r="L720" s="1" t="s">
        <v>5371</v>
      </c>
      <c r="M720" s="1" t="s">
        <v>4666</v>
      </c>
      <c r="N720" s="1" t="s">
        <v>4667</v>
      </c>
      <c r="O720" s="1" t="s">
        <v>2165</v>
      </c>
      <c r="P720" s="1" t="s">
        <v>2165</v>
      </c>
      <c r="Q720" s="1" t="s">
        <v>2166</v>
      </c>
      <c r="R720" s="1" t="s">
        <v>2692</v>
      </c>
      <c r="S720" s="1">
        <v>14</v>
      </c>
      <c r="T720" s="1">
        <v>88385708</v>
      </c>
      <c r="U720" s="1">
        <v>88385708</v>
      </c>
      <c r="V720" s="1" t="s">
        <v>2168</v>
      </c>
      <c r="W720" s="1" t="s">
        <v>2168</v>
      </c>
      <c r="X720" s="1" t="s">
        <v>2693</v>
      </c>
      <c r="Y720" s="1" t="s">
        <v>2236</v>
      </c>
      <c r="Z720" s="1">
        <v>1</v>
      </c>
      <c r="AA720" s="1" t="s">
        <v>2124</v>
      </c>
      <c r="AB720" s="1" t="s">
        <v>2171</v>
      </c>
      <c r="AC720" s="1" t="s">
        <v>5372</v>
      </c>
      <c r="AD720" s="1">
        <v>2</v>
      </c>
      <c r="AE720" s="1">
        <v>314772</v>
      </c>
      <c r="AF720" s="1">
        <v>88385708</v>
      </c>
      <c r="AG720" s="1" t="s">
        <v>2210</v>
      </c>
      <c r="AH720" s="1" t="s">
        <v>2185</v>
      </c>
    </row>
    <row r="721" spans="1:34" x14ac:dyDescent="0.25">
      <c r="A721" s="1">
        <v>337647</v>
      </c>
      <c r="B721" s="1" t="s">
        <v>2175</v>
      </c>
      <c r="C721" s="1" t="s">
        <v>5373</v>
      </c>
      <c r="D721" s="1">
        <v>55812</v>
      </c>
      <c r="E721" s="3" t="s">
        <v>693</v>
      </c>
      <c r="F721" s="1" t="s">
        <v>696</v>
      </c>
      <c r="G721" s="1" t="s">
        <v>2249</v>
      </c>
      <c r="H721" s="1">
        <v>0</v>
      </c>
      <c r="I721" s="1" t="s">
        <v>2335</v>
      </c>
      <c r="J721" s="1">
        <v>886050872</v>
      </c>
      <c r="K721" s="1" t="s">
        <v>2124</v>
      </c>
      <c r="L721" s="1" t="s">
        <v>5374</v>
      </c>
      <c r="M721" s="1" t="s">
        <v>5367</v>
      </c>
      <c r="N721" s="1" t="s">
        <v>5368</v>
      </c>
      <c r="O721" s="1" t="s">
        <v>2165</v>
      </c>
      <c r="P721" s="1" t="s">
        <v>2165</v>
      </c>
      <c r="Q721" s="1" t="s">
        <v>2166</v>
      </c>
      <c r="R721" s="1" t="s">
        <v>2692</v>
      </c>
      <c r="S721" s="1">
        <v>14</v>
      </c>
      <c r="T721" s="1">
        <v>88385757</v>
      </c>
      <c r="U721" s="1">
        <v>88385757</v>
      </c>
      <c r="V721" s="1" t="s">
        <v>2168</v>
      </c>
      <c r="W721" s="1" t="s">
        <v>2168</v>
      </c>
      <c r="X721" s="1" t="s">
        <v>2693</v>
      </c>
      <c r="Y721" s="1" t="s">
        <v>2236</v>
      </c>
      <c r="Z721" s="1">
        <v>1</v>
      </c>
      <c r="AA721" s="1" t="s">
        <v>2124</v>
      </c>
      <c r="AB721" s="1" t="s">
        <v>2171</v>
      </c>
      <c r="AC721" s="1" t="s">
        <v>5375</v>
      </c>
      <c r="AD721" s="1">
        <v>2</v>
      </c>
      <c r="AE721" s="1">
        <v>314773</v>
      </c>
      <c r="AF721" s="1">
        <v>88385757</v>
      </c>
      <c r="AG721" s="1" t="s">
        <v>2210</v>
      </c>
      <c r="AH721" s="1" t="s">
        <v>2185</v>
      </c>
    </row>
    <row r="722" spans="1:34" x14ac:dyDescent="0.25">
      <c r="A722" s="1">
        <v>337690</v>
      </c>
      <c r="B722" s="1" t="s">
        <v>2175</v>
      </c>
      <c r="C722" s="1" t="s">
        <v>5376</v>
      </c>
      <c r="D722" s="1">
        <v>123016</v>
      </c>
      <c r="E722" s="3" t="s">
        <v>732</v>
      </c>
      <c r="F722" s="1" t="s">
        <v>735</v>
      </c>
      <c r="G722" s="1" t="s">
        <v>2249</v>
      </c>
      <c r="H722" s="1">
        <v>0</v>
      </c>
      <c r="I722" s="1" t="s">
        <v>2335</v>
      </c>
      <c r="J722" s="1">
        <v>571786285</v>
      </c>
      <c r="K722" s="1" t="s">
        <v>2124</v>
      </c>
      <c r="L722" s="1" t="s">
        <v>5377</v>
      </c>
      <c r="M722" s="1" t="s">
        <v>5047</v>
      </c>
      <c r="N722" s="1" t="s">
        <v>5048</v>
      </c>
      <c r="O722" s="1" t="s">
        <v>2165</v>
      </c>
      <c r="P722" s="1" t="s">
        <v>2165</v>
      </c>
      <c r="Q722" s="1" t="s">
        <v>2166</v>
      </c>
      <c r="R722" s="1" t="s">
        <v>2692</v>
      </c>
      <c r="S722" s="1">
        <v>14</v>
      </c>
      <c r="T722" s="1">
        <v>88824664</v>
      </c>
      <c r="U722" s="1">
        <v>88824664</v>
      </c>
      <c r="V722" s="1" t="s">
        <v>2168</v>
      </c>
      <c r="W722" s="1" t="s">
        <v>2168</v>
      </c>
      <c r="X722" s="1" t="s">
        <v>2693</v>
      </c>
      <c r="Y722" s="1" t="s">
        <v>2236</v>
      </c>
      <c r="Z722" s="1">
        <v>1</v>
      </c>
      <c r="AA722" s="1" t="s">
        <v>2124</v>
      </c>
      <c r="AB722" s="1" t="s">
        <v>2171</v>
      </c>
      <c r="AC722" s="1" t="s">
        <v>5378</v>
      </c>
      <c r="AD722" s="1">
        <v>2</v>
      </c>
      <c r="AE722" s="1">
        <v>314795</v>
      </c>
      <c r="AF722" s="1">
        <v>88824664</v>
      </c>
      <c r="AG722" s="1" t="s">
        <v>2174</v>
      </c>
      <c r="AH722" s="1" t="s">
        <v>2186</v>
      </c>
    </row>
    <row r="723" spans="1:34" x14ac:dyDescent="0.25">
      <c r="A723" s="1">
        <v>337718</v>
      </c>
      <c r="B723" s="1" t="s">
        <v>2175</v>
      </c>
      <c r="C723" s="1" t="s">
        <v>5379</v>
      </c>
      <c r="D723" s="1">
        <v>9094</v>
      </c>
      <c r="E723" s="3" t="s">
        <v>1083</v>
      </c>
      <c r="F723" s="1" t="s">
        <v>1086</v>
      </c>
      <c r="G723" s="1" t="s">
        <v>2249</v>
      </c>
      <c r="H723" s="1">
        <v>0</v>
      </c>
      <c r="I723" s="1" t="s">
        <v>2335</v>
      </c>
      <c r="J723" s="1">
        <v>886052767</v>
      </c>
      <c r="K723" s="1" t="s">
        <v>2124</v>
      </c>
      <c r="L723" s="1" t="s">
        <v>5380</v>
      </c>
      <c r="M723" s="1" t="s">
        <v>4922</v>
      </c>
      <c r="N723" s="1" t="s">
        <v>1278</v>
      </c>
      <c r="O723" s="1" t="s">
        <v>2165</v>
      </c>
      <c r="P723" s="1" t="s">
        <v>2165</v>
      </c>
      <c r="Q723" s="1" t="s">
        <v>2166</v>
      </c>
      <c r="R723" s="1" t="s">
        <v>2282</v>
      </c>
      <c r="S723" s="1">
        <v>17</v>
      </c>
      <c r="T723" s="1">
        <v>28552601</v>
      </c>
      <c r="U723" s="1">
        <v>28552601</v>
      </c>
      <c r="V723" s="1" t="s">
        <v>2168</v>
      </c>
      <c r="W723" s="1" t="s">
        <v>2168</v>
      </c>
      <c r="X723" s="1" t="s">
        <v>4923</v>
      </c>
      <c r="Y723" s="1" t="s">
        <v>2236</v>
      </c>
      <c r="Z723" s="1">
        <v>1</v>
      </c>
      <c r="AA723" s="1" t="s">
        <v>2124</v>
      </c>
      <c r="AB723" s="1" t="s">
        <v>2171</v>
      </c>
      <c r="AC723" s="1" t="s">
        <v>5381</v>
      </c>
      <c r="AD723" s="1">
        <v>2</v>
      </c>
      <c r="AE723" s="1">
        <v>322474</v>
      </c>
      <c r="AF723" s="1">
        <v>28552601</v>
      </c>
      <c r="AG723" s="1" t="s">
        <v>2186</v>
      </c>
      <c r="AH723" s="1" t="s">
        <v>2174</v>
      </c>
    </row>
    <row r="724" spans="1:34" x14ac:dyDescent="0.25">
      <c r="A724" s="1">
        <v>337810</v>
      </c>
      <c r="B724" s="1" t="s">
        <v>2175</v>
      </c>
      <c r="C724" s="1" t="s">
        <v>5382</v>
      </c>
      <c r="D724" s="1">
        <v>10516</v>
      </c>
      <c r="E724" s="3" t="s">
        <v>1188</v>
      </c>
      <c r="F724" s="1" t="s">
        <v>1190</v>
      </c>
      <c r="G724" s="1" t="s">
        <v>2249</v>
      </c>
      <c r="H724" s="1">
        <v>0</v>
      </c>
      <c r="I724" s="1" t="s">
        <v>2335</v>
      </c>
      <c r="J724" s="1">
        <v>886050890</v>
      </c>
      <c r="K724" s="1" t="s">
        <v>2124</v>
      </c>
      <c r="L724" s="1" t="s">
        <v>5383</v>
      </c>
      <c r="M724" s="1" t="s">
        <v>4671</v>
      </c>
      <c r="N724" s="1" t="s">
        <v>4672</v>
      </c>
      <c r="O724" s="1" t="s">
        <v>2165</v>
      </c>
      <c r="P724" s="1" t="s">
        <v>2165</v>
      </c>
      <c r="Q724" s="1" t="s">
        <v>2166</v>
      </c>
      <c r="R724" s="1" t="s">
        <v>2692</v>
      </c>
      <c r="S724" s="1">
        <v>14</v>
      </c>
      <c r="T724" s="1">
        <v>91947611</v>
      </c>
      <c r="U724" s="1">
        <v>91947611</v>
      </c>
      <c r="V724" s="1" t="s">
        <v>2168</v>
      </c>
      <c r="W724" s="1" t="s">
        <v>2168</v>
      </c>
      <c r="X724" s="1" t="s">
        <v>4673</v>
      </c>
      <c r="Y724" s="1" t="s">
        <v>2236</v>
      </c>
      <c r="Z724" s="1">
        <v>1</v>
      </c>
      <c r="AA724" s="1" t="s">
        <v>2124</v>
      </c>
      <c r="AB724" s="1" t="s">
        <v>2171</v>
      </c>
      <c r="AC724" s="1" t="s">
        <v>5384</v>
      </c>
      <c r="AD724" s="1">
        <v>2</v>
      </c>
      <c r="AE724" s="1">
        <v>314886</v>
      </c>
      <c r="AF724" s="1">
        <v>91947611</v>
      </c>
      <c r="AG724" s="1" t="s">
        <v>2210</v>
      </c>
      <c r="AH724" s="1" t="s">
        <v>2174</v>
      </c>
    </row>
    <row r="725" spans="1:34" x14ac:dyDescent="0.25">
      <c r="A725" s="1">
        <v>337816</v>
      </c>
      <c r="B725" s="1" t="s">
        <v>2175</v>
      </c>
      <c r="C725" s="1" t="s">
        <v>5385</v>
      </c>
      <c r="D725" s="1">
        <v>10516</v>
      </c>
      <c r="E725" s="3" t="s">
        <v>1188</v>
      </c>
      <c r="F725" s="1" t="s">
        <v>1190</v>
      </c>
      <c r="G725" s="1" t="s">
        <v>2249</v>
      </c>
      <c r="H725" s="1">
        <v>0</v>
      </c>
      <c r="I725" s="1" t="s">
        <v>2304</v>
      </c>
      <c r="J725" s="1">
        <v>886050892</v>
      </c>
      <c r="K725" s="1" t="s">
        <v>2124</v>
      </c>
      <c r="L725" s="1" t="s">
        <v>5386</v>
      </c>
      <c r="M725" s="1" t="s">
        <v>5055</v>
      </c>
      <c r="N725" s="1" t="s">
        <v>5056</v>
      </c>
      <c r="O725" s="1" t="s">
        <v>2165</v>
      </c>
      <c r="P725" s="1" t="s">
        <v>2165</v>
      </c>
      <c r="Q725" s="1" t="s">
        <v>2166</v>
      </c>
      <c r="R725" s="1" t="s">
        <v>2692</v>
      </c>
      <c r="S725" s="1">
        <v>14</v>
      </c>
      <c r="T725" s="1">
        <v>91947642</v>
      </c>
      <c r="U725" s="1">
        <v>91947642</v>
      </c>
      <c r="V725" s="1" t="s">
        <v>2168</v>
      </c>
      <c r="W725" s="1" t="s">
        <v>2168</v>
      </c>
      <c r="X725" s="1" t="s">
        <v>4673</v>
      </c>
      <c r="Y725" s="1" t="s">
        <v>2236</v>
      </c>
      <c r="Z725" s="1">
        <v>1</v>
      </c>
      <c r="AA725" s="1" t="s">
        <v>2124</v>
      </c>
      <c r="AB725" s="1" t="s">
        <v>2171</v>
      </c>
      <c r="AC725" s="1" t="s">
        <v>5387</v>
      </c>
      <c r="AD725" s="1">
        <v>2</v>
      </c>
      <c r="AE725" s="1">
        <v>314889</v>
      </c>
      <c r="AF725" s="1">
        <v>91947642</v>
      </c>
      <c r="AG725" s="1" t="s">
        <v>2210</v>
      </c>
      <c r="AH725" s="1" t="s">
        <v>2185</v>
      </c>
    </row>
    <row r="726" spans="1:34" x14ac:dyDescent="0.25">
      <c r="A726" s="1">
        <v>337826</v>
      </c>
      <c r="B726" s="1" t="s">
        <v>2157</v>
      </c>
      <c r="C726" s="1" t="s">
        <v>5388</v>
      </c>
      <c r="D726" s="1">
        <v>10516</v>
      </c>
      <c r="E726" s="3" t="s">
        <v>1188</v>
      </c>
      <c r="F726" s="1" t="s">
        <v>1190</v>
      </c>
      <c r="G726" s="1" t="s">
        <v>2254</v>
      </c>
      <c r="H726" s="1">
        <v>0</v>
      </c>
      <c r="I726" s="1" t="s">
        <v>5389</v>
      </c>
      <c r="J726" s="1">
        <v>556678788</v>
      </c>
      <c r="K726" s="1" t="s">
        <v>2124</v>
      </c>
      <c r="L726" s="1" t="s">
        <v>5390</v>
      </c>
      <c r="M726" s="1" t="s">
        <v>5391</v>
      </c>
      <c r="N726" s="1" t="s">
        <v>5392</v>
      </c>
      <c r="O726" s="1" t="s">
        <v>2165</v>
      </c>
      <c r="P726" s="1" t="s">
        <v>2165</v>
      </c>
      <c r="Q726" s="1" t="s">
        <v>2166</v>
      </c>
      <c r="R726" s="1" t="s">
        <v>2692</v>
      </c>
      <c r="S726" s="1">
        <v>14</v>
      </c>
      <c r="T726" s="1">
        <v>91947670</v>
      </c>
      <c r="U726" s="1">
        <v>91947670</v>
      </c>
      <c r="V726" s="1" t="s">
        <v>2168</v>
      </c>
      <c r="W726" s="1" t="s">
        <v>2168</v>
      </c>
      <c r="X726" s="1" t="s">
        <v>4673</v>
      </c>
      <c r="Y726" s="1" t="s">
        <v>2245</v>
      </c>
      <c r="Z726" s="1">
        <v>2</v>
      </c>
      <c r="AA726" s="1" t="s">
        <v>2124</v>
      </c>
      <c r="AB726" s="1" t="s">
        <v>2171</v>
      </c>
      <c r="AC726" s="1" t="s">
        <v>5393</v>
      </c>
      <c r="AD726" s="1">
        <v>2</v>
      </c>
      <c r="AE726" s="1">
        <v>314892</v>
      </c>
      <c r="AF726" s="1">
        <v>91947669</v>
      </c>
      <c r="AG726" s="1" t="s">
        <v>2802</v>
      </c>
      <c r="AH726" s="1" t="s">
        <v>2174</v>
      </c>
    </row>
    <row r="727" spans="1:34" x14ac:dyDescent="0.25">
      <c r="A727" s="1">
        <v>338106</v>
      </c>
      <c r="B727" s="1" t="s">
        <v>2175</v>
      </c>
      <c r="C727" s="1" t="s">
        <v>5394</v>
      </c>
      <c r="D727" s="1">
        <v>5015</v>
      </c>
      <c r="E727" s="3" t="s">
        <v>495</v>
      </c>
      <c r="F727" s="1" t="s">
        <v>498</v>
      </c>
      <c r="G727" s="1" t="s">
        <v>2249</v>
      </c>
      <c r="H727" s="1">
        <v>0</v>
      </c>
      <c r="I727" s="1" t="s">
        <v>2304</v>
      </c>
      <c r="J727" s="1">
        <v>886050561</v>
      </c>
      <c r="K727" s="1" t="s">
        <v>2124</v>
      </c>
      <c r="L727" s="1" t="s">
        <v>5395</v>
      </c>
      <c r="M727" s="1" t="s">
        <v>5396</v>
      </c>
      <c r="N727" s="1" t="s">
        <v>5397</v>
      </c>
      <c r="O727" s="1" t="s">
        <v>2165</v>
      </c>
      <c r="P727" s="1" t="s">
        <v>2165</v>
      </c>
      <c r="Q727" s="1" t="s">
        <v>2166</v>
      </c>
      <c r="R727" s="1" t="s">
        <v>2692</v>
      </c>
      <c r="S727" s="1">
        <v>14</v>
      </c>
      <c r="T727" s="1">
        <v>56805640</v>
      </c>
      <c r="U727" s="1">
        <v>56805640</v>
      </c>
      <c r="V727" s="1" t="s">
        <v>2168</v>
      </c>
      <c r="W727" s="1" t="s">
        <v>2168</v>
      </c>
      <c r="X727" s="1" t="s">
        <v>4624</v>
      </c>
      <c r="Y727" s="1" t="s">
        <v>2236</v>
      </c>
      <c r="Z727" s="1">
        <v>1</v>
      </c>
      <c r="AA727" s="1" t="s">
        <v>2124</v>
      </c>
      <c r="AB727" s="1" t="s">
        <v>2171</v>
      </c>
      <c r="AC727" s="1" t="s">
        <v>5398</v>
      </c>
      <c r="AD727" s="1">
        <v>2</v>
      </c>
      <c r="AE727" s="1">
        <v>313424</v>
      </c>
      <c r="AF727" s="1">
        <v>56805640</v>
      </c>
      <c r="AG727" s="1" t="s">
        <v>2174</v>
      </c>
      <c r="AH727" s="1" t="s">
        <v>2185</v>
      </c>
    </row>
    <row r="728" spans="1:34" x14ac:dyDescent="0.25">
      <c r="A728" s="1">
        <v>338319</v>
      </c>
      <c r="B728" s="1" t="s">
        <v>2175</v>
      </c>
      <c r="C728" s="1" t="s">
        <v>5399</v>
      </c>
      <c r="D728" s="1">
        <v>4948</v>
      </c>
      <c r="E728" s="3" t="s">
        <v>1281</v>
      </c>
      <c r="F728" s="1" t="s">
        <v>1283</v>
      </c>
      <c r="G728" s="1" t="s">
        <v>2249</v>
      </c>
      <c r="H728" s="1">
        <v>0</v>
      </c>
      <c r="I728" s="1" t="s">
        <v>2304</v>
      </c>
      <c r="J728" s="1">
        <v>886051027</v>
      </c>
      <c r="K728" s="1" t="s">
        <v>2124</v>
      </c>
      <c r="L728" s="1" t="s">
        <v>5400</v>
      </c>
      <c r="M728" s="1" t="s">
        <v>5401</v>
      </c>
      <c r="N728" s="1" t="s">
        <v>5402</v>
      </c>
      <c r="O728" s="1" t="s">
        <v>2165</v>
      </c>
      <c r="P728" s="1" t="s">
        <v>2165</v>
      </c>
      <c r="Q728" s="1" t="s">
        <v>2166</v>
      </c>
      <c r="R728" s="1" t="s">
        <v>2204</v>
      </c>
      <c r="S728" s="1">
        <v>15</v>
      </c>
      <c r="T728" s="1">
        <v>28099311</v>
      </c>
      <c r="U728" s="1">
        <v>28099311</v>
      </c>
      <c r="V728" s="1" t="s">
        <v>2168</v>
      </c>
      <c r="W728" s="1" t="s">
        <v>2168</v>
      </c>
      <c r="X728" s="1" t="s">
        <v>5403</v>
      </c>
      <c r="Y728" s="1" t="s">
        <v>2236</v>
      </c>
      <c r="Z728" s="1">
        <v>1</v>
      </c>
      <c r="AA728" s="1" t="s">
        <v>2124</v>
      </c>
      <c r="AB728" s="1" t="s">
        <v>2171</v>
      </c>
      <c r="AC728" s="1" t="s">
        <v>5404</v>
      </c>
      <c r="AD728" s="1">
        <v>2</v>
      </c>
      <c r="AE728" s="1">
        <v>315479</v>
      </c>
      <c r="AF728" s="1">
        <v>28099311</v>
      </c>
      <c r="AG728" s="1" t="s">
        <v>2185</v>
      </c>
      <c r="AH728" s="1" t="s">
        <v>2210</v>
      </c>
    </row>
    <row r="729" spans="1:34" x14ac:dyDescent="0.25">
      <c r="A729" s="1">
        <v>338598</v>
      </c>
      <c r="B729" s="1" t="s">
        <v>2175</v>
      </c>
      <c r="C729" s="1" t="s">
        <v>5405</v>
      </c>
      <c r="D729" s="1">
        <v>145226</v>
      </c>
      <c r="E729" s="3" t="s">
        <v>610</v>
      </c>
      <c r="F729" s="1" t="s">
        <v>613</v>
      </c>
      <c r="G729" s="1" t="s">
        <v>2239</v>
      </c>
      <c r="H729" s="1">
        <v>0</v>
      </c>
      <c r="I729" s="1" t="s">
        <v>2335</v>
      </c>
      <c r="J729" s="1">
        <v>76635633</v>
      </c>
      <c r="K729" s="1" t="s">
        <v>2124</v>
      </c>
      <c r="L729" s="1" t="s">
        <v>5406</v>
      </c>
      <c r="M729" s="1" t="s">
        <v>5327</v>
      </c>
      <c r="N729" s="1" t="s">
        <v>5328</v>
      </c>
      <c r="O729" s="1" t="s">
        <v>2165</v>
      </c>
      <c r="P729" s="1" t="s">
        <v>2165</v>
      </c>
      <c r="Q729" s="1" t="s">
        <v>2166</v>
      </c>
      <c r="R729" s="1" t="s">
        <v>2692</v>
      </c>
      <c r="S729" s="1">
        <v>14</v>
      </c>
      <c r="T729" s="1">
        <v>67722491</v>
      </c>
      <c r="U729" s="1">
        <v>67722491</v>
      </c>
      <c r="V729" s="1" t="s">
        <v>2168</v>
      </c>
      <c r="W729" s="1" t="s">
        <v>2168</v>
      </c>
      <c r="X729" s="1" t="s">
        <v>4634</v>
      </c>
      <c r="Y729" s="1" t="s">
        <v>2236</v>
      </c>
      <c r="Z729" s="1">
        <v>1</v>
      </c>
      <c r="AA729" s="1" t="s">
        <v>2124</v>
      </c>
      <c r="AB729" s="1" t="s">
        <v>2171</v>
      </c>
      <c r="AC729" s="1" t="s">
        <v>5407</v>
      </c>
      <c r="AD729" s="1">
        <v>2</v>
      </c>
      <c r="AE729" s="1">
        <v>313835</v>
      </c>
      <c r="AF729" s="1">
        <v>67722491</v>
      </c>
      <c r="AG729" s="1" t="s">
        <v>2185</v>
      </c>
      <c r="AH729" s="1" t="s">
        <v>2210</v>
      </c>
    </row>
    <row r="730" spans="1:34" x14ac:dyDescent="0.25">
      <c r="A730" s="1">
        <v>339210</v>
      </c>
      <c r="B730" s="1" t="s">
        <v>2175</v>
      </c>
      <c r="C730" s="1" t="s">
        <v>5408</v>
      </c>
      <c r="D730" s="1">
        <v>6102</v>
      </c>
      <c r="E730" s="3" t="s">
        <v>642</v>
      </c>
      <c r="F730" s="1" t="s">
        <v>645</v>
      </c>
      <c r="G730" s="1" t="s">
        <v>2249</v>
      </c>
      <c r="H730" s="1">
        <v>0</v>
      </c>
      <c r="I730" s="1" t="s">
        <v>2304</v>
      </c>
      <c r="J730" s="1">
        <v>782652659</v>
      </c>
      <c r="K730" s="1" t="s">
        <v>2124</v>
      </c>
      <c r="L730" s="1" t="s">
        <v>5409</v>
      </c>
      <c r="M730" s="1" t="s">
        <v>3060</v>
      </c>
      <c r="N730" s="1" t="s">
        <v>1134</v>
      </c>
      <c r="O730" s="1" t="s">
        <v>2165</v>
      </c>
      <c r="P730" s="1" t="s">
        <v>2165</v>
      </c>
      <c r="Q730" s="1" t="s">
        <v>2166</v>
      </c>
      <c r="R730" s="1" t="s">
        <v>2233</v>
      </c>
      <c r="S730" s="1" t="s">
        <v>2234</v>
      </c>
      <c r="T730" s="1">
        <v>46837075</v>
      </c>
      <c r="U730" s="1">
        <v>46837075</v>
      </c>
      <c r="V730" s="1" t="s">
        <v>2168</v>
      </c>
      <c r="W730" s="1" t="s">
        <v>2168</v>
      </c>
      <c r="X730" s="1" t="s">
        <v>2572</v>
      </c>
      <c r="Y730" s="1" t="s">
        <v>2236</v>
      </c>
      <c r="Z730" s="1">
        <v>1</v>
      </c>
      <c r="AA730" s="1" t="s">
        <v>2124</v>
      </c>
      <c r="AB730" s="1" t="s">
        <v>2171</v>
      </c>
      <c r="AC730" s="1" t="s">
        <v>5410</v>
      </c>
      <c r="AD730" s="1">
        <v>2</v>
      </c>
      <c r="AE730" s="1">
        <v>368305</v>
      </c>
      <c r="AF730" s="1">
        <v>46837075</v>
      </c>
      <c r="AG730" s="1" t="s">
        <v>2210</v>
      </c>
      <c r="AH730" s="1" t="s">
        <v>2186</v>
      </c>
    </row>
    <row r="731" spans="1:34" x14ac:dyDescent="0.25">
      <c r="A731" s="1">
        <v>339695</v>
      </c>
      <c r="B731" s="1" t="s">
        <v>2175</v>
      </c>
      <c r="C731" s="1" t="s">
        <v>5411</v>
      </c>
      <c r="D731" s="1">
        <v>9187</v>
      </c>
      <c r="E731" s="3" t="s">
        <v>681</v>
      </c>
      <c r="F731" s="1" t="s">
        <v>684</v>
      </c>
      <c r="G731" s="1" t="s">
        <v>2254</v>
      </c>
      <c r="H731" s="1">
        <v>0</v>
      </c>
      <c r="I731" s="1" t="s">
        <v>2304</v>
      </c>
      <c r="J731" s="1">
        <v>79327611</v>
      </c>
      <c r="K731" s="1" t="s">
        <v>2124</v>
      </c>
      <c r="L731" s="1" t="s">
        <v>5412</v>
      </c>
      <c r="M731" s="1" t="s">
        <v>4758</v>
      </c>
      <c r="N731" s="1" t="s">
        <v>4759</v>
      </c>
      <c r="O731" s="1" t="s">
        <v>2165</v>
      </c>
      <c r="P731" s="1" t="s">
        <v>2165</v>
      </c>
      <c r="Q731" s="1" t="s">
        <v>2166</v>
      </c>
      <c r="R731" s="1" t="s">
        <v>2204</v>
      </c>
      <c r="S731" s="1">
        <v>15</v>
      </c>
      <c r="T731" s="1">
        <v>65622055</v>
      </c>
      <c r="U731" s="1">
        <v>65622055</v>
      </c>
      <c r="V731" s="1" t="s">
        <v>2168</v>
      </c>
      <c r="W731" s="1" t="s">
        <v>2168</v>
      </c>
      <c r="X731" s="1" t="s">
        <v>4760</v>
      </c>
      <c r="Y731" s="1" t="s">
        <v>2236</v>
      </c>
      <c r="Z731" s="1">
        <v>1</v>
      </c>
      <c r="AA731" s="1" t="s">
        <v>2124</v>
      </c>
      <c r="AB731" s="1" t="s">
        <v>2171</v>
      </c>
      <c r="AC731" s="1" t="s">
        <v>5413</v>
      </c>
      <c r="AD731" s="1">
        <v>2</v>
      </c>
      <c r="AE731" s="1">
        <v>316781</v>
      </c>
      <c r="AF731" s="1">
        <v>65622055</v>
      </c>
      <c r="AG731" s="1" t="s">
        <v>2174</v>
      </c>
      <c r="AH731" s="1" t="s">
        <v>2186</v>
      </c>
    </row>
    <row r="732" spans="1:34" x14ac:dyDescent="0.25">
      <c r="A732" s="1">
        <v>339798</v>
      </c>
      <c r="B732" s="1" t="s">
        <v>2175</v>
      </c>
      <c r="C732" s="1" t="s">
        <v>5414</v>
      </c>
      <c r="D732" s="1">
        <v>10516</v>
      </c>
      <c r="E732" s="3" t="s">
        <v>1188</v>
      </c>
      <c r="F732" s="1" t="s">
        <v>1190</v>
      </c>
      <c r="G732" s="1" t="s">
        <v>2254</v>
      </c>
      <c r="H732" s="1">
        <v>0</v>
      </c>
      <c r="I732" s="1" t="s">
        <v>2786</v>
      </c>
      <c r="J732" s="1">
        <v>184393277</v>
      </c>
      <c r="K732" s="1" t="s">
        <v>2124</v>
      </c>
      <c r="L732" s="1" t="s">
        <v>5415</v>
      </c>
      <c r="M732" s="1" t="s">
        <v>5416</v>
      </c>
      <c r="N732" s="1" t="s">
        <v>5417</v>
      </c>
      <c r="O732" s="1" t="s">
        <v>2165</v>
      </c>
      <c r="P732" s="1" t="s">
        <v>2165</v>
      </c>
      <c r="Q732" s="1" t="s">
        <v>2166</v>
      </c>
      <c r="R732" s="1" t="s">
        <v>2692</v>
      </c>
      <c r="S732" s="1">
        <v>14</v>
      </c>
      <c r="T732" s="1">
        <v>91947238</v>
      </c>
      <c r="U732" s="1">
        <v>91947238</v>
      </c>
      <c r="V732" s="1" t="s">
        <v>2168</v>
      </c>
      <c r="W732" s="1" t="s">
        <v>2168</v>
      </c>
      <c r="X732" s="1" t="s">
        <v>4673</v>
      </c>
      <c r="Y732" s="1" t="s">
        <v>2236</v>
      </c>
      <c r="Z732" s="1">
        <v>1</v>
      </c>
      <c r="AA732" s="1" t="s">
        <v>2124</v>
      </c>
      <c r="AB732" s="1" t="s">
        <v>2171</v>
      </c>
      <c r="AC732" s="1" t="s">
        <v>5418</v>
      </c>
      <c r="AD732" s="1">
        <v>2</v>
      </c>
      <c r="AE732" s="1">
        <v>314882</v>
      </c>
      <c r="AF732" s="1">
        <v>91947238</v>
      </c>
      <c r="AG732" s="1" t="s">
        <v>2174</v>
      </c>
      <c r="AH732" s="1" t="s">
        <v>2185</v>
      </c>
    </row>
    <row r="733" spans="1:34" x14ac:dyDescent="0.25">
      <c r="A733" s="1">
        <v>339800</v>
      </c>
      <c r="B733" s="1" t="s">
        <v>2175</v>
      </c>
      <c r="C733" s="1" t="s">
        <v>5419</v>
      </c>
      <c r="D733" s="1">
        <v>10516</v>
      </c>
      <c r="E733" s="3" t="s">
        <v>1188</v>
      </c>
      <c r="F733" s="1" t="s">
        <v>1190</v>
      </c>
      <c r="G733" s="1" t="s">
        <v>2249</v>
      </c>
      <c r="H733" s="1">
        <v>0</v>
      </c>
      <c r="I733" s="1" t="s">
        <v>2335</v>
      </c>
      <c r="J733" s="1">
        <v>554315938</v>
      </c>
      <c r="K733" s="1" t="s">
        <v>2124</v>
      </c>
      <c r="L733" s="1" t="s">
        <v>5420</v>
      </c>
      <c r="M733" s="1" t="s">
        <v>5055</v>
      </c>
      <c r="N733" s="1" t="s">
        <v>5056</v>
      </c>
      <c r="O733" s="1" t="s">
        <v>2165</v>
      </c>
      <c r="P733" s="1" t="s">
        <v>2165</v>
      </c>
      <c r="Q733" s="1" t="s">
        <v>2166</v>
      </c>
      <c r="R733" s="1" t="s">
        <v>2692</v>
      </c>
      <c r="S733" s="1">
        <v>14</v>
      </c>
      <c r="T733" s="1">
        <v>91947368</v>
      </c>
      <c r="U733" s="1">
        <v>91947368</v>
      </c>
      <c r="V733" s="1" t="s">
        <v>2168</v>
      </c>
      <c r="W733" s="1" t="s">
        <v>2168</v>
      </c>
      <c r="X733" s="1" t="s">
        <v>4673</v>
      </c>
      <c r="Y733" s="1" t="s">
        <v>2236</v>
      </c>
      <c r="Z733" s="1">
        <v>1</v>
      </c>
      <c r="AA733" s="1" t="s">
        <v>2124</v>
      </c>
      <c r="AB733" s="1" t="s">
        <v>2171</v>
      </c>
      <c r="AC733" s="1" t="s">
        <v>5421</v>
      </c>
      <c r="AD733" s="1">
        <v>2</v>
      </c>
      <c r="AE733" s="1">
        <v>314884</v>
      </c>
      <c r="AF733" s="1">
        <v>91947368</v>
      </c>
      <c r="AG733" s="1" t="s">
        <v>2210</v>
      </c>
      <c r="AH733" s="1" t="s">
        <v>2185</v>
      </c>
    </row>
    <row r="734" spans="1:34" x14ac:dyDescent="0.25">
      <c r="A734" s="1">
        <v>339807</v>
      </c>
      <c r="B734" s="1" t="s">
        <v>2175</v>
      </c>
      <c r="C734" s="1" t="s">
        <v>5422</v>
      </c>
      <c r="D734" s="1">
        <v>10516</v>
      </c>
      <c r="E734" s="3" t="s">
        <v>1188</v>
      </c>
      <c r="F734" s="1" t="s">
        <v>1190</v>
      </c>
      <c r="G734" s="1" t="s">
        <v>2189</v>
      </c>
      <c r="H734" s="1">
        <v>0</v>
      </c>
      <c r="I734" s="1" t="s">
        <v>2335</v>
      </c>
      <c r="J734" s="1">
        <v>139387007</v>
      </c>
      <c r="K734" s="1" t="s">
        <v>2124</v>
      </c>
      <c r="L734" s="1" t="s">
        <v>5423</v>
      </c>
      <c r="M734" s="1" t="s">
        <v>4671</v>
      </c>
      <c r="N734" s="1" t="s">
        <v>4672</v>
      </c>
      <c r="O734" s="1" t="s">
        <v>2165</v>
      </c>
      <c r="P734" s="1" t="s">
        <v>2165</v>
      </c>
      <c r="Q734" s="1" t="s">
        <v>2166</v>
      </c>
      <c r="R734" s="1" t="s">
        <v>2692</v>
      </c>
      <c r="S734" s="1">
        <v>14</v>
      </c>
      <c r="T734" s="1">
        <v>91947381</v>
      </c>
      <c r="U734" s="1">
        <v>91947381</v>
      </c>
      <c r="V734" s="1" t="s">
        <v>2168</v>
      </c>
      <c r="W734" s="1" t="s">
        <v>2168</v>
      </c>
      <c r="X734" s="1" t="s">
        <v>4673</v>
      </c>
      <c r="Y734" s="1" t="s">
        <v>2236</v>
      </c>
      <c r="Z734" s="1">
        <v>1</v>
      </c>
      <c r="AA734" s="1" t="s">
        <v>2124</v>
      </c>
      <c r="AB734" s="1" t="s">
        <v>2171</v>
      </c>
      <c r="AC734" s="1" t="s">
        <v>5424</v>
      </c>
      <c r="AD734" s="1">
        <v>2</v>
      </c>
      <c r="AE734" s="1">
        <v>314885</v>
      </c>
      <c r="AF734" s="1">
        <v>91947381</v>
      </c>
      <c r="AG734" s="1" t="s">
        <v>2210</v>
      </c>
      <c r="AH734" s="1" t="s">
        <v>2185</v>
      </c>
    </row>
    <row r="735" spans="1:34" x14ac:dyDescent="0.25">
      <c r="A735" s="1">
        <v>339808</v>
      </c>
      <c r="B735" s="1" t="s">
        <v>2175</v>
      </c>
      <c r="C735" s="1" t="s">
        <v>5425</v>
      </c>
      <c r="D735" s="1">
        <v>10516</v>
      </c>
      <c r="E735" s="3" t="s">
        <v>1188</v>
      </c>
      <c r="F735" s="1" t="s">
        <v>1190</v>
      </c>
      <c r="G735" s="1" t="s">
        <v>2249</v>
      </c>
      <c r="H735" s="1">
        <v>0</v>
      </c>
      <c r="I735" s="1" t="s">
        <v>2335</v>
      </c>
      <c r="J735" s="1">
        <v>886050891</v>
      </c>
      <c r="K735" s="1" t="s">
        <v>2124</v>
      </c>
      <c r="L735" s="1" t="s">
        <v>5426</v>
      </c>
      <c r="M735" s="1" t="s">
        <v>4671</v>
      </c>
      <c r="N735" s="1" t="s">
        <v>4672</v>
      </c>
      <c r="O735" s="1" t="s">
        <v>2165</v>
      </c>
      <c r="P735" s="1" t="s">
        <v>2165</v>
      </c>
      <c r="Q735" s="1" t="s">
        <v>2166</v>
      </c>
      <c r="R735" s="1" t="s">
        <v>2692</v>
      </c>
      <c r="S735" s="1">
        <v>14</v>
      </c>
      <c r="T735" s="1">
        <v>91947618</v>
      </c>
      <c r="U735" s="1">
        <v>91947618</v>
      </c>
      <c r="V735" s="1" t="s">
        <v>2168</v>
      </c>
      <c r="W735" s="1" t="s">
        <v>2168</v>
      </c>
      <c r="X735" s="1" t="s">
        <v>4673</v>
      </c>
      <c r="Y735" s="1" t="s">
        <v>2236</v>
      </c>
      <c r="Z735" s="1">
        <v>1</v>
      </c>
      <c r="AA735" s="1" t="s">
        <v>2124</v>
      </c>
      <c r="AB735" s="1" t="s">
        <v>2171</v>
      </c>
      <c r="AC735" s="1" t="s">
        <v>5427</v>
      </c>
      <c r="AD735" s="1">
        <v>2</v>
      </c>
      <c r="AE735" s="1">
        <v>314887</v>
      </c>
      <c r="AF735" s="1">
        <v>91947618</v>
      </c>
      <c r="AG735" s="1" t="s">
        <v>2210</v>
      </c>
      <c r="AH735" s="1" t="s">
        <v>2186</v>
      </c>
    </row>
    <row r="736" spans="1:34" x14ac:dyDescent="0.25">
      <c r="A736" s="1">
        <v>339809</v>
      </c>
      <c r="B736" s="1" t="s">
        <v>2175</v>
      </c>
      <c r="C736" s="1" t="s">
        <v>5428</v>
      </c>
      <c r="D736" s="1">
        <v>10516</v>
      </c>
      <c r="E736" s="3" t="s">
        <v>1188</v>
      </c>
      <c r="F736" s="1" t="s">
        <v>1190</v>
      </c>
      <c r="G736" s="1" t="s">
        <v>2249</v>
      </c>
      <c r="H736" s="1">
        <v>0</v>
      </c>
      <c r="I736" s="1" t="s">
        <v>2304</v>
      </c>
      <c r="J736" s="1">
        <v>886050893</v>
      </c>
      <c r="K736" s="1" t="s">
        <v>2124</v>
      </c>
      <c r="L736" s="1" t="s">
        <v>5429</v>
      </c>
      <c r="M736" s="1" t="s">
        <v>5055</v>
      </c>
      <c r="N736" s="1" t="s">
        <v>5056</v>
      </c>
      <c r="O736" s="1" t="s">
        <v>2165</v>
      </c>
      <c r="P736" s="1" t="s">
        <v>2165</v>
      </c>
      <c r="Q736" s="1" t="s">
        <v>2166</v>
      </c>
      <c r="R736" s="1" t="s">
        <v>2692</v>
      </c>
      <c r="S736" s="1">
        <v>14</v>
      </c>
      <c r="T736" s="1">
        <v>91947657</v>
      </c>
      <c r="U736" s="1">
        <v>91947657</v>
      </c>
      <c r="V736" s="1" t="s">
        <v>2168</v>
      </c>
      <c r="W736" s="1" t="s">
        <v>2168</v>
      </c>
      <c r="X736" s="1" t="s">
        <v>4673</v>
      </c>
      <c r="Y736" s="1" t="s">
        <v>2236</v>
      </c>
      <c r="Z736" s="1">
        <v>1</v>
      </c>
      <c r="AA736" s="1" t="s">
        <v>2124</v>
      </c>
      <c r="AB736" s="1" t="s">
        <v>2171</v>
      </c>
      <c r="AC736" s="1" t="s">
        <v>5430</v>
      </c>
      <c r="AD736" s="1">
        <v>2</v>
      </c>
      <c r="AE736" s="1">
        <v>314891</v>
      </c>
      <c r="AF736" s="1">
        <v>91947657</v>
      </c>
      <c r="AG736" s="1" t="s">
        <v>2174</v>
      </c>
      <c r="AH736" s="1" t="s">
        <v>2210</v>
      </c>
    </row>
    <row r="737" spans="1:34" x14ac:dyDescent="0.25">
      <c r="A737" s="1">
        <v>339853</v>
      </c>
      <c r="B737" s="1" t="s">
        <v>2175</v>
      </c>
      <c r="C737" s="1" t="s">
        <v>5431</v>
      </c>
      <c r="D737" s="1">
        <v>585</v>
      </c>
      <c r="E737" s="3" t="s">
        <v>86</v>
      </c>
      <c r="F737" s="1" t="s">
        <v>89</v>
      </c>
      <c r="G737" s="1" t="s">
        <v>2249</v>
      </c>
      <c r="H737" s="1">
        <v>0</v>
      </c>
      <c r="I737" s="1" t="s">
        <v>2335</v>
      </c>
      <c r="J737" s="1">
        <v>146238636</v>
      </c>
      <c r="K737" s="1" t="s">
        <v>2124</v>
      </c>
      <c r="L737" s="1" t="s">
        <v>5432</v>
      </c>
      <c r="M737" s="1" t="s">
        <v>5433</v>
      </c>
      <c r="N737" s="1" t="s">
        <v>5434</v>
      </c>
      <c r="O737" s="1" t="s">
        <v>2165</v>
      </c>
      <c r="P737" s="1" t="s">
        <v>2165</v>
      </c>
      <c r="Q737" s="1" t="s">
        <v>2166</v>
      </c>
      <c r="R737" s="1" t="s">
        <v>2204</v>
      </c>
      <c r="S737" s="1">
        <v>15</v>
      </c>
      <c r="T737" s="1">
        <v>72686214</v>
      </c>
      <c r="U737" s="1">
        <v>72686214</v>
      </c>
      <c r="V737" s="1" t="s">
        <v>2168</v>
      </c>
      <c r="W737" s="1" t="s">
        <v>2168</v>
      </c>
      <c r="X737" s="1" t="s">
        <v>2205</v>
      </c>
      <c r="Y737" s="1" t="s">
        <v>2236</v>
      </c>
      <c r="Z737" s="1">
        <v>1</v>
      </c>
      <c r="AA737" s="1" t="s">
        <v>2124</v>
      </c>
      <c r="AB737" s="1" t="s">
        <v>2171</v>
      </c>
      <c r="AC737" s="1" t="s">
        <v>5435</v>
      </c>
      <c r="AD737" s="1">
        <v>2</v>
      </c>
      <c r="AE737" s="1">
        <v>317057</v>
      </c>
      <c r="AF737" s="1">
        <v>72686214</v>
      </c>
      <c r="AG737" s="1" t="s">
        <v>2186</v>
      </c>
      <c r="AH737" s="1" t="s">
        <v>2185</v>
      </c>
    </row>
    <row r="738" spans="1:34" x14ac:dyDescent="0.25">
      <c r="A738" s="1">
        <v>339999</v>
      </c>
      <c r="B738" s="1" t="s">
        <v>2175</v>
      </c>
      <c r="C738" s="1" t="s">
        <v>5436</v>
      </c>
      <c r="D738" s="1">
        <v>6017</v>
      </c>
      <c r="E738" s="3" t="s">
        <v>630</v>
      </c>
      <c r="F738" s="1" t="s">
        <v>633</v>
      </c>
      <c r="G738" s="1" t="s">
        <v>2249</v>
      </c>
      <c r="H738" s="1">
        <v>0</v>
      </c>
      <c r="I738" s="1" t="s">
        <v>2304</v>
      </c>
      <c r="J738" s="1">
        <v>886051502</v>
      </c>
      <c r="K738" s="1" t="s">
        <v>2124</v>
      </c>
      <c r="L738" s="1" t="s">
        <v>5437</v>
      </c>
      <c r="M738" s="1" t="s">
        <v>5438</v>
      </c>
      <c r="N738" s="1" t="s">
        <v>5439</v>
      </c>
      <c r="O738" s="1" t="s">
        <v>2165</v>
      </c>
      <c r="P738" s="1" t="s">
        <v>2165</v>
      </c>
      <c r="Q738" s="1" t="s">
        <v>2166</v>
      </c>
      <c r="R738" s="1" t="s">
        <v>2204</v>
      </c>
      <c r="S738" s="1">
        <v>15</v>
      </c>
      <c r="T738" s="1">
        <v>89219740</v>
      </c>
      <c r="U738" s="1">
        <v>89219740</v>
      </c>
      <c r="V738" s="1" t="s">
        <v>2168</v>
      </c>
      <c r="W738" s="1" t="s">
        <v>2168</v>
      </c>
      <c r="X738" s="1" t="s">
        <v>2374</v>
      </c>
      <c r="Y738" s="1" t="s">
        <v>2236</v>
      </c>
      <c r="Z738" s="1">
        <v>1</v>
      </c>
      <c r="AA738" s="1" t="s">
        <v>2124</v>
      </c>
      <c r="AB738" s="1" t="s">
        <v>2171</v>
      </c>
      <c r="AC738" s="1" t="s">
        <v>5440</v>
      </c>
      <c r="AD738" s="1">
        <v>2</v>
      </c>
      <c r="AE738" s="1">
        <v>317247</v>
      </c>
      <c r="AF738" s="1">
        <v>89219740</v>
      </c>
      <c r="AG738" s="1" t="s">
        <v>2185</v>
      </c>
      <c r="AH738" s="1" t="s">
        <v>2174</v>
      </c>
    </row>
    <row r="739" spans="1:34" x14ac:dyDescent="0.25">
      <c r="A739" s="1">
        <v>340791</v>
      </c>
      <c r="B739" s="1" t="s">
        <v>2175</v>
      </c>
      <c r="C739" s="1" t="s">
        <v>5441</v>
      </c>
      <c r="D739" s="1">
        <v>9742</v>
      </c>
      <c r="E739" s="3" t="s">
        <v>355</v>
      </c>
      <c r="F739" s="1" t="s">
        <v>357</v>
      </c>
      <c r="G739" s="1" t="s">
        <v>2249</v>
      </c>
      <c r="H739" s="1">
        <v>0</v>
      </c>
      <c r="I739" s="1" t="s">
        <v>2335</v>
      </c>
      <c r="J739" s="1">
        <v>886051771</v>
      </c>
      <c r="K739" s="1" t="s">
        <v>2124</v>
      </c>
      <c r="L739" s="1" t="s">
        <v>5442</v>
      </c>
      <c r="M739" s="1" t="s">
        <v>5443</v>
      </c>
      <c r="N739" s="1" t="s">
        <v>5444</v>
      </c>
      <c r="O739" s="1" t="s">
        <v>2165</v>
      </c>
      <c r="P739" s="1" t="s">
        <v>2165</v>
      </c>
      <c r="Q739" s="1" t="s">
        <v>2166</v>
      </c>
      <c r="R739" s="1" t="s">
        <v>2532</v>
      </c>
      <c r="S739" s="1">
        <v>16</v>
      </c>
      <c r="T739" s="1">
        <v>1607272</v>
      </c>
      <c r="U739" s="1">
        <v>1607272</v>
      </c>
      <c r="V739" s="1" t="s">
        <v>2168</v>
      </c>
      <c r="W739" s="1" t="s">
        <v>2168</v>
      </c>
      <c r="X739" s="1" t="s">
        <v>4814</v>
      </c>
      <c r="Y739" s="1" t="s">
        <v>2236</v>
      </c>
      <c r="Z739" s="1">
        <v>1</v>
      </c>
      <c r="AA739" s="1" t="s">
        <v>2124</v>
      </c>
      <c r="AB739" s="1" t="s">
        <v>2171</v>
      </c>
      <c r="AC739" s="1" t="s">
        <v>5445</v>
      </c>
      <c r="AD739" s="1">
        <v>2</v>
      </c>
      <c r="AE739" s="1">
        <v>318222</v>
      </c>
      <c r="AF739" s="1">
        <v>1607272</v>
      </c>
      <c r="AG739" s="1" t="s">
        <v>2185</v>
      </c>
      <c r="AH739" s="1" t="s">
        <v>2186</v>
      </c>
    </row>
    <row r="740" spans="1:34" x14ac:dyDescent="0.25">
      <c r="A740" s="1">
        <v>340794</v>
      </c>
      <c r="B740" s="1" t="s">
        <v>2175</v>
      </c>
      <c r="C740" s="1" t="s">
        <v>5446</v>
      </c>
      <c r="D740" s="1">
        <v>9742</v>
      </c>
      <c r="E740" s="3" t="s">
        <v>355</v>
      </c>
      <c r="F740" s="1" t="s">
        <v>357</v>
      </c>
      <c r="G740" s="1" t="s">
        <v>2249</v>
      </c>
      <c r="H740" s="1">
        <v>0</v>
      </c>
      <c r="I740" s="1" t="s">
        <v>2335</v>
      </c>
      <c r="J740" s="1">
        <v>886051772</v>
      </c>
      <c r="K740" s="1" t="s">
        <v>2124</v>
      </c>
      <c r="L740" s="1" t="s">
        <v>5447</v>
      </c>
      <c r="M740" s="1" t="s">
        <v>5443</v>
      </c>
      <c r="N740" s="1" t="s">
        <v>5444</v>
      </c>
      <c r="O740" s="1" t="s">
        <v>2165</v>
      </c>
      <c r="P740" s="1" t="s">
        <v>2165</v>
      </c>
      <c r="Q740" s="1" t="s">
        <v>2166</v>
      </c>
      <c r="R740" s="1" t="s">
        <v>2532</v>
      </c>
      <c r="S740" s="1">
        <v>16</v>
      </c>
      <c r="T740" s="1">
        <v>1610859</v>
      </c>
      <c r="U740" s="1">
        <v>1610859</v>
      </c>
      <c r="V740" s="1" t="s">
        <v>2168</v>
      </c>
      <c r="W740" s="1" t="s">
        <v>2168</v>
      </c>
      <c r="X740" s="1" t="s">
        <v>4814</v>
      </c>
      <c r="Y740" s="1" t="s">
        <v>2236</v>
      </c>
      <c r="Z740" s="1">
        <v>1</v>
      </c>
      <c r="AA740" s="1" t="s">
        <v>2124</v>
      </c>
      <c r="AB740" s="1" t="s">
        <v>2171</v>
      </c>
      <c r="AC740" s="1" t="s">
        <v>5448</v>
      </c>
      <c r="AD740" s="1">
        <v>2</v>
      </c>
      <c r="AE740" s="1">
        <v>318224</v>
      </c>
      <c r="AF740" s="1">
        <v>1610859</v>
      </c>
      <c r="AG740" s="1" t="s">
        <v>2185</v>
      </c>
      <c r="AH740" s="1" t="s">
        <v>2186</v>
      </c>
    </row>
    <row r="741" spans="1:34" x14ac:dyDescent="0.25">
      <c r="A741" s="1">
        <v>341070</v>
      </c>
      <c r="B741" s="1" t="s">
        <v>2175</v>
      </c>
      <c r="C741" s="1" t="s">
        <v>5449</v>
      </c>
      <c r="D741" s="1">
        <v>9187</v>
      </c>
      <c r="E741" s="3" t="s">
        <v>681</v>
      </c>
      <c r="F741" s="1" t="s">
        <v>684</v>
      </c>
      <c r="G741" s="1" t="s">
        <v>2189</v>
      </c>
      <c r="H741" s="1">
        <v>0</v>
      </c>
      <c r="I741" s="1" t="s">
        <v>2335</v>
      </c>
      <c r="J741" s="1">
        <v>190488986</v>
      </c>
      <c r="K741" s="1" t="s">
        <v>2124</v>
      </c>
      <c r="L741" s="1" t="s">
        <v>5450</v>
      </c>
      <c r="M741" s="1" t="s">
        <v>4758</v>
      </c>
      <c r="N741" s="1" t="s">
        <v>4759</v>
      </c>
      <c r="O741" s="1" t="s">
        <v>2165</v>
      </c>
      <c r="P741" s="1" t="s">
        <v>2165</v>
      </c>
      <c r="Q741" s="1" t="s">
        <v>2166</v>
      </c>
      <c r="R741" s="1" t="s">
        <v>2204</v>
      </c>
      <c r="S741" s="1">
        <v>15</v>
      </c>
      <c r="T741" s="1">
        <v>65622037</v>
      </c>
      <c r="U741" s="1">
        <v>65622037</v>
      </c>
      <c r="V741" s="1" t="s">
        <v>2168</v>
      </c>
      <c r="W741" s="1" t="s">
        <v>2168</v>
      </c>
      <c r="X741" s="1" t="s">
        <v>4760</v>
      </c>
      <c r="Y741" s="1" t="s">
        <v>2236</v>
      </c>
      <c r="Z741" s="1">
        <v>1</v>
      </c>
      <c r="AA741" s="1" t="s">
        <v>2124</v>
      </c>
      <c r="AB741" s="1" t="s">
        <v>2171</v>
      </c>
      <c r="AC741" s="1" t="s">
        <v>5451</v>
      </c>
      <c r="AD741" s="1">
        <v>2</v>
      </c>
      <c r="AE741" s="1">
        <v>316780</v>
      </c>
      <c r="AF741" s="1">
        <v>65622037</v>
      </c>
      <c r="AG741" s="1" t="s">
        <v>2186</v>
      </c>
      <c r="AH741" s="1" t="s">
        <v>2174</v>
      </c>
    </row>
    <row r="742" spans="1:34" x14ac:dyDescent="0.25">
      <c r="A742" s="1">
        <v>341239</v>
      </c>
      <c r="B742" s="1" t="s">
        <v>2175</v>
      </c>
      <c r="C742" s="1" t="s">
        <v>5452</v>
      </c>
      <c r="D742" s="1">
        <v>10002</v>
      </c>
      <c r="E742" s="3" t="s">
        <v>468</v>
      </c>
      <c r="F742" s="1" t="s">
        <v>471</v>
      </c>
      <c r="G742" s="1" t="s">
        <v>2249</v>
      </c>
      <c r="H742" s="1">
        <v>0</v>
      </c>
      <c r="I742" s="1" t="s">
        <v>2786</v>
      </c>
      <c r="J742" s="1">
        <v>138513681</v>
      </c>
      <c r="K742" s="1" t="s">
        <v>2124</v>
      </c>
      <c r="L742" s="1" t="s">
        <v>5453</v>
      </c>
      <c r="M742" s="1" t="s">
        <v>5095</v>
      </c>
      <c r="N742" s="1" t="s">
        <v>5096</v>
      </c>
      <c r="O742" s="1" t="s">
        <v>2165</v>
      </c>
      <c r="P742" s="1" t="s">
        <v>2165</v>
      </c>
      <c r="Q742" s="1" t="s">
        <v>2166</v>
      </c>
      <c r="R742" s="1" t="s">
        <v>2204</v>
      </c>
      <c r="S742" s="1">
        <v>15</v>
      </c>
      <c r="T742" s="1">
        <v>71810605</v>
      </c>
      <c r="U742" s="1">
        <v>71810605</v>
      </c>
      <c r="V742" s="1" t="s">
        <v>2168</v>
      </c>
      <c r="W742" s="1" t="s">
        <v>2168</v>
      </c>
      <c r="X742" s="1" t="s">
        <v>2527</v>
      </c>
      <c r="Y742" s="1" t="s">
        <v>2236</v>
      </c>
      <c r="Z742" s="1">
        <v>1</v>
      </c>
      <c r="AA742" s="1" t="s">
        <v>2124</v>
      </c>
      <c r="AB742" s="1" t="s">
        <v>2171</v>
      </c>
      <c r="AC742" s="1" t="s">
        <v>5454</v>
      </c>
      <c r="AD742" s="1">
        <v>2</v>
      </c>
      <c r="AE742" s="1">
        <v>317001</v>
      </c>
      <c r="AF742" s="1">
        <v>71810605</v>
      </c>
      <c r="AG742" s="1" t="s">
        <v>2210</v>
      </c>
      <c r="AH742" s="1" t="s">
        <v>2185</v>
      </c>
    </row>
    <row r="743" spans="1:34" x14ac:dyDescent="0.25">
      <c r="A743" s="1">
        <v>341387</v>
      </c>
      <c r="B743" s="1" t="s">
        <v>2175</v>
      </c>
      <c r="C743" s="1" t="s">
        <v>5455</v>
      </c>
      <c r="D743" s="1">
        <v>6017</v>
      </c>
      <c r="E743" s="3" t="s">
        <v>630</v>
      </c>
      <c r="F743" s="1" t="s">
        <v>633</v>
      </c>
      <c r="G743" s="1" t="s">
        <v>2249</v>
      </c>
      <c r="H743" s="1">
        <v>0</v>
      </c>
      <c r="I743" s="1" t="s">
        <v>2304</v>
      </c>
      <c r="J743" s="1">
        <v>886051504</v>
      </c>
      <c r="K743" s="1" t="s">
        <v>2124</v>
      </c>
      <c r="L743" s="1" t="s">
        <v>5456</v>
      </c>
      <c r="M743" s="1" t="s">
        <v>4780</v>
      </c>
      <c r="N743" s="1" t="s">
        <v>4781</v>
      </c>
      <c r="O743" s="1" t="s">
        <v>2165</v>
      </c>
      <c r="P743" s="1" t="s">
        <v>2165</v>
      </c>
      <c r="Q743" s="1" t="s">
        <v>2166</v>
      </c>
      <c r="R743" s="1" t="s">
        <v>2204</v>
      </c>
      <c r="S743" s="1">
        <v>15</v>
      </c>
      <c r="T743" s="1">
        <v>89221544</v>
      </c>
      <c r="U743" s="1">
        <v>89221544</v>
      </c>
      <c r="V743" s="1" t="s">
        <v>2168</v>
      </c>
      <c r="W743" s="1" t="s">
        <v>2168</v>
      </c>
      <c r="X743" s="1" t="s">
        <v>2374</v>
      </c>
      <c r="Y743" s="1" t="s">
        <v>2236</v>
      </c>
      <c r="Z743" s="1">
        <v>1</v>
      </c>
      <c r="AA743" s="1" t="s">
        <v>2124</v>
      </c>
      <c r="AB743" s="1" t="s">
        <v>2171</v>
      </c>
      <c r="AC743" s="1" t="s">
        <v>5457</v>
      </c>
      <c r="AD743" s="1">
        <v>2</v>
      </c>
      <c r="AE743" s="1">
        <v>317250</v>
      </c>
      <c r="AF743" s="1">
        <v>89221544</v>
      </c>
      <c r="AG743" s="1" t="s">
        <v>2174</v>
      </c>
      <c r="AH743" s="1" t="s">
        <v>2186</v>
      </c>
    </row>
    <row r="744" spans="1:34" x14ac:dyDescent="0.25">
      <c r="A744" s="1">
        <v>341502</v>
      </c>
      <c r="B744" s="1" t="s">
        <v>2175</v>
      </c>
      <c r="C744" s="1" t="s">
        <v>5458</v>
      </c>
      <c r="D744" s="1">
        <v>374654</v>
      </c>
      <c r="E744" s="3" t="s">
        <v>1253</v>
      </c>
      <c r="F744" s="1" t="s">
        <v>1255</v>
      </c>
      <c r="G744" s="1" t="s">
        <v>2249</v>
      </c>
      <c r="H744" s="1">
        <v>0</v>
      </c>
      <c r="I744" s="1" t="s">
        <v>2304</v>
      </c>
      <c r="J744" s="1">
        <v>886051545</v>
      </c>
      <c r="K744" s="1" t="s">
        <v>2124</v>
      </c>
      <c r="L744" s="1" t="s">
        <v>5459</v>
      </c>
      <c r="M744" s="1" t="s">
        <v>4785</v>
      </c>
      <c r="N744" s="1" t="s">
        <v>4786</v>
      </c>
      <c r="O744" s="1" t="s">
        <v>2165</v>
      </c>
      <c r="P744" s="1" t="s">
        <v>2165</v>
      </c>
      <c r="Q744" s="1" t="s">
        <v>2166</v>
      </c>
      <c r="R744" s="1" t="s">
        <v>2204</v>
      </c>
      <c r="S744" s="1">
        <v>15</v>
      </c>
      <c r="T744" s="1">
        <v>89655449</v>
      </c>
      <c r="U744" s="1">
        <v>89655449</v>
      </c>
      <c r="V744" s="1" t="s">
        <v>2168</v>
      </c>
      <c r="W744" s="1" t="s">
        <v>2168</v>
      </c>
      <c r="X744" s="1" t="s">
        <v>2374</v>
      </c>
      <c r="Y744" s="1" t="s">
        <v>2236</v>
      </c>
      <c r="Z744" s="1">
        <v>1</v>
      </c>
      <c r="AA744" s="1" t="s">
        <v>2124</v>
      </c>
      <c r="AB744" s="1" t="s">
        <v>2171</v>
      </c>
      <c r="AC744" s="1" t="s">
        <v>5460</v>
      </c>
      <c r="AD744" s="1">
        <v>2</v>
      </c>
      <c r="AE744" s="1">
        <v>317384</v>
      </c>
      <c r="AF744" s="1">
        <v>89655449</v>
      </c>
      <c r="AG744" s="1" t="s">
        <v>2174</v>
      </c>
      <c r="AH744" s="1" t="s">
        <v>2186</v>
      </c>
    </row>
    <row r="745" spans="1:34" x14ac:dyDescent="0.25">
      <c r="A745" s="1">
        <v>342071</v>
      </c>
      <c r="B745" s="1" t="s">
        <v>2175</v>
      </c>
      <c r="C745" s="1" t="s">
        <v>5461</v>
      </c>
      <c r="D745" s="1">
        <v>1258</v>
      </c>
      <c r="E745" s="3" t="s">
        <v>209</v>
      </c>
      <c r="F745" s="1" t="s">
        <v>212</v>
      </c>
      <c r="G745" s="1" t="s">
        <v>2220</v>
      </c>
      <c r="H745" s="1">
        <v>0</v>
      </c>
      <c r="I745" s="1" t="s">
        <v>5462</v>
      </c>
      <c r="J745" s="1">
        <v>186471030</v>
      </c>
      <c r="K745" s="1" t="s">
        <v>2124</v>
      </c>
      <c r="L745" s="1" t="s">
        <v>5463</v>
      </c>
      <c r="M745" s="1" t="s">
        <v>3721</v>
      </c>
      <c r="N745" s="1" t="s">
        <v>3722</v>
      </c>
      <c r="O745" s="1" t="s">
        <v>2165</v>
      </c>
      <c r="P745" s="1" t="s">
        <v>2165</v>
      </c>
      <c r="Q745" s="1" t="s">
        <v>2166</v>
      </c>
      <c r="R745" s="1" t="s">
        <v>2532</v>
      </c>
      <c r="S745" s="1">
        <v>16</v>
      </c>
      <c r="T745" s="1">
        <v>57971098</v>
      </c>
      <c r="U745" s="1">
        <v>57971098</v>
      </c>
      <c r="V745" s="1" t="s">
        <v>2168</v>
      </c>
      <c r="W745" s="1" t="s">
        <v>2168</v>
      </c>
      <c r="X745" s="1" t="s">
        <v>5304</v>
      </c>
      <c r="Y745" s="1" t="s">
        <v>2227</v>
      </c>
      <c r="Z745" s="1">
        <v>2</v>
      </c>
      <c r="AA745" s="1" t="s">
        <v>2124</v>
      </c>
      <c r="AB745" s="1" t="s">
        <v>2171</v>
      </c>
      <c r="AC745" s="1" t="s">
        <v>5464</v>
      </c>
      <c r="AD745" s="1">
        <v>2</v>
      </c>
      <c r="AE745" s="1">
        <v>320116</v>
      </c>
      <c r="AF745" s="1">
        <v>57971098</v>
      </c>
      <c r="AG745" s="1" t="s">
        <v>2186</v>
      </c>
      <c r="AH745" s="1" t="s">
        <v>2174</v>
      </c>
    </row>
    <row r="746" spans="1:34" x14ac:dyDescent="0.25">
      <c r="A746" s="1">
        <v>342196</v>
      </c>
      <c r="B746" s="1" t="s">
        <v>2175</v>
      </c>
      <c r="C746" s="1" t="s">
        <v>5465</v>
      </c>
      <c r="D746" s="1">
        <v>9742</v>
      </c>
      <c r="E746" s="3" t="s">
        <v>355</v>
      </c>
      <c r="F746" s="1" t="s">
        <v>357</v>
      </c>
      <c r="G746" s="1" t="s">
        <v>2249</v>
      </c>
      <c r="H746" s="1">
        <v>0</v>
      </c>
      <c r="I746" s="1" t="s">
        <v>2335</v>
      </c>
      <c r="J746" s="1">
        <v>574385960</v>
      </c>
      <c r="K746" s="1" t="s">
        <v>2124</v>
      </c>
      <c r="L746" s="1" t="s">
        <v>5466</v>
      </c>
      <c r="M746" s="1" t="s">
        <v>5443</v>
      </c>
      <c r="N746" s="1" t="s">
        <v>5444</v>
      </c>
      <c r="O746" s="1" t="s">
        <v>2165</v>
      </c>
      <c r="P746" s="1" t="s">
        <v>2165</v>
      </c>
      <c r="Q746" s="1" t="s">
        <v>2166</v>
      </c>
      <c r="R746" s="1" t="s">
        <v>2532</v>
      </c>
      <c r="S746" s="1">
        <v>16</v>
      </c>
      <c r="T746" s="1">
        <v>1612013</v>
      </c>
      <c r="U746" s="1">
        <v>1612013</v>
      </c>
      <c r="V746" s="1" t="s">
        <v>2168</v>
      </c>
      <c r="W746" s="1" t="s">
        <v>2168</v>
      </c>
      <c r="X746" s="1" t="s">
        <v>4814</v>
      </c>
      <c r="Y746" s="1" t="s">
        <v>2236</v>
      </c>
      <c r="Z746" s="1">
        <v>1</v>
      </c>
      <c r="AA746" s="1" t="s">
        <v>2124</v>
      </c>
      <c r="AB746" s="1" t="s">
        <v>2171</v>
      </c>
      <c r="AC746" s="1" t="s">
        <v>5467</v>
      </c>
      <c r="AD746" s="1">
        <v>2</v>
      </c>
      <c r="AE746" s="1">
        <v>318225</v>
      </c>
      <c r="AF746" s="1">
        <v>1612013</v>
      </c>
      <c r="AG746" s="1" t="s">
        <v>2174</v>
      </c>
      <c r="AH746" s="1" t="s">
        <v>2210</v>
      </c>
    </row>
    <row r="747" spans="1:34" x14ac:dyDescent="0.25">
      <c r="A747" s="1">
        <v>343383</v>
      </c>
      <c r="B747" s="1" t="s">
        <v>2175</v>
      </c>
      <c r="C747" s="1" t="s">
        <v>5468</v>
      </c>
      <c r="D747" s="1">
        <v>84839</v>
      </c>
      <c r="E747" s="3" t="s">
        <v>590</v>
      </c>
      <c r="F747" s="1" t="s">
        <v>593</v>
      </c>
      <c r="G747" s="1" t="s">
        <v>2249</v>
      </c>
      <c r="H747" s="1">
        <v>0</v>
      </c>
      <c r="I747" s="1" t="s">
        <v>2304</v>
      </c>
      <c r="J747" s="1">
        <v>886054370</v>
      </c>
      <c r="K747" s="1" t="s">
        <v>2124</v>
      </c>
      <c r="L747" s="1" t="s">
        <v>5469</v>
      </c>
      <c r="M747" s="1" t="s">
        <v>5470</v>
      </c>
      <c r="N747" s="1" t="s">
        <v>5471</v>
      </c>
      <c r="O747" s="1" t="s">
        <v>2165</v>
      </c>
      <c r="P747" s="1" t="s">
        <v>2165</v>
      </c>
      <c r="Q747" s="1" t="s">
        <v>2166</v>
      </c>
      <c r="R747" s="1" t="s">
        <v>2388</v>
      </c>
      <c r="S747" s="1">
        <v>19</v>
      </c>
      <c r="T747" s="1">
        <v>3772155</v>
      </c>
      <c r="U747" s="1">
        <v>3772155</v>
      </c>
      <c r="V747" s="1" t="s">
        <v>2168</v>
      </c>
      <c r="W747" s="1" t="s">
        <v>2168</v>
      </c>
      <c r="X747" s="1" t="s">
        <v>5123</v>
      </c>
      <c r="Y747" s="1" t="s">
        <v>2236</v>
      </c>
      <c r="Z747" s="1">
        <v>1</v>
      </c>
      <c r="AA747" s="1" t="s">
        <v>2124</v>
      </c>
      <c r="AB747" s="1" t="s">
        <v>2171</v>
      </c>
      <c r="AC747" s="1" t="s">
        <v>5472</v>
      </c>
      <c r="AD747" s="1">
        <v>2</v>
      </c>
      <c r="AE747" s="1">
        <v>328973</v>
      </c>
      <c r="AF747" s="1">
        <v>3772155</v>
      </c>
      <c r="AG747" s="1" t="s">
        <v>2210</v>
      </c>
      <c r="AH747" s="1" t="s">
        <v>2185</v>
      </c>
    </row>
    <row r="748" spans="1:34" x14ac:dyDescent="0.25">
      <c r="A748" s="1">
        <v>343385</v>
      </c>
      <c r="B748" s="1" t="s">
        <v>2175</v>
      </c>
      <c r="C748" s="1" t="s">
        <v>5473</v>
      </c>
      <c r="D748" s="1">
        <v>84839</v>
      </c>
      <c r="E748" s="3" t="s">
        <v>590</v>
      </c>
      <c r="F748" s="1" t="s">
        <v>593</v>
      </c>
      <c r="G748" s="1" t="s">
        <v>2239</v>
      </c>
      <c r="H748" s="1">
        <v>0</v>
      </c>
      <c r="I748" s="1" t="s">
        <v>2304</v>
      </c>
      <c r="J748" s="1">
        <v>182965071</v>
      </c>
      <c r="K748" s="1" t="s">
        <v>2124</v>
      </c>
      <c r="L748" s="1" t="s">
        <v>5474</v>
      </c>
      <c r="M748" s="1" t="s">
        <v>5470</v>
      </c>
      <c r="N748" s="1" t="s">
        <v>5471</v>
      </c>
      <c r="O748" s="1" t="s">
        <v>2165</v>
      </c>
      <c r="P748" s="1" t="s">
        <v>2165</v>
      </c>
      <c r="Q748" s="1" t="s">
        <v>2166</v>
      </c>
      <c r="R748" s="1" t="s">
        <v>2388</v>
      </c>
      <c r="S748" s="1">
        <v>19</v>
      </c>
      <c r="T748" s="1">
        <v>3772175</v>
      </c>
      <c r="U748" s="1">
        <v>3772175</v>
      </c>
      <c r="V748" s="1" t="s">
        <v>2168</v>
      </c>
      <c r="W748" s="1" t="s">
        <v>2168</v>
      </c>
      <c r="X748" s="1" t="s">
        <v>5123</v>
      </c>
      <c r="Y748" s="1" t="s">
        <v>2236</v>
      </c>
      <c r="Z748" s="1">
        <v>1</v>
      </c>
      <c r="AA748" s="1" t="s">
        <v>2124</v>
      </c>
      <c r="AB748" s="1" t="s">
        <v>2171</v>
      </c>
      <c r="AC748" s="1" t="s">
        <v>5475</v>
      </c>
      <c r="AD748" s="1">
        <v>2</v>
      </c>
      <c r="AE748" s="1">
        <v>328975</v>
      </c>
      <c r="AF748" s="1">
        <v>3772175</v>
      </c>
      <c r="AG748" s="1" t="s">
        <v>2174</v>
      </c>
      <c r="AH748" s="1" t="s">
        <v>2186</v>
      </c>
    </row>
    <row r="749" spans="1:34" x14ac:dyDescent="0.25">
      <c r="A749" s="1">
        <v>343446</v>
      </c>
      <c r="B749" s="1" t="s">
        <v>2175</v>
      </c>
      <c r="C749" s="1" t="s">
        <v>5476</v>
      </c>
      <c r="D749" s="1">
        <v>583</v>
      </c>
      <c r="E749" s="3" t="s">
        <v>82</v>
      </c>
      <c r="F749" s="1" t="s">
        <v>85</v>
      </c>
      <c r="G749" s="1" t="s">
        <v>2249</v>
      </c>
      <c r="H749" s="1">
        <v>0</v>
      </c>
      <c r="I749" s="1" t="s">
        <v>2335</v>
      </c>
      <c r="J749" s="1">
        <v>528287127</v>
      </c>
      <c r="K749" s="1" t="s">
        <v>2124</v>
      </c>
      <c r="L749" s="1" t="s">
        <v>5477</v>
      </c>
      <c r="M749" s="1" t="s">
        <v>4851</v>
      </c>
      <c r="N749" s="1" t="s">
        <v>4852</v>
      </c>
      <c r="O749" s="1" t="s">
        <v>2165</v>
      </c>
      <c r="P749" s="1" t="s">
        <v>2165</v>
      </c>
      <c r="Q749" s="1" t="s">
        <v>2166</v>
      </c>
      <c r="R749" s="1" t="s">
        <v>2532</v>
      </c>
      <c r="S749" s="1">
        <v>16</v>
      </c>
      <c r="T749" s="1">
        <v>56519884</v>
      </c>
      <c r="U749" s="1">
        <v>56519884</v>
      </c>
      <c r="V749" s="1" t="s">
        <v>2168</v>
      </c>
      <c r="W749" s="1" t="s">
        <v>2168</v>
      </c>
      <c r="X749" s="1" t="s">
        <v>2700</v>
      </c>
      <c r="Y749" s="1" t="s">
        <v>2236</v>
      </c>
      <c r="Z749" s="1">
        <v>1</v>
      </c>
      <c r="AA749" s="1" t="s">
        <v>2124</v>
      </c>
      <c r="AB749" s="1" t="s">
        <v>2171</v>
      </c>
      <c r="AC749" s="1" t="s">
        <v>5478</v>
      </c>
      <c r="AD749" s="1">
        <v>2</v>
      </c>
      <c r="AE749" s="1">
        <v>319873</v>
      </c>
      <c r="AF749" s="1">
        <v>56519884</v>
      </c>
      <c r="AG749" s="1" t="s">
        <v>2210</v>
      </c>
      <c r="AH749" s="1" t="s">
        <v>2185</v>
      </c>
    </row>
    <row r="750" spans="1:34" x14ac:dyDescent="0.25">
      <c r="A750" s="1">
        <v>343447</v>
      </c>
      <c r="B750" s="1" t="s">
        <v>2175</v>
      </c>
      <c r="C750" s="1" t="s">
        <v>5479</v>
      </c>
      <c r="D750" s="1">
        <v>583</v>
      </c>
      <c r="E750" s="3" t="s">
        <v>82</v>
      </c>
      <c r="F750" s="1" t="s">
        <v>85</v>
      </c>
      <c r="G750" s="1" t="s">
        <v>2189</v>
      </c>
      <c r="H750" s="1">
        <v>0</v>
      </c>
      <c r="I750" s="1" t="s">
        <v>3149</v>
      </c>
      <c r="J750" s="1">
        <v>77438708</v>
      </c>
      <c r="K750" s="1" t="s">
        <v>2124</v>
      </c>
      <c r="L750" s="1" t="s">
        <v>5480</v>
      </c>
      <c r="M750" s="1" t="s">
        <v>5481</v>
      </c>
      <c r="N750" s="1" t="s">
        <v>5482</v>
      </c>
      <c r="O750" s="1" t="s">
        <v>2165</v>
      </c>
      <c r="P750" s="1" t="s">
        <v>2165</v>
      </c>
      <c r="Q750" s="1" t="s">
        <v>2166</v>
      </c>
      <c r="R750" s="1" t="s">
        <v>2532</v>
      </c>
      <c r="S750" s="1">
        <v>16</v>
      </c>
      <c r="T750" s="1">
        <v>56519999</v>
      </c>
      <c r="U750" s="1">
        <v>56519999</v>
      </c>
      <c r="V750" s="1" t="s">
        <v>2168</v>
      </c>
      <c r="W750" s="1" t="s">
        <v>2168</v>
      </c>
      <c r="X750" s="1" t="s">
        <v>2700</v>
      </c>
      <c r="Y750" s="1" t="s">
        <v>2245</v>
      </c>
      <c r="Z750" s="1">
        <v>2</v>
      </c>
      <c r="AA750" s="1" t="s">
        <v>2124</v>
      </c>
      <c r="AB750" s="1" t="s">
        <v>2171</v>
      </c>
      <c r="AC750" s="1" t="s">
        <v>5483</v>
      </c>
      <c r="AD750" s="1">
        <v>2</v>
      </c>
      <c r="AE750" s="1">
        <v>319876</v>
      </c>
      <c r="AF750" s="1">
        <v>56519999</v>
      </c>
      <c r="AG750" s="1" t="s">
        <v>2210</v>
      </c>
      <c r="AH750" s="1" t="s">
        <v>2174</v>
      </c>
    </row>
    <row r="751" spans="1:34" x14ac:dyDescent="0.25">
      <c r="A751" s="1">
        <v>343514</v>
      </c>
      <c r="B751" s="1" t="s">
        <v>2175</v>
      </c>
      <c r="C751" s="1" t="s">
        <v>5484</v>
      </c>
      <c r="D751" s="1">
        <v>10594</v>
      </c>
      <c r="E751" s="3" t="s">
        <v>575</v>
      </c>
      <c r="F751" s="1" t="s">
        <v>578</v>
      </c>
      <c r="G751" s="1" t="s">
        <v>2254</v>
      </c>
      <c r="H751" s="1">
        <v>0</v>
      </c>
      <c r="I751" s="1" t="s">
        <v>2335</v>
      </c>
      <c r="J751" s="1">
        <v>185356676</v>
      </c>
      <c r="K751" s="1" t="s">
        <v>2124</v>
      </c>
      <c r="L751" s="1" t="s">
        <v>5485</v>
      </c>
      <c r="M751" s="1" t="s">
        <v>3060</v>
      </c>
      <c r="N751" s="1" t="s">
        <v>1134</v>
      </c>
      <c r="O751" s="1" t="s">
        <v>2165</v>
      </c>
      <c r="P751" s="1" t="s">
        <v>2165</v>
      </c>
      <c r="Q751" s="1" t="s">
        <v>2166</v>
      </c>
      <c r="R751" s="1" t="s">
        <v>2282</v>
      </c>
      <c r="S751" s="1">
        <v>17</v>
      </c>
      <c r="T751" s="1">
        <v>1684790</v>
      </c>
      <c r="U751" s="1">
        <v>1684790</v>
      </c>
      <c r="V751" s="1" t="s">
        <v>2168</v>
      </c>
      <c r="W751" s="1" t="s">
        <v>2168</v>
      </c>
      <c r="X751" s="1" t="s">
        <v>4909</v>
      </c>
      <c r="Y751" s="1" t="s">
        <v>2236</v>
      </c>
      <c r="Z751" s="1">
        <v>1</v>
      </c>
      <c r="AA751" s="1" t="s">
        <v>2124</v>
      </c>
      <c r="AB751" s="1" t="s">
        <v>2171</v>
      </c>
      <c r="AC751" s="1" t="s">
        <v>5486</v>
      </c>
      <c r="AD751" s="1">
        <v>2</v>
      </c>
      <c r="AE751" s="1">
        <v>321924</v>
      </c>
      <c r="AF751" s="1">
        <v>1684790</v>
      </c>
      <c r="AG751" s="1" t="s">
        <v>2174</v>
      </c>
      <c r="AH751" s="1" t="s">
        <v>2210</v>
      </c>
    </row>
    <row r="752" spans="1:34" x14ac:dyDescent="0.25">
      <c r="A752" s="1">
        <v>343515</v>
      </c>
      <c r="B752" s="1" t="s">
        <v>2175</v>
      </c>
      <c r="C752" s="1" t="s">
        <v>5487</v>
      </c>
      <c r="D752" s="1">
        <v>10594</v>
      </c>
      <c r="E752" s="3" t="s">
        <v>575</v>
      </c>
      <c r="F752" s="1" t="s">
        <v>578</v>
      </c>
      <c r="G752" s="1" t="s">
        <v>2249</v>
      </c>
      <c r="H752" s="1">
        <v>0</v>
      </c>
      <c r="I752" s="1" t="s">
        <v>2335</v>
      </c>
      <c r="J752" s="1">
        <v>886052619</v>
      </c>
      <c r="K752" s="1" t="s">
        <v>2124</v>
      </c>
      <c r="L752" s="1" t="s">
        <v>5488</v>
      </c>
      <c r="M752" s="1" t="s">
        <v>3060</v>
      </c>
      <c r="N752" s="1" t="s">
        <v>1134</v>
      </c>
      <c r="O752" s="1" t="s">
        <v>2165</v>
      </c>
      <c r="P752" s="1" t="s">
        <v>2165</v>
      </c>
      <c r="Q752" s="1" t="s">
        <v>2166</v>
      </c>
      <c r="R752" s="1" t="s">
        <v>2282</v>
      </c>
      <c r="S752" s="1">
        <v>17</v>
      </c>
      <c r="T752" s="1">
        <v>1684792</v>
      </c>
      <c r="U752" s="1">
        <v>1684792</v>
      </c>
      <c r="V752" s="1" t="s">
        <v>2168</v>
      </c>
      <c r="W752" s="1" t="s">
        <v>2168</v>
      </c>
      <c r="X752" s="1" t="s">
        <v>4909</v>
      </c>
      <c r="Y752" s="1" t="s">
        <v>2236</v>
      </c>
      <c r="Z752" s="1">
        <v>1</v>
      </c>
      <c r="AA752" s="1" t="s">
        <v>2124</v>
      </c>
      <c r="AB752" s="1" t="s">
        <v>2171</v>
      </c>
      <c r="AC752" s="1" t="s">
        <v>5489</v>
      </c>
      <c r="AD752" s="1">
        <v>2</v>
      </c>
      <c r="AE752" s="1">
        <v>321925</v>
      </c>
      <c r="AF752" s="1">
        <v>1684792</v>
      </c>
      <c r="AG752" s="1" t="s">
        <v>2174</v>
      </c>
      <c r="AH752" s="1" t="s">
        <v>2186</v>
      </c>
    </row>
    <row r="753" spans="1:34" x14ac:dyDescent="0.25">
      <c r="A753" s="1">
        <v>343516</v>
      </c>
      <c r="B753" s="1" t="s">
        <v>2175</v>
      </c>
      <c r="C753" s="1" t="s">
        <v>5490</v>
      </c>
      <c r="D753" s="1">
        <v>10594</v>
      </c>
      <c r="E753" s="3" t="s">
        <v>575</v>
      </c>
      <c r="F753" s="1" t="s">
        <v>578</v>
      </c>
      <c r="G753" s="1" t="s">
        <v>2249</v>
      </c>
      <c r="H753" s="1">
        <v>0</v>
      </c>
      <c r="I753" s="1" t="s">
        <v>2304</v>
      </c>
      <c r="J753" s="1">
        <v>575056329</v>
      </c>
      <c r="K753" s="1" t="s">
        <v>2124</v>
      </c>
      <c r="L753" s="1" t="s">
        <v>5491</v>
      </c>
      <c r="M753" s="1" t="s">
        <v>3060</v>
      </c>
      <c r="N753" s="1" t="s">
        <v>1134</v>
      </c>
      <c r="O753" s="1" t="s">
        <v>2165</v>
      </c>
      <c r="P753" s="1" t="s">
        <v>2165</v>
      </c>
      <c r="Q753" s="1" t="s">
        <v>2166</v>
      </c>
      <c r="R753" s="1" t="s">
        <v>2282</v>
      </c>
      <c r="S753" s="1">
        <v>17</v>
      </c>
      <c r="T753" s="1">
        <v>1684811</v>
      </c>
      <c r="U753" s="1">
        <v>1684811</v>
      </c>
      <c r="V753" s="1" t="s">
        <v>2168</v>
      </c>
      <c r="W753" s="1" t="s">
        <v>2168</v>
      </c>
      <c r="X753" s="1" t="s">
        <v>4909</v>
      </c>
      <c r="Y753" s="1" t="s">
        <v>2236</v>
      </c>
      <c r="Z753" s="1">
        <v>1</v>
      </c>
      <c r="AA753" s="1" t="s">
        <v>2124</v>
      </c>
      <c r="AB753" s="1" t="s">
        <v>2171</v>
      </c>
      <c r="AC753" s="1" t="s">
        <v>5492</v>
      </c>
      <c r="AD753" s="1">
        <v>2</v>
      </c>
      <c r="AE753" s="1">
        <v>321928</v>
      </c>
      <c r="AF753" s="1">
        <v>1684811</v>
      </c>
      <c r="AG753" s="1" t="s">
        <v>2174</v>
      </c>
      <c r="AH753" s="1" t="s">
        <v>2210</v>
      </c>
    </row>
    <row r="754" spans="1:34" x14ac:dyDescent="0.25">
      <c r="A754" s="1">
        <v>343518</v>
      </c>
      <c r="B754" s="1" t="s">
        <v>2175</v>
      </c>
      <c r="C754" s="1" t="s">
        <v>5493</v>
      </c>
      <c r="D754" s="1">
        <v>10594</v>
      </c>
      <c r="E754" s="3" t="s">
        <v>575</v>
      </c>
      <c r="F754" s="1" t="s">
        <v>578</v>
      </c>
      <c r="G754" s="1" t="s">
        <v>2249</v>
      </c>
      <c r="H754" s="1">
        <v>0</v>
      </c>
      <c r="I754" s="1" t="s">
        <v>2335</v>
      </c>
      <c r="J754" s="1">
        <v>886052623</v>
      </c>
      <c r="K754" s="1" t="s">
        <v>2124</v>
      </c>
      <c r="L754" s="1" t="s">
        <v>5494</v>
      </c>
      <c r="M754" s="1" t="s">
        <v>3060</v>
      </c>
      <c r="N754" s="1" t="s">
        <v>1134</v>
      </c>
      <c r="O754" s="1" t="s">
        <v>2165</v>
      </c>
      <c r="P754" s="1" t="s">
        <v>2165</v>
      </c>
      <c r="Q754" s="1" t="s">
        <v>2166</v>
      </c>
      <c r="R754" s="1" t="s">
        <v>2282</v>
      </c>
      <c r="S754" s="1">
        <v>17</v>
      </c>
      <c r="T754" s="1">
        <v>1684842</v>
      </c>
      <c r="U754" s="1">
        <v>1684842</v>
      </c>
      <c r="V754" s="1" t="s">
        <v>2168</v>
      </c>
      <c r="W754" s="1" t="s">
        <v>2168</v>
      </c>
      <c r="X754" s="1" t="s">
        <v>4909</v>
      </c>
      <c r="Y754" s="1" t="s">
        <v>2236</v>
      </c>
      <c r="Z754" s="1">
        <v>1</v>
      </c>
      <c r="AA754" s="1" t="s">
        <v>2124</v>
      </c>
      <c r="AB754" s="1" t="s">
        <v>2171</v>
      </c>
      <c r="AC754" s="1" t="s">
        <v>5495</v>
      </c>
      <c r="AD754" s="1">
        <v>2</v>
      </c>
      <c r="AE754" s="1">
        <v>321930</v>
      </c>
      <c r="AF754" s="1">
        <v>1684842</v>
      </c>
      <c r="AG754" s="1" t="s">
        <v>2210</v>
      </c>
      <c r="AH754" s="1" t="s">
        <v>2185</v>
      </c>
    </row>
    <row r="755" spans="1:34" x14ac:dyDescent="0.25">
      <c r="A755" s="1">
        <v>343938</v>
      </c>
      <c r="B755" s="1" t="s">
        <v>2175</v>
      </c>
      <c r="C755" s="1" t="s">
        <v>5496</v>
      </c>
      <c r="D755" s="1">
        <v>9094</v>
      </c>
      <c r="E755" s="3" t="s">
        <v>1083</v>
      </c>
      <c r="F755" s="1" t="s">
        <v>1086</v>
      </c>
      <c r="G755" s="1" t="s">
        <v>2249</v>
      </c>
      <c r="H755" s="1">
        <v>0</v>
      </c>
      <c r="I755" s="1" t="s">
        <v>2335</v>
      </c>
      <c r="J755" s="1">
        <v>550443043</v>
      </c>
      <c r="K755" s="1" t="s">
        <v>2124</v>
      </c>
      <c r="L755" s="1" t="s">
        <v>5497</v>
      </c>
      <c r="M755" s="1" t="s">
        <v>4922</v>
      </c>
      <c r="N755" s="1" t="s">
        <v>1278</v>
      </c>
      <c r="O755" s="1" t="s">
        <v>2165</v>
      </c>
      <c r="P755" s="1" t="s">
        <v>2165</v>
      </c>
      <c r="Q755" s="1" t="s">
        <v>2166</v>
      </c>
      <c r="R755" s="1" t="s">
        <v>2282</v>
      </c>
      <c r="S755" s="1">
        <v>17</v>
      </c>
      <c r="T755" s="1">
        <v>28552591</v>
      </c>
      <c r="U755" s="1">
        <v>28552591</v>
      </c>
      <c r="V755" s="1" t="s">
        <v>2168</v>
      </c>
      <c r="W755" s="1" t="s">
        <v>2168</v>
      </c>
      <c r="X755" s="1" t="s">
        <v>4923</v>
      </c>
      <c r="Y755" s="1" t="s">
        <v>2236</v>
      </c>
      <c r="Z755" s="1">
        <v>1</v>
      </c>
      <c r="AA755" s="1" t="s">
        <v>2124</v>
      </c>
      <c r="AB755" s="1" t="s">
        <v>2171</v>
      </c>
      <c r="AC755" s="1" t="s">
        <v>5498</v>
      </c>
      <c r="AD755" s="1">
        <v>2</v>
      </c>
      <c r="AE755" s="1">
        <v>322472</v>
      </c>
      <c r="AF755" s="1">
        <v>28552591</v>
      </c>
      <c r="AG755" s="1" t="s">
        <v>2174</v>
      </c>
      <c r="AH755" s="1" t="s">
        <v>2185</v>
      </c>
    </row>
    <row r="756" spans="1:34" x14ac:dyDescent="0.25">
      <c r="A756" s="1">
        <v>344190</v>
      </c>
      <c r="B756" s="1" t="s">
        <v>2175</v>
      </c>
      <c r="C756" s="1" t="s">
        <v>5499</v>
      </c>
      <c r="D756" s="1">
        <v>26121</v>
      </c>
      <c r="E756" s="3" t="s">
        <v>563</v>
      </c>
      <c r="F756" s="1" t="s">
        <v>566</v>
      </c>
      <c r="G756" s="1" t="s">
        <v>2249</v>
      </c>
      <c r="H756" s="1">
        <v>0</v>
      </c>
      <c r="I756" s="1" t="s">
        <v>2304</v>
      </c>
      <c r="J756" s="1">
        <v>886054617</v>
      </c>
      <c r="K756" s="1" t="s">
        <v>2124</v>
      </c>
      <c r="L756" s="1" t="s">
        <v>5500</v>
      </c>
      <c r="M756" s="1" t="s">
        <v>3060</v>
      </c>
      <c r="N756" s="1" t="s">
        <v>1134</v>
      </c>
      <c r="O756" s="1" t="s">
        <v>2165</v>
      </c>
      <c r="P756" s="1" t="s">
        <v>2165</v>
      </c>
      <c r="Q756" s="1" t="s">
        <v>2166</v>
      </c>
      <c r="R756" s="1" t="s">
        <v>2388</v>
      </c>
      <c r="S756" s="1">
        <v>19</v>
      </c>
      <c r="T756" s="1">
        <v>54115774</v>
      </c>
      <c r="U756" s="1">
        <v>54115774</v>
      </c>
      <c r="V756" s="1" t="s">
        <v>2168</v>
      </c>
      <c r="W756" s="1" t="s">
        <v>2168</v>
      </c>
      <c r="X756" s="1" t="s">
        <v>5148</v>
      </c>
      <c r="Y756" s="1" t="s">
        <v>2236</v>
      </c>
      <c r="Z756" s="1">
        <v>1</v>
      </c>
      <c r="AA756" s="1" t="s">
        <v>2124</v>
      </c>
      <c r="AB756" s="1" t="s">
        <v>2171</v>
      </c>
      <c r="AC756" s="1" t="s">
        <v>5501</v>
      </c>
      <c r="AD756" s="1">
        <v>2</v>
      </c>
      <c r="AE756" s="1">
        <v>330090</v>
      </c>
      <c r="AF756" s="1">
        <v>54115774</v>
      </c>
      <c r="AG756" s="1" t="s">
        <v>2185</v>
      </c>
      <c r="AH756" s="1" t="s">
        <v>2174</v>
      </c>
    </row>
    <row r="757" spans="1:34" x14ac:dyDescent="0.25">
      <c r="A757" s="1">
        <v>344383</v>
      </c>
      <c r="B757" s="1" t="s">
        <v>2187</v>
      </c>
      <c r="C757" s="1" t="s">
        <v>5502</v>
      </c>
      <c r="D757" s="1">
        <v>718</v>
      </c>
      <c r="E757" s="3" t="s">
        <v>1127</v>
      </c>
      <c r="F757" s="1" t="s">
        <v>1129</v>
      </c>
      <c r="G757" s="1" t="s">
        <v>2239</v>
      </c>
      <c r="H757" s="1">
        <v>0</v>
      </c>
      <c r="I757" s="1" t="s">
        <v>5503</v>
      </c>
      <c r="J757" s="1">
        <v>528697923</v>
      </c>
      <c r="K757" s="1" t="s">
        <v>2124</v>
      </c>
      <c r="L757" s="1" t="s">
        <v>5504</v>
      </c>
      <c r="M757" s="1" t="s">
        <v>5505</v>
      </c>
      <c r="N757" s="1" t="s">
        <v>5506</v>
      </c>
      <c r="O757" s="1" t="s">
        <v>2165</v>
      </c>
      <c r="P757" s="1" t="s">
        <v>2165</v>
      </c>
      <c r="Q757" s="1" t="s">
        <v>2166</v>
      </c>
      <c r="R757" s="1" t="s">
        <v>2388</v>
      </c>
      <c r="S757" s="1">
        <v>19</v>
      </c>
      <c r="T757" s="1">
        <v>6720590</v>
      </c>
      <c r="U757" s="1">
        <v>6720591</v>
      </c>
      <c r="V757" s="1" t="s">
        <v>2168</v>
      </c>
      <c r="W757" s="1" t="s">
        <v>2168</v>
      </c>
      <c r="X757" s="1" t="s">
        <v>5123</v>
      </c>
      <c r="Y757" s="1" t="s">
        <v>2245</v>
      </c>
      <c r="Z757" s="1">
        <v>3</v>
      </c>
      <c r="AA757" s="1" t="s">
        <v>2124</v>
      </c>
      <c r="AB757" s="1" t="s">
        <v>2171</v>
      </c>
      <c r="AC757" s="1" t="s">
        <v>5507</v>
      </c>
      <c r="AD757" s="1">
        <v>2</v>
      </c>
      <c r="AE757" s="1">
        <v>330341</v>
      </c>
      <c r="AF757" s="1">
        <v>6720590</v>
      </c>
      <c r="AG757" s="1" t="s">
        <v>2210</v>
      </c>
      <c r="AH757" s="1" t="s">
        <v>2973</v>
      </c>
    </row>
    <row r="758" spans="1:34" x14ac:dyDescent="0.25">
      <c r="A758" s="1">
        <v>344645</v>
      </c>
      <c r="B758" s="1" t="s">
        <v>2175</v>
      </c>
      <c r="C758" s="1" t="s">
        <v>5508</v>
      </c>
      <c r="D758" s="1">
        <v>8195</v>
      </c>
      <c r="E758" s="3" t="s">
        <v>443</v>
      </c>
      <c r="F758" s="1" t="s">
        <v>445</v>
      </c>
      <c r="G758" s="1" t="s">
        <v>2249</v>
      </c>
      <c r="H758" s="1">
        <v>0</v>
      </c>
      <c r="I758" s="1" t="s">
        <v>2335</v>
      </c>
      <c r="J758" s="1">
        <v>886056499</v>
      </c>
      <c r="K758" s="1" t="s">
        <v>2124</v>
      </c>
      <c r="L758" s="1" t="s">
        <v>5509</v>
      </c>
      <c r="M758" s="1" t="s">
        <v>5510</v>
      </c>
      <c r="N758" s="1" t="s">
        <v>5511</v>
      </c>
      <c r="O758" s="1" t="s">
        <v>2402</v>
      </c>
      <c r="P758" s="1" t="s">
        <v>2165</v>
      </c>
      <c r="Q758" s="1" t="s">
        <v>2166</v>
      </c>
      <c r="R758" s="1" t="s">
        <v>2195</v>
      </c>
      <c r="S758" s="1">
        <v>20</v>
      </c>
      <c r="T758" s="1">
        <v>10413553</v>
      </c>
      <c r="U758" s="1">
        <v>10413553</v>
      </c>
      <c r="V758" s="1" t="s">
        <v>2168</v>
      </c>
      <c r="W758" s="1" t="s">
        <v>2168</v>
      </c>
      <c r="X758" s="1" t="s">
        <v>2196</v>
      </c>
      <c r="Y758" s="1" t="s">
        <v>2236</v>
      </c>
      <c r="Z758" s="1">
        <v>2</v>
      </c>
      <c r="AA758" s="1" t="s">
        <v>2124</v>
      </c>
      <c r="AB758" s="1" t="s">
        <v>2171</v>
      </c>
      <c r="AC758" s="1" t="s">
        <v>5512</v>
      </c>
      <c r="AD758" s="1">
        <v>2</v>
      </c>
      <c r="AE758" s="1">
        <v>337696</v>
      </c>
      <c r="AF758" s="1">
        <v>10413553</v>
      </c>
      <c r="AG758" s="1" t="s">
        <v>2186</v>
      </c>
      <c r="AH758" s="1" t="s">
        <v>2210</v>
      </c>
    </row>
    <row r="759" spans="1:34" x14ac:dyDescent="0.25">
      <c r="A759" s="1">
        <v>344647</v>
      </c>
      <c r="B759" s="1" t="s">
        <v>2175</v>
      </c>
      <c r="C759" s="1" t="s">
        <v>5513</v>
      </c>
      <c r="D759" s="1">
        <v>8195</v>
      </c>
      <c r="E759" s="3" t="s">
        <v>443</v>
      </c>
      <c r="F759" s="1" t="s">
        <v>445</v>
      </c>
      <c r="G759" s="1" t="s">
        <v>2254</v>
      </c>
      <c r="H759" s="1">
        <v>0</v>
      </c>
      <c r="I759" s="1" t="s">
        <v>2335</v>
      </c>
      <c r="J759" s="1">
        <v>140884406</v>
      </c>
      <c r="K759" s="1" t="s">
        <v>2124</v>
      </c>
      <c r="L759" s="1" t="s">
        <v>5514</v>
      </c>
      <c r="M759" s="1" t="s">
        <v>5218</v>
      </c>
      <c r="N759" s="1" t="s">
        <v>5219</v>
      </c>
      <c r="O759" s="1" t="s">
        <v>2165</v>
      </c>
      <c r="P759" s="1" t="s">
        <v>2165</v>
      </c>
      <c r="Q759" s="1" t="s">
        <v>2166</v>
      </c>
      <c r="R759" s="1" t="s">
        <v>2195</v>
      </c>
      <c r="S759" s="1">
        <v>20</v>
      </c>
      <c r="T759" s="1">
        <v>10413863</v>
      </c>
      <c r="U759" s="1">
        <v>10413863</v>
      </c>
      <c r="V759" s="1" t="s">
        <v>2168</v>
      </c>
      <c r="W759" s="1" t="s">
        <v>2168</v>
      </c>
      <c r="X759" s="1" t="s">
        <v>2196</v>
      </c>
      <c r="Y759" s="1" t="s">
        <v>2236</v>
      </c>
      <c r="Z759" s="1">
        <v>1</v>
      </c>
      <c r="AA759" s="1" t="s">
        <v>2124</v>
      </c>
      <c r="AB759" s="1" t="s">
        <v>2171</v>
      </c>
      <c r="AC759" s="1" t="s">
        <v>5515</v>
      </c>
      <c r="AD759" s="1">
        <v>2</v>
      </c>
      <c r="AE759" s="1">
        <v>337700</v>
      </c>
      <c r="AF759" s="1">
        <v>10413863</v>
      </c>
      <c r="AG759" s="1" t="s">
        <v>2186</v>
      </c>
      <c r="AH759" s="1" t="s">
        <v>2174</v>
      </c>
    </row>
    <row r="760" spans="1:34" x14ac:dyDescent="0.25">
      <c r="A760" s="1">
        <v>344655</v>
      </c>
      <c r="B760" s="1" t="s">
        <v>2187</v>
      </c>
      <c r="C760" s="1" t="s">
        <v>5516</v>
      </c>
      <c r="D760" s="1">
        <v>8195</v>
      </c>
      <c r="E760" s="3" t="s">
        <v>443</v>
      </c>
      <c r="F760" s="1" t="s">
        <v>445</v>
      </c>
      <c r="G760" s="1" t="s">
        <v>2254</v>
      </c>
      <c r="H760" s="1">
        <v>0</v>
      </c>
      <c r="I760" s="1" t="s">
        <v>2786</v>
      </c>
      <c r="J760" s="1">
        <v>143825746</v>
      </c>
      <c r="K760" s="1" t="s">
        <v>2124</v>
      </c>
      <c r="L760" s="1" t="s">
        <v>5517</v>
      </c>
      <c r="M760" s="1" t="s">
        <v>5518</v>
      </c>
      <c r="N760" s="1" t="s">
        <v>5519</v>
      </c>
      <c r="O760" s="1" t="s">
        <v>2165</v>
      </c>
      <c r="P760" s="1" t="s">
        <v>2165</v>
      </c>
      <c r="Q760" s="1" t="s">
        <v>2166</v>
      </c>
      <c r="R760" s="1" t="s">
        <v>2195</v>
      </c>
      <c r="S760" s="1">
        <v>20</v>
      </c>
      <c r="T760" s="1">
        <v>10431903</v>
      </c>
      <c r="U760" s="1">
        <v>10431904</v>
      </c>
      <c r="V760" s="1" t="s">
        <v>2168</v>
      </c>
      <c r="W760" s="1" t="s">
        <v>2168</v>
      </c>
      <c r="X760" s="1" t="s">
        <v>2196</v>
      </c>
      <c r="Y760" s="1" t="s">
        <v>2236</v>
      </c>
      <c r="Z760" s="1">
        <v>1</v>
      </c>
      <c r="AA760" s="1" t="s">
        <v>2124</v>
      </c>
      <c r="AB760" s="1" t="s">
        <v>2171</v>
      </c>
      <c r="AC760" s="1" t="s">
        <v>5520</v>
      </c>
      <c r="AD760" s="1">
        <v>2</v>
      </c>
      <c r="AE760" s="1">
        <v>337713</v>
      </c>
      <c r="AF760" s="1">
        <v>10431903</v>
      </c>
      <c r="AG760" s="1" t="s">
        <v>2186</v>
      </c>
      <c r="AH760" s="1" t="s">
        <v>5521</v>
      </c>
    </row>
    <row r="761" spans="1:34" x14ac:dyDescent="0.25">
      <c r="A761" s="1">
        <v>344702</v>
      </c>
      <c r="B761" s="1" t="s">
        <v>2175</v>
      </c>
      <c r="C761" s="1" t="s">
        <v>5522</v>
      </c>
      <c r="D761" s="1">
        <v>182</v>
      </c>
      <c r="E761" s="3" t="s">
        <v>915</v>
      </c>
      <c r="F761" s="1" t="s">
        <v>917</v>
      </c>
      <c r="G761" s="1" t="s">
        <v>2249</v>
      </c>
      <c r="H761" s="1">
        <v>0</v>
      </c>
      <c r="I761" s="1" t="s">
        <v>2335</v>
      </c>
      <c r="J761" s="1">
        <v>886056515</v>
      </c>
      <c r="K761" s="1" t="s">
        <v>2124</v>
      </c>
      <c r="L761" s="1" t="s">
        <v>5523</v>
      </c>
      <c r="M761" s="1" t="s">
        <v>5238</v>
      </c>
      <c r="N761" s="1" t="s">
        <v>5239</v>
      </c>
      <c r="O761" s="1" t="s">
        <v>2165</v>
      </c>
      <c r="P761" s="1" t="s">
        <v>2165</v>
      </c>
      <c r="Q761" s="1" t="s">
        <v>2166</v>
      </c>
      <c r="R761" s="1" t="s">
        <v>2195</v>
      </c>
      <c r="S761" s="1">
        <v>20</v>
      </c>
      <c r="T761" s="1">
        <v>10673635</v>
      </c>
      <c r="U761" s="1">
        <v>10673635</v>
      </c>
      <c r="V761" s="1" t="s">
        <v>2168</v>
      </c>
      <c r="W761" s="1" t="s">
        <v>2168</v>
      </c>
      <c r="X761" s="1" t="s">
        <v>2196</v>
      </c>
      <c r="Y761" s="1" t="s">
        <v>2236</v>
      </c>
      <c r="Z761" s="1">
        <v>1</v>
      </c>
      <c r="AA761" s="1" t="s">
        <v>2124</v>
      </c>
      <c r="AB761" s="1" t="s">
        <v>2171</v>
      </c>
      <c r="AC761" s="1" t="s">
        <v>5524</v>
      </c>
      <c r="AD761" s="1">
        <v>2</v>
      </c>
      <c r="AE761" s="1">
        <v>337765</v>
      </c>
      <c r="AF761" s="1">
        <v>10673635</v>
      </c>
      <c r="AG761" s="1" t="s">
        <v>2210</v>
      </c>
      <c r="AH761" s="1" t="s">
        <v>2174</v>
      </c>
    </row>
    <row r="762" spans="1:34" x14ac:dyDescent="0.25">
      <c r="A762" s="1">
        <v>344843</v>
      </c>
      <c r="B762" s="1" t="s">
        <v>2175</v>
      </c>
      <c r="C762" s="1" t="s">
        <v>5525</v>
      </c>
      <c r="D762" s="1">
        <v>26090</v>
      </c>
      <c r="E762" s="3" t="s">
        <v>9</v>
      </c>
      <c r="F762" s="1" t="s">
        <v>12</v>
      </c>
      <c r="G762" s="1" t="s">
        <v>2220</v>
      </c>
      <c r="H762" s="1">
        <v>0</v>
      </c>
      <c r="I762" s="1" t="s">
        <v>4833</v>
      </c>
      <c r="J762" s="1">
        <v>373200654</v>
      </c>
      <c r="K762" s="1" t="s">
        <v>2124</v>
      </c>
      <c r="L762" s="1" t="s">
        <v>5526</v>
      </c>
      <c r="M762" s="1" t="s">
        <v>5258</v>
      </c>
      <c r="N762" s="1" t="s">
        <v>5259</v>
      </c>
      <c r="O762" s="1" t="s">
        <v>2165</v>
      </c>
      <c r="P762" s="1" t="s">
        <v>2165</v>
      </c>
      <c r="Q762" s="1" t="s">
        <v>2166</v>
      </c>
      <c r="R762" s="1" t="s">
        <v>2195</v>
      </c>
      <c r="S762" s="1">
        <v>20</v>
      </c>
      <c r="T762" s="1">
        <v>25390747</v>
      </c>
      <c r="U762" s="1">
        <v>25390747</v>
      </c>
      <c r="V762" s="1" t="s">
        <v>2168</v>
      </c>
      <c r="W762" s="1" t="s">
        <v>2168</v>
      </c>
      <c r="X762" s="1" t="s">
        <v>5260</v>
      </c>
      <c r="Y762" s="1" t="s">
        <v>2227</v>
      </c>
      <c r="Z762" s="1">
        <v>2</v>
      </c>
      <c r="AA762" s="1" t="s">
        <v>2124</v>
      </c>
      <c r="AB762" s="1" t="s">
        <v>2171</v>
      </c>
      <c r="AC762" s="1" t="s">
        <v>5527</v>
      </c>
      <c r="AD762" s="1">
        <v>2</v>
      </c>
      <c r="AE762" s="1">
        <v>338000</v>
      </c>
      <c r="AF762" s="1">
        <v>25390747</v>
      </c>
      <c r="AG762" s="1" t="s">
        <v>2210</v>
      </c>
      <c r="AH762" s="1" t="s">
        <v>2174</v>
      </c>
    </row>
    <row r="763" spans="1:34" x14ac:dyDescent="0.25">
      <c r="A763" s="1">
        <v>344846</v>
      </c>
      <c r="B763" s="1" t="s">
        <v>2157</v>
      </c>
      <c r="C763" s="1" t="s">
        <v>5528</v>
      </c>
      <c r="D763" s="1">
        <v>26090</v>
      </c>
      <c r="E763" s="3" t="s">
        <v>9</v>
      </c>
      <c r="F763" s="1" t="s">
        <v>12</v>
      </c>
      <c r="G763" s="1" t="s">
        <v>2249</v>
      </c>
      <c r="H763" s="1">
        <v>0</v>
      </c>
      <c r="I763" s="1" t="s">
        <v>2786</v>
      </c>
      <c r="J763" s="1">
        <v>886056564</v>
      </c>
      <c r="K763" s="1" t="s">
        <v>2124</v>
      </c>
      <c r="L763" s="1" t="s">
        <v>5529</v>
      </c>
      <c r="M763" s="1" t="s">
        <v>5530</v>
      </c>
      <c r="N763" s="1" t="s">
        <v>5531</v>
      </c>
      <c r="O763" s="1" t="s">
        <v>2165</v>
      </c>
      <c r="P763" s="1" t="s">
        <v>2165</v>
      </c>
      <c r="Q763" s="1" t="s">
        <v>2166</v>
      </c>
      <c r="R763" s="1" t="s">
        <v>2195</v>
      </c>
      <c r="S763" s="1">
        <v>20</v>
      </c>
      <c r="T763" s="1">
        <v>25390779</v>
      </c>
      <c r="U763" s="1">
        <v>25390785</v>
      </c>
      <c r="V763" s="1" t="s">
        <v>2168</v>
      </c>
      <c r="W763" s="1" t="s">
        <v>2168</v>
      </c>
      <c r="X763" s="1" t="s">
        <v>5260</v>
      </c>
      <c r="Y763" s="1" t="s">
        <v>2236</v>
      </c>
      <c r="Z763" s="1">
        <v>1</v>
      </c>
      <c r="AA763" s="1" t="s">
        <v>2124</v>
      </c>
      <c r="AB763" s="1" t="s">
        <v>2171</v>
      </c>
      <c r="AC763" s="1" t="s">
        <v>5532</v>
      </c>
      <c r="AD763" s="1">
        <v>2</v>
      </c>
      <c r="AE763" s="1">
        <v>338001</v>
      </c>
      <c r="AF763" s="1">
        <v>25390778</v>
      </c>
      <c r="AG763" s="1" t="s">
        <v>5533</v>
      </c>
      <c r="AH763" s="1" t="s">
        <v>2174</v>
      </c>
    </row>
    <row r="764" spans="1:34" x14ac:dyDescent="0.25">
      <c r="A764" s="1">
        <v>345055</v>
      </c>
      <c r="B764" s="1" t="s">
        <v>2175</v>
      </c>
      <c r="C764" s="1" t="s">
        <v>5534</v>
      </c>
      <c r="D764" s="1">
        <v>10594</v>
      </c>
      <c r="E764" s="3" t="s">
        <v>575</v>
      </c>
      <c r="F764" s="1" t="s">
        <v>578</v>
      </c>
      <c r="G764" s="1" t="s">
        <v>2249</v>
      </c>
      <c r="H764" s="1">
        <v>0</v>
      </c>
      <c r="I764" s="1" t="s">
        <v>2304</v>
      </c>
      <c r="J764" s="1">
        <v>886052617</v>
      </c>
      <c r="K764" s="1" t="s">
        <v>2124</v>
      </c>
      <c r="L764" s="1" t="s">
        <v>5535</v>
      </c>
      <c r="M764" s="1" t="s">
        <v>3060</v>
      </c>
      <c r="N764" s="1" t="s">
        <v>1134</v>
      </c>
      <c r="O764" s="1" t="s">
        <v>2165</v>
      </c>
      <c r="P764" s="1" t="s">
        <v>2165</v>
      </c>
      <c r="Q764" s="1" t="s">
        <v>2166</v>
      </c>
      <c r="R764" s="1" t="s">
        <v>2282</v>
      </c>
      <c r="S764" s="1">
        <v>17</v>
      </c>
      <c r="T764" s="1">
        <v>1684575</v>
      </c>
      <c r="U764" s="1">
        <v>1684575</v>
      </c>
      <c r="V764" s="1" t="s">
        <v>2168</v>
      </c>
      <c r="W764" s="1" t="s">
        <v>2168</v>
      </c>
      <c r="X764" s="1" t="s">
        <v>4909</v>
      </c>
      <c r="Y764" s="1" t="s">
        <v>2236</v>
      </c>
      <c r="Z764" s="1">
        <v>1</v>
      </c>
      <c r="AA764" s="1" t="s">
        <v>2124</v>
      </c>
      <c r="AB764" s="1" t="s">
        <v>2171</v>
      </c>
      <c r="AC764" s="1" t="s">
        <v>5536</v>
      </c>
      <c r="AD764" s="1">
        <v>2</v>
      </c>
      <c r="AE764" s="1">
        <v>321922</v>
      </c>
      <c r="AF764" s="1">
        <v>1684575</v>
      </c>
      <c r="AG764" s="1" t="s">
        <v>2174</v>
      </c>
      <c r="AH764" s="1" t="s">
        <v>2185</v>
      </c>
    </row>
    <row r="765" spans="1:34" x14ac:dyDescent="0.25">
      <c r="A765" s="1">
        <v>345057</v>
      </c>
      <c r="B765" s="1" t="s">
        <v>2175</v>
      </c>
      <c r="C765" s="1" t="s">
        <v>5537</v>
      </c>
      <c r="D765" s="1">
        <v>10594</v>
      </c>
      <c r="E765" s="3" t="s">
        <v>575</v>
      </c>
      <c r="F765" s="1" t="s">
        <v>578</v>
      </c>
      <c r="G765" s="1" t="s">
        <v>2249</v>
      </c>
      <c r="H765" s="1">
        <v>0</v>
      </c>
      <c r="I765" s="1" t="s">
        <v>2304</v>
      </c>
      <c r="J765" s="1">
        <v>886052622</v>
      </c>
      <c r="K765" s="1" t="s">
        <v>2124</v>
      </c>
      <c r="L765" s="1" t="s">
        <v>5538</v>
      </c>
      <c r="M765" s="1" t="s">
        <v>3060</v>
      </c>
      <c r="N765" s="1" t="s">
        <v>1134</v>
      </c>
      <c r="O765" s="1" t="s">
        <v>2165</v>
      </c>
      <c r="P765" s="1" t="s">
        <v>2165</v>
      </c>
      <c r="Q765" s="1" t="s">
        <v>2166</v>
      </c>
      <c r="R765" s="1" t="s">
        <v>2282</v>
      </c>
      <c r="S765" s="1">
        <v>17</v>
      </c>
      <c r="T765" s="1">
        <v>1684830</v>
      </c>
      <c r="U765" s="1">
        <v>1684830</v>
      </c>
      <c r="V765" s="1" t="s">
        <v>2168</v>
      </c>
      <c r="W765" s="1" t="s">
        <v>2168</v>
      </c>
      <c r="X765" s="1" t="s">
        <v>4909</v>
      </c>
      <c r="Y765" s="1" t="s">
        <v>2236</v>
      </c>
      <c r="Z765" s="1">
        <v>1</v>
      </c>
      <c r="AA765" s="1" t="s">
        <v>2124</v>
      </c>
      <c r="AB765" s="1" t="s">
        <v>2171</v>
      </c>
      <c r="AC765" s="1" t="s">
        <v>5539</v>
      </c>
      <c r="AD765" s="1">
        <v>2</v>
      </c>
      <c r="AE765" s="1">
        <v>321929</v>
      </c>
      <c r="AF765" s="1">
        <v>1684830</v>
      </c>
      <c r="AG765" s="1" t="s">
        <v>2174</v>
      </c>
      <c r="AH765" s="1" t="s">
        <v>2185</v>
      </c>
    </row>
    <row r="766" spans="1:34" x14ac:dyDescent="0.25">
      <c r="A766" s="1">
        <v>345059</v>
      </c>
      <c r="B766" s="1" t="s">
        <v>2175</v>
      </c>
      <c r="C766" s="1" t="s">
        <v>5540</v>
      </c>
      <c r="D766" s="1">
        <v>10594</v>
      </c>
      <c r="E766" s="3" t="s">
        <v>575</v>
      </c>
      <c r="F766" s="1" t="s">
        <v>578</v>
      </c>
      <c r="G766" s="1" t="s">
        <v>2249</v>
      </c>
      <c r="H766" s="1">
        <v>0</v>
      </c>
      <c r="I766" s="1" t="s">
        <v>2335</v>
      </c>
      <c r="J766" s="1">
        <v>765014520</v>
      </c>
      <c r="K766" s="1" t="s">
        <v>2124</v>
      </c>
      <c r="L766" s="1" t="s">
        <v>5541</v>
      </c>
      <c r="M766" s="1" t="s">
        <v>3060</v>
      </c>
      <c r="N766" s="1" t="s">
        <v>1134</v>
      </c>
      <c r="O766" s="1" t="s">
        <v>2165</v>
      </c>
      <c r="P766" s="1" t="s">
        <v>2165</v>
      </c>
      <c r="Q766" s="1" t="s">
        <v>2166</v>
      </c>
      <c r="R766" s="1" t="s">
        <v>2282</v>
      </c>
      <c r="S766" s="1">
        <v>17</v>
      </c>
      <c r="T766" s="1">
        <v>1684844</v>
      </c>
      <c r="U766" s="1">
        <v>1684844</v>
      </c>
      <c r="V766" s="1" t="s">
        <v>2168</v>
      </c>
      <c r="W766" s="1" t="s">
        <v>2168</v>
      </c>
      <c r="X766" s="1" t="s">
        <v>4909</v>
      </c>
      <c r="Y766" s="1" t="s">
        <v>2236</v>
      </c>
      <c r="Z766" s="1">
        <v>1</v>
      </c>
      <c r="AA766" s="1" t="s">
        <v>2124</v>
      </c>
      <c r="AB766" s="1" t="s">
        <v>2171</v>
      </c>
      <c r="AC766" s="1" t="s">
        <v>5542</v>
      </c>
      <c r="AD766" s="1">
        <v>2</v>
      </c>
      <c r="AE766" s="1">
        <v>321931</v>
      </c>
      <c r="AF766" s="1">
        <v>1684844</v>
      </c>
      <c r="AG766" s="1" t="s">
        <v>2186</v>
      </c>
      <c r="AH766" s="1" t="s">
        <v>2174</v>
      </c>
    </row>
    <row r="767" spans="1:34" x14ac:dyDescent="0.25">
      <c r="A767" s="1">
        <v>345065</v>
      </c>
      <c r="B767" s="1" t="s">
        <v>2175</v>
      </c>
      <c r="C767" s="1" t="s">
        <v>5543</v>
      </c>
      <c r="D767" s="1">
        <v>10594</v>
      </c>
      <c r="E767" s="3" t="s">
        <v>575</v>
      </c>
      <c r="F767" s="1" t="s">
        <v>578</v>
      </c>
      <c r="G767" s="1" t="s">
        <v>2189</v>
      </c>
      <c r="H767" s="1">
        <v>0</v>
      </c>
      <c r="I767" s="1" t="s">
        <v>2335</v>
      </c>
      <c r="J767" s="1">
        <v>74635192</v>
      </c>
      <c r="K767" s="1" t="s">
        <v>2124</v>
      </c>
      <c r="L767" s="1" t="s">
        <v>5544</v>
      </c>
      <c r="M767" s="1" t="s">
        <v>3060</v>
      </c>
      <c r="N767" s="1" t="s">
        <v>1134</v>
      </c>
      <c r="O767" s="1" t="s">
        <v>2165</v>
      </c>
      <c r="P767" s="1" t="s">
        <v>2165</v>
      </c>
      <c r="Q767" s="1" t="s">
        <v>2166</v>
      </c>
      <c r="R767" s="1" t="s">
        <v>2282</v>
      </c>
      <c r="S767" s="1">
        <v>17</v>
      </c>
      <c r="T767" s="1">
        <v>1684847</v>
      </c>
      <c r="U767" s="1">
        <v>1684847</v>
      </c>
      <c r="V767" s="1" t="s">
        <v>2168</v>
      </c>
      <c r="W767" s="1" t="s">
        <v>2168</v>
      </c>
      <c r="X767" s="1" t="s">
        <v>4909</v>
      </c>
      <c r="Y767" s="1" t="s">
        <v>2236</v>
      </c>
      <c r="Z767" s="1">
        <v>1</v>
      </c>
      <c r="AA767" s="1" t="s">
        <v>2124</v>
      </c>
      <c r="AB767" s="1" t="s">
        <v>2171</v>
      </c>
      <c r="AC767" s="1" t="s">
        <v>5545</v>
      </c>
      <c r="AD767" s="1">
        <v>2</v>
      </c>
      <c r="AE767" s="1">
        <v>321932</v>
      </c>
      <c r="AF767" s="1">
        <v>1684847</v>
      </c>
      <c r="AG767" s="1" t="s">
        <v>2210</v>
      </c>
      <c r="AH767" s="1" t="s">
        <v>2185</v>
      </c>
    </row>
    <row r="768" spans="1:34" x14ac:dyDescent="0.25">
      <c r="A768" s="1">
        <v>345396</v>
      </c>
      <c r="B768" s="1" t="s">
        <v>2175</v>
      </c>
      <c r="C768" s="1" t="s">
        <v>5546</v>
      </c>
      <c r="D768" s="1">
        <v>9094</v>
      </c>
      <c r="E768" s="3" t="s">
        <v>1083</v>
      </c>
      <c r="F768" s="1" t="s">
        <v>1086</v>
      </c>
      <c r="G768" s="1" t="s">
        <v>2189</v>
      </c>
      <c r="H768" s="1">
        <v>0</v>
      </c>
      <c r="I768" s="1" t="s">
        <v>2335</v>
      </c>
      <c r="J768" s="1">
        <v>568917704</v>
      </c>
      <c r="K768" s="1" t="s">
        <v>2124</v>
      </c>
      <c r="L768" s="1" t="s">
        <v>5547</v>
      </c>
      <c r="M768" s="1" t="s">
        <v>4922</v>
      </c>
      <c r="N768" s="1" t="s">
        <v>1278</v>
      </c>
      <c r="O768" s="1" t="s">
        <v>2165</v>
      </c>
      <c r="P768" s="1" t="s">
        <v>2165</v>
      </c>
      <c r="Q768" s="1" t="s">
        <v>2166</v>
      </c>
      <c r="R768" s="1" t="s">
        <v>2282</v>
      </c>
      <c r="S768" s="1">
        <v>17</v>
      </c>
      <c r="T768" s="1">
        <v>28552623</v>
      </c>
      <c r="U768" s="1">
        <v>28552623</v>
      </c>
      <c r="V768" s="1" t="s">
        <v>2168</v>
      </c>
      <c r="W768" s="1" t="s">
        <v>2168</v>
      </c>
      <c r="X768" s="1" t="s">
        <v>4923</v>
      </c>
      <c r="Y768" s="1" t="s">
        <v>2236</v>
      </c>
      <c r="Z768" s="1">
        <v>1</v>
      </c>
      <c r="AA768" s="1" t="s">
        <v>2124</v>
      </c>
      <c r="AB768" s="1" t="s">
        <v>2171</v>
      </c>
      <c r="AC768" s="1" t="s">
        <v>5548</v>
      </c>
      <c r="AD768" s="1">
        <v>2</v>
      </c>
      <c r="AE768" s="1">
        <v>322475</v>
      </c>
      <c r="AF768" s="1">
        <v>28552623</v>
      </c>
      <c r="AG768" s="1" t="s">
        <v>2185</v>
      </c>
      <c r="AH768" s="1" t="s">
        <v>2174</v>
      </c>
    </row>
    <row r="769" spans="1:34" x14ac:dyDescent="0.25">
      <c r="A769" s="1">
        <v>346118</v>
      </c>
      <c r="B769" s="1" t="s">
        <v>2175</v>
      </c>
      <c r="C769" s="1" t="s">
        <v>5549</v>
      </c>
      <c r="D769" s="1">
        <v>24148</v>
      </c>
      <c r="E769" s="3" t="s">
        <v>571</v>
      </c>
      <c r="F769" s="1" t="s">
        <v>574</v>
      </c>
      <c r="G769" s="1" t="s">
        <v>2249</v>
      </c>
      <c r="H769" s="1">
        <v>0</v>
      </c>
      <c r="I769" s="1" t="s">
        <v>2335</v>
      </c>
      <c r="J769" s="1">
        <v>886056958</v>
      </c>
      <c r="K769" s="1" t="s">
        <v>2124</v>
      </c>
      <c r="L769" s="1" t="s">
        <v>5550</v>
      </c>
      <c r="M769" s="1" t="s">
        <v>3060</v>
      </c>
      <c r="N769" s="1" t="s">
        <v>1134</v>
      </c>
      <c r="O769" s="1" t="s">
        <v>2165</v>
      </c>
      <c r="P769" s="1" t="s">
        <v>2165</v>
      </c>
      <c r="Q769" s="1" t="s">
        <v>2166</v>
      </c>
      <c r="R769" s="1" t="s">
        <v>2195</v>
      </c>
      <c r="S769" s="1">
        <v>20</v>
      </c>
      <c r="T769" s="1">
        <v>63981160</v>
      </c>
      <c r="U769" s="1">
        <v>63981160</v>
      </c>
      <c r="V769" s="1" t="s">
        <v>2168</v>
      </c>
      <c r="W769" s="1" t="s">
        <v>2168</v>
      </c>
      <c r="X769" s="1" t="s">
        <v>5317</v>
      </c>
      <c r="Y769" s="1" t="s">
        <v>2236</v>
      </c>
      <c r="Z769" s="1">
        <v>1</v>
      </c>
      <c r="AA769" s="1" t="s">
        <v>2124</v>
      </c>
      <c r="AB769" s="1" t="s">
        <v>2171</v>
      </c>
      <c r="AC769" s="1" t="s">
        <v>5551</v>
      </c>
      <c r="AD769" s="1">
        <v>2</v>
      </c>
      <c r="AE769" s="1">
        <v>339453</v>
      </c>
      <c r="AF769" s="1">
        <v>63981160</v>
      </c>
      <c r="AG769" s="1" t="s">
        <v>2174</v>
      </c>
      <c r="AH769" s="1" t="s">
        <v>2186</v>
      </c>
    </row>
    <row r="770" spans="1:34" x14ac:dyDescent="0.25">
      <c r="A770" s="1">
        <v>346123</v>
      </c>
      <c r="B770" s="1" t="s">
        <v>2175</v>
      </c>
      <c r="C770" s="1" t="s">
        <v>5552</v>
      </c>
      <c r="D770" s="1">
        <v>24148</v>
      </c>
      <c r="E770" s="3" t="s">
        <v>571</v>
      </c>
      <c r="F770" s="1" t="s">
        <v>574</v>
      </c>
      <c r="G770" s="1" t="s">
        <v>2189</v>
      </c>
      <c r="H770" s="1">
        <v>0</v>
      </c>
      <c r="I770" s="1" t="s">
        <v>2335</v>
      </c>
      <c r="J770" s="1">
        <v>45558633</v>
      </c>
      <c r="K770" s="1" t="s">
        <v>2124</v>
      </c>
      <c r="L770" s="1" t="s">
        <v>5553</v>
      </c>
      <c r="M770" s="1" t="s">
        <v>3060</v>
      </c>
      <c r="N770" s="1" t="s">
        <v>1134</v>
      </c>
      <c r="O770" s="1" t="s">
        <v>2165</v>
      </c>
      <c r="P770" s="1" t="s">
        <v>2165</v>
      </c>
      <c r="Q770" s="1" t="s">
        <v>2166</v>
      </c>
      <c r="R770" s="1" t="s">
        <v>2195</v>
      </c>
      <c r="S770" s="1">
        <v>20</v>
      </c>
      <c r="T770" s="1">
        <v>63981221</v>
      </c>
      <c r="U770" s="1">
        <v>63981221</v>
      </c>
      <c r="V770" s="1" t="s">
        <v>2168</v>
      </c>
      <c r="W770" s="1" t="s">
        <v>2168</v>
      </c>
      <c r="X770" s="1" t="s">
        <v>5317</v>
      </c>
      <c r="Y770" s="1" t="s">
        <v>2236</v>
      </c>
      <c r="Z770" s="1">
        <v>1</v>
      </c>
      <c r="AA770" s="1" t="s">
        <v>2124</v>
      </c>
      <c r="AB770" s="1" t="s">
        <v>2171</v>
      </c>
      <c r="AC770" s="1" t="s">
        <v>5554</v>
      </c>
      <c r="AD770" s="1">
        <v>2</v>
      </c>
      <c r="AE770" s="1">
        <v>339460</v>
      </c>
      <c r="AF770" s="1">
        <v>63981221</v>
      </c>
      <c r="AG770" s="1" t="s">
        <v>2174</v>
      </c>
      <c r="AH770" s="1" t="s">
        <v>2186</v>
      </c>
    </row>
    <row r="771" spans="1:34" x14ac:dyDescent="0.25">
      <c r="A771" s="1">
        <v>346563</v>
      </c>
      <c r="B771" s="1" t="s">
        <v>2175</v>
      </c>
      <c r="C771" s="1" t="s">
        <v>5555</v>
      </c>
      <c r="D771" s="1">
        <v>10939</v>
      </c>
      <c r="E771" s="3" t="s">
        <v>792</v>
      </c>
      <c r="F771" s="1" t="s">
        <v>795</v>
      </c>
      <c r="G771" s="1" t="s">
        <v>2249</v>
      </c>
      <c r="H771" s="1">
        <v>0</v>
      </c>
      <c r="I771" s="1" t="s">
        <v>2304</v>
      </c>
      <c r="J771" s="1">
        <v>886053618</v>
      </c>
      <c r="K771" s="1" t="s">
        <v>2124</v>
      </c>
      <c r="L771" s="1" t="s">
        <v>5556</v>
      </c>
      <c r="M771" s="1" t="s">
        <v>5557</v>
      </c>
      <c r="N771" s="1" t="s">
        <v>5558</v>
      </c>
      <c r="O771" s="1" t="s">
        <v>2165</v>
      </c>
      <c r="P771" s="1" t="s">
        <v>2165</v>
      </c>
      <c r="Q771" s="1" t="s">
        <v>2166</v>
      </c>
      <c r="R771" s="1" t="s">
        <v>2308</v>
      </c>
      <c r="S771" s="1">
        <v>18</v>
      </c>
      <c r="T771" s="1">
        <v>12377100</v>
      </c>
      <c r="U771" s="1">
        <v>12377100</v>
      </c>
      <c r="V771" s="1" t="s">
        <v>2168</v>
      </c>
      <c r="W771" s="1" t="s">
        <v>2168</v>
      </c>
      <c r="X771" s="1" t="s">
        <v>2309</v>
      </c>
      <c r="Y771" s="1" t="s">
        <v>2236</v>
      </c>
      <c r="Z771" s="1">
        <v>1</v>
      </c>
      <c r="AA771" s="1" t="s">
        <v>2124</v>
      </c>
      <c r="AB771" s="1" t="s">
        <v>2171</v>
      </c>
      <c r="AC771" s="1" t="s">
        <v>5559</v>
      </c>
      <c r="AD771" s="1">
        <v>2</v>
      </c>
      <c r="AE771" s="1">
        <v>326116</v>
      </c>
      <c r="AF771" s="1">
        <v>12377100</v>
      </c>
      <c r="AG771" s="1" t="s">
        <v>2186</v>
      </c>
      <c r="AH771" s="1" t="s">
        <v>2174</v>
      </c>
    </row>
    <row r="772" spans="1:34" x14ac:dyDescent="0.25">
      <c r="A772" s="1">
        <v>346564</v>
      </c>
      <c r="B772" s="1" t="s">
        <v>2175</v>
      </c>
      <c r="C772" s="1" t="s">
        <v>5560</v>
      </c>
      <c r="D772" s="1">
        <v>10939</v>
      </c>
      <c r="E772" s="3" t="s">
        <v>792</v>
      </c>
      <c r="F772" s="1" t="s">
        <v>795</v>
      </c>
      <c r="G772" s="1" t="s">
        <v>2249</v>
      </c>
      <c r="H772" s="1">
        <v>0</v>
      </c>
      <c r="I772" s="1" t="s">
        <v>2335</v>
      </c>
      <c r="J772" s="1">
        <v>574201536</v>
      </c>
      <c r="K772" s="1" t="s">
        <v>2124</v>
      </c>
      <c r="L772" s="1" t="s">
        <v>5561</v>
      </c>
      <c r="M772" s="1" t="s">
        <v>5557</v>
      </c>
      <c r="N772" s="1" t="s">
        <v>5558</v>
      </c>
      <c r="O772" s="1" t="s">
        <v>2165</v>
      </c>
      <c r="P772" s="1" t="s">
        <v>2165</v>
      </c>
      <c r="Q772" s="1" t="s">
        <v>2166</v>
      </c>
      <c r="R772" s="1" t="s">
        <v>2308</v>
      </c>
      <c r="S772" s="1">
        <v>18</v>
      </c>
      <c r="T772" s="1">
        <v>12377174</v>
      </c>
      <c r="U772" s="1">
        <v>12377174</v>
      </c>
      <c r="V772" s="1" t="s">
        <v>2168</v>
      </c>
      <c r="W772" s="1" t="s">
        <v>2168</v>
      </c>
      <c r="X772" s="1" t="s">
        <v>2309</v>
      </c>
      <c r="Y772" s="1" t="s">
        <v>2236</v>
      </c>
      <c r="Z772" s="1">
        <v>1</v>
      </c>
      <c r="AA772" s="1" t="s">
        <v>2124</v>
      </c>
      <c r="AB772" s="1" t="s">
        <v>2171</v>
      </c>
      <c r="AC772" s="1" t="s">
        <v>5562</v>
      </c>
      <c r="AD772" s="1">
        <v>2</v>
      </c>
      <c r="AE772" s="1">
        <v>326119</v>
      </c>
      <c r="AF772" s="1">
        <v>12377174</v>
      </c>
      <c r="AG772" s="1" t="s">
        <v>2185</v>
      </c>
      <c r="AH772" s="1" t="s">
        <v>2210</v>
      </c>
    </row>
    <row r="773" spans="1:34" x14ac:dyDescent="0.25">
      <c r="A773" s="1">
        <v>346619</v>
      </c>
      <c r="B773" s="1" t="s">
        <v>2175</v>
      </c>
      <c r="C773" s="1" t="s">
        <v>5563</v>
      </c>
      <c r="D773" s="1">
        <v>762</v>
      </c>
      <c r="E773" s="3" t="s">
        <v>827</v>
      </c>
      <c r="F773" s="1" t="s">
        <v>830</v>
      </c>
      <c r="G773" s="1" t="s">
        <v>2189</v>
      </c>
      <c r="H773" s="1">
        <v>0</v>
      </c>
      <c r="I773" s="1" t="s">
        <v>2304</v>
      </c>
      <c r="J773" s="1">
        <v>367981628</v>
      </c>
      <c r="K773" s="1" t="s">
        <v>2124</v>
      </c>
      <c r="L773" s="1" t="s">
        <v>5564</v>
      </c>
      <c r="M773" s="1" t="s">
        <v>3060</v>
      </c>
      <c r="N773" s="1" t="s">
        <v>1134</v>
      </c>
      <c r="O773" s="1" t="s">
        <v>2165</v>
      </c>
      <c r="P773" s="1" t="s">
        <v>2165</v>
      </c>
      <c r="Q773" s="1" t="s">
        <v>2166</v>
      </c>
      <c r="R773" s="1" t="s">
        <v>2282</v>
      </c>
      <c r="S773" s="1">
        <v>17</v>
      </c>
      <c r="T773" s="1">
        <v>60149988</v>
      </c>
      <c r="U773" s="1">
        <v>60149988</v>
      </c>
      <c r="V773" s="1" t="s">
        <v>2168</v>
      </c>
      <c r="W773" s="1" t="s">
        <v>2168</v>
      </c>
      <c r="X773" s="1" t="s">
        <v>5565</v>
      </c>
      <c r="Y773" s="1" t="s">
        <v>2236</v>
      </c>
      <c r="Z773" s="1">
        <v>1</v>
      </c>
      <c r="AA773" s="1" t="s">
        <v>2124</v>
      </c>
      <c r="AB773" s="1" t="s">
        <v>2171</v>
      </c>
      <c r="AC773" s="1" t="s">
        <v>5566</v>
      </c>
      <c r="AD773" s="1">
        <v>2</v>
      </c>
      <c r="AE773" s="1">
        <v>324224</v>
      </c>
      <c r="AF773" s="1">
        <v>60149988</v>
      </c>
      <c r="AG773" s="1" t="s">
        <v>2174</v>
      </c>
      <c r="AH773" s="1" t="s">
        <v>2210</v>
      </c>
    </row>
    <row r="774" spans="1:34" x14ac:dyDescent="0.25">
      <c r="A774" s="1">
        <v>346620</v>
      </c>
      <c r="B774" s="1" t="s">
        <v>2175</v>
      </c>
      <c r="C774" s="1" t="s">
        <v>5567</v>
      </c>
      <c r="D774" s="1">
        <v>762</v>
      </c>
      <c r="E774" s="3" t="s">
        <v>827</v>
      </c>
      <c r="F774" s="1" t="s">
        <v>830</v>
      </c>
      <c r="G774" s="1" t="s">
        <v>2189</v>
      </c>
      <c r="H774" s="1">
        <v>0</v>
      </c>
      <c r="I774" s="1" t="s">
        <v>2335</v>
      </c>
      <c r="J774" s="1">
        <v>345191</v>
      </c>
      <c r="K774" s="1" t="s">
        <v>2124</v>
      </c>
      <c r="L774" s="1" t="s">
        <v>5568</v>
      </c>
      <c r="M774" s="1" t="s">
        <v>3060</v>
      </c>
      <c r="N774" s="1" t="s">
        <v>1134</v>
      </c>
      <c r="O774" s="1" t="s">
        <v>2165</v>
      </c>
      <c r="P774" s="1" t="s">
        <v>2165</v>
      </c>
      <c r="Q774" s="1" t="s">
        <v>2166</v>
      </c>
      <c r="R774" s="1" t="s">
        <v>2282</v>
      </c>
      <c r="S774" s="1">
        <v>17</v>
      </c>
      <c r="T774" s="1">
        <v>60150011</v>
      </c>
      <c r="U774" s="1">
        <v>60150011</v>
      </c>
      <c r="V774" s="1" t="s">
        <v>2168</v>
      </c>
      <c r="W774" s="1" t="s">
        <v>2168</v>
      </c>
      <c r="X774" s="1" t="s">
        <v>5565</v>
      </c>
      <c r="Y774" s="1" t="s">
        <v>2236</v>
      </c>
      <c r="Z774" s="1">
        <v>1</v>
      </c>
      <c r="AA774" s="1" t="s">
        <v>2124</v>
      </c>
      <c r="AB774" s="1" t="s">
        <v>2171</v>
      </c>
      <c r="AC774" s="1" t="s">
        <v>5569</v>
      </c>
      <c r="AD774" s="1">
        <v>2</v>
      </c>
      <c r="AE774" s="1">
        <v>324225</v>
      </c>
      <c r="AF774" s="1">
        <v>60150011</v>
      </c>
      <c r="AG774" s="1" t="s">
        <v>2210</v>
      </c>
      <c r="AH774" s="1" t="s">
        <v>2174</v>
      </c>
    </row>
    <row r="775" spans="1:34" x14ac:dyDescent="0.25">
      <c r="A775" s="1">
        <v>346929</v>
      </c>
      <c r="B775" s="1" t="s">
        <v>2175</v>
      </c>
      <c r="C775" s="1" t="s">
        <v>5570</v>
      </c>
      <c r="D775" s="1">
        <v>83394</v>
      </c>
      <c r="E775" s="3" t="s">
        <v>1306</v>
      </c>
      <c r="F775" s="1" t="s">
        <v>1309</v>
      </c>
      <c r="G775" s="1" t="s">
        <v>2189</v>
      </c>
      <c r="H775" s="1">
        <v>0</v>
      </c>
      <c r="I775" s="1" t="s">
        <v>2335</v>
      </c>
      <c r="J775" s="1">
        <v>572344237</v>
      </c>
      <c r="K775" s="1" t="s">
        <v>2124</v>
      </c>
      <c r="L775" s="1" t="s">
        <v>5571</v>
      </c>
      <c r="M775" s="1" t="s">
        <v>4997</v>
      </c>
      <c r="N775" s="1" t="s">
        <v>4998</v>
      </c>
      <c r="O775" s="1" t="s">
        <v>2165</v>
      </c>
      <c r="P775" s="1" t="s">
        <v>2165</v>
      </c>
      <c r="Q775" s="1" t="s">
        <v>2166</v>
      </c>
      <c r="R775" s="1" t="s">
        <v>2282</v>
      </c>
      <c r="S775" s="1">
        <v>17</v>
      </c>
      <c r="T775" s="1">
        <v>6556430</v>
      </c>
      <c r="U775" s="1">
        <v>6556430</v>
      </c>
      <c r="V775" s="1" t="s">
        <v>2168</v>
      </c>
      <c r="W775" s="1" t="s">
        <v>2168</v>
      </c>
      <c r="X775" s="1" t="s">
        <v>4999</v>
      </c>
      <c r="Y775" s="1" t="s">
        <v>2236</v>
      </c>
      <c r="Z775" s="1">
        <v>1</v>
      </c>
      <c r="AA775" s="1" t="s">
        <v>2124</v>
      </c>
      <c r="AB775" s="1" t="s">
        <v>2171</v>
      </c>
      <c r="AC775" s="1" t="s">
        <v>5572</v>
      </c>
      <c r="AD775" s="1">
        <v>2</v>
      </c>
      <c r="AE775" s="1">
        <v>324773</v>
      </c>
      <c r="AF775" s="1">
        <v>6556430</v>
      </c>
      <c r="AG775" s="1" t="s">
        <v>2210</v>
      </c>
      <c r="AH775" s="1" t="s">
        <v>2185</v>
      </c>
    </row>
    <row r="776" spans="1:34" x14ac:dyDescent="0.25">
      <c r="A776" s="1">
        <v>346930</v>
      </c>
      <c r="B776" s="1" t="s">
        <v>2175</v>
      </c>
      <c r="C776" s="1" t="s">
        <v>5573</v>
      </c>
      <c r="D776" s="1">
        <v>83394</v>
      </c>
      <c r="E776" s="3" t="s">
        <v>1306</v>
      </c>
      <c r="F776" s="1" t="s">
        <v>1309</v>
      </c>
      <c r="G776" s="1" t="s">
        <v>2249</v>
      </c>
      <c r="H776" s="1">
        <v>0</v>
      </c>
      <c r="I776" s="1" t="s">
        <v>2304</v>
      </c>
      <c r="J776" s="1">
        <v>886053303</v>
      </c>
      <c r="K776" s="1" t="s">
        <v>2124</v>
      </c>
      <c r="L776" s="1" t="s">
        <v>5574</v>
      </c>
      <c r="M776" s="1" t="s">
        <v>4997</v>
      </c>
      <c r="N776" s="1" t="s">
        <v>4998</v>
      </c>
      <c r="O776" s="1" t="s">
        <v>2165</v>
      </c>
      <c r="P776" s="1" t="s">
        <v>2165</v>
      </c>
      <c r="Q776" s="1" t="s">
        <v>2166</v>
      </c>
      <c r="R776" s="1" t="s">
        <v>2282</v>
      </c>
      <c r="S776" s="1">
        <v>17</v>
      </c>
      <c r="T776" s="1">
        <v>6556535</v>
      </c>
      <c r="U776" s="1">
        <v>6556535</v>
      </c>
      <c r="V776" s="1" t="s">
        <v>2168</v>
      </c>
      <c r="W776" s="1" t="s">
        <v>2168</v>
      </c>
      <c r="X776" s="1" t="s">
        <v>4999</v>
      </c>
      <c r="Y776" s="1" t="s">
        <v>2236</v>
      </c>
      <c r="Z776" s="1">
        <v>1</v>
      </c>
      <c r="AA776" s="1" t="s">
        <v>2124</v>
      </c>
      <c r="AB776" s="1" t="s">
        <v>2171</v>
      </c>
      <c r="AC776" s="1" t="s">
        <v>5575</v>
      </c>
      <c r="AD776" s="1">
        <v>2</v>
      </c>
      <c r="AE776" s="1">
        <v>324775</v>
      </c>
      <c r="AF776" s="1">
        <v>6556535</v>
      </c>
      <c r="AG776" s="1" t="s">
        <v>2210</v>
      </c>
      <c r="AH776" s="1" t="s">
        <v>2185</v>
      </c>
    </row>
    <row r="777" spans="1:34" x14ac:dyDescent="0.25">
      <c r="A777" s="1">
        <v>347536</v>
      </c>
      <c r="B777" s="1" t="s">
        <v>2175</v>
      </c>
      <c r="C777" s="1" t="s">
        <v>5576</v>
      </c>
      <c r="D777" s="1">
        <v>7078</v>
      </c>
      <c r="E777" s="3" t="s">
        <v>705</v>
      </c>
      <c r="F777" s="1" t="s">
        <v>708</v>
      </c>
      <c r="G777" s="1" t="s">
        <v>2249</v>
      </c>
      <c r="H777" s="1">
        <v>0</v>
      </c>
      <c r="I777" s="1" t="s">
        <v>2335</v>
      </c>
      <c r="J777" s="1">
        <v>532843825</v>
      </c>
      <c r="K777" s="1" t="s">
        <v>2124</v>
      </c>
      <c r="L777" s="1" t="s">
        <v>5577</v>
      </c>
      <c r="M777" s="1" t="s">
        <v>5578</v>
      </c>
      <c r="N777" s="1" t="s">
        <v>5579</v>
      </c>
      <c r="O777" s="1" t="s">
        <v>2165</v>
      </c>
      <c r="P777" s="1" t="s">
        <v>2165</v>
      </c>
      <c r="Q777" s="1" t="s">
        <v>2166</v>
      </c>
      <c r="R777" s="1" t="s">
        <v>5580</v>
      </c>
      <c r="S777" s="1">
        <v>22</v>
      </c>
      <c r="T777" s="1">
        <v>32801732</v>
      </c>
      <c r="U777" s="1">
        <v>32801732</v>
      </c>
      <c r="V777" s="1" t="s">
        <v>2168</v>
      </c>
      <c r="W777" s="1" t="s">
        <v>2168</v>
      </c>
      <c r="X777" s="1" t="s">
        <v>5581</v>
      </c>
      <c r="Y777" s="1" t="s">
        <v>2236</v>
      </c>
      <c r="Z777" s="1">
        <v>1</v>
      </c>
      <c r="AA777" s="1" t="s">
        <v>2124</v>
      </c>
      <c r="AB777" s="1" t="s">
        <v>2171</v>
      </c>
      <c r="AC777" s="1" t="s">
        <v>5582</v>
      </c>
      <c r="AD777" s="1">
        <v>2</v>
      </c>
      <c r="AE777" s="1">
        <v>341339</v>
      </c>
      <c r="AF777" s="1">
        <v>32801732</v>
      </c>
      <c r="AG777" s="1" t="s">
        <v>2210</v>
      </c>
      <c r="AH777" s="1" t="s">
        <v>2186</v>
      </c>
    </row>
    <row r="778" spans="1:34" x14ac:dyDescent="0.25">
      <c r="A778" s="1">
        <v>347541</v>
      </c>
      <c r="B778" s="1" t="s">
        <v>2175</v>
      </c>
      <c r="C778" s="1" t="s">
        <v>5583</v>
      </c>
      <c r="D778" s="1">
        <v>7078</v>
      </c>
      <c r="E778" s="3" t="s">
        <v>705</v>
      </c>
      <c r="F778" s="1" t="s">
        <v>708</v>
      </c>
      <c r="G778" s="1" t="s">
        <v>2249</v>
      </c>
      <c r="H778" s="1">
        <v>0</v>
      </c>
      <c r="I778" s="1" t="s">
        <v>2335</v>
      </c>
      <c r="J778" s="1">
        <v>886057432</v>
      </c>
      <c r="K778" s="1" t="s">
        <v>2124</v>
      </c>
      <c r="L778" s="1" t="s">
        <v>5584</v>
      </c>
      <c r="M778" s="1" t="s">
        <v>5578</v>
      </c>
      <c r="N778" s="1" t="s">
        <v>5579</v>
      </c>
      <c r="O778" s="1" t="s">
        <v>2165</v>
      </c>
      <c r="P778" s="1" t="s">
        <v>2165</v>
      </c>
      <c r="Q778" s="1" t="s">
        <v>2166</v>
      </c>
      <c r="R778" s="1" t="s">
        <v>5580</v>
      </c>
      <c r="S778" s="1">
        <v>22</v>
      </c>
      <c r="T778" s="1">
        <v>32801897</v>
      </c>
      <c r="U778" s="1">
        <v>32801897</v>
      </c>
      <c r="V778" s="1" t="s">
        <v>2168</v>
      </c>
      <c r="W778" s="1" t="s">
        <v>2168</v>
      </c>
      <c r="X778" s="1" t="s">
        <v>5581</v>
      </c>
      <c r="Y778" s="1" t="s">
        <v>2236</v>
      </c>
      <c r="Z778" s="1">
        <v>1</v>
      </c>
      <c r="AA778" s="1" t="s">
        <v>2124</v>
      </c>
      <c r="AB778" s="1" t="s">
        <v>2171</v>
      </c>
      <c r="AC778" s="1" t="s">
        <v>5585</v>
      </c>
      <c r="AD778" s="1">
        <v>2</v>
      </c>
      <c r="AE778" s="1">
        <v>341341</v>
      </c>
      <c r="AF778" s="1">
        <v>32801897</v>
      </c>
      <c r="AG778" s="1" t="s">
        <v>2210</v>
      </c>
      <c r="AH778" s="1" t="s">
        <v>2174</v>
      </c>
    </row>
    <row r="779" spans="1:34" x14ac:dyDescent="0.25">
      <c r="A779" s="1">
        <v>347777</v>
      </c>
      <c r="B779" s="1" t="s">
        <v>2175</v>
      </c>
      <c r="C779" s="1" t="s">
        <v>5586</v>
      </c>
      <c r="D779" s="1">
        <v>5148</v>
      </c>
      <c r="E779" s="3" t="s">
        <v>523</v>
      </c>
      <c r="F779" s="1" t="s">
        <v>526</v>
      </c>
      <c r="G779" s="1" t="s">
        <v>2249</v>
      </c>
      <c r="H779" s="1">
        <v>0</v>
      </c>
      <c r="I779" s="1" t="s">
        <v>2335</v>
      </c>
      <c r="J779" s="1">
        <v>761456753</v>
      </c>
      <c r="K779" s="1" t="s">
        <v>2124</v>
      </c>
      <c r="L779" s="1" t="s">
        <v>5587</v>
      </c>
      <c r="M779" s="1" t="s">
        <v>3060</v>
      </c>
      <c r="N779" s="1" t="s">
        <v>1134</v>
      </c>
      <c r="O779" s="1" t="s">
        <v>2165</v>
      </c>
      <c r="P779" s="1" t="s">
        <v>2165</v>
      </c>
      <c r="Q779" s="1" t="s">
        <v>2166</v>
      </c>
      <c r="R779" s="1" t="s">
        <v>2282</v>
      </c>
      <c r="S779" s="1">
        <v>17</v>
      </c>
      <c r="T779" s="1">
        <v>81656533</v>
      </c>
      <c r="U779" s="1">
        <v>81656533</v>
      </c>
      <c r="V779" s="1" t="s">
        <v>2168</v>
      </c>
      <c r="W779" s="1" t="s">
        <v>2168</v>
      </c>
      <c r="X779" s="1" t="s">
        <v>5043</v>
      </c>
      <c r="Y779" s="1" t="s">
        <v>2236</v>
      </c>
      <c r="Z779" s="1">
        <v>1</v>
      </c>
      <c r="AA779" s="1" t="s">
        <v>2124</v>
      </c>
      <c r="AB779" s="1" t="s">
        <v>2171</v>
      </c>
      <c r="AC779" s="1" t="s">
        <v>5588</v>
      </c>
      <c r="AD779" s="1">
        <v>2</v>
      </c>
      <c r="AE779" s="1">
        <v>325863</v>
      </c>
      <c r="AF779" s="1">
        <v>81656533</v>
      </c>
      <c r="AG779" s="1" t="s">
        <v>2186</v>
      </c>
      <c r="AH779" s="1" t="s">
        <v>2174</v>
      </c>
    </row>
    <row r="780" spans="1:34" x14ac:dyDescent="0.25">
      <c r="A780" s="1">
        <v>347858</v>
      </c>
      <c r="B780" s="1" t="s">
        <v>2175</v>
      </c>
      <c r="C780" s="1" t="s">
        <v>5589</v>
      </c>
      <c r="D780" s="1">
        <v>80169</v>
      </c>
      <c r="E780" s="3" t="s">
        <v>847</v>
      </c>
      <c r="F780" s="1" t="s">
        <v>850</v>
      </c>
      <c r="G780" s="1" t="s">
        <v>2249</v>
      </c>
      <c r="H780" s="1">
        <v>0</v>
      </c>
      <c r="I780" s="1" t="s">
        <v>5590</v>
      </c>
      <c r="J780" s="1">
        <v>201782976</v>
      </c>
      <c r="K780" s="1" t="s">
        <v>2124</v>
      </c>
      <c r="L780" s="1" t="s">
        <v>5591</v>
      </c>
      <c r="M780" s="1" t="s">
        <v>5592</v>
      </c>
      <c r="N780" s="1" t="s">
        <v>5593</v>
      </c>
      <c r="O780" s="1" t="s">
        <v>2165</v>
      </c>
      <c r="P780" s="1" t="s">
        <v>2165</v>
      </c>
      <c r="Q780" s="1" t="s">
        <v>2166</v>
      </c>
      <c r="R780" s="1" t="s">
        <v>2282</v>
      </c>
      <c r="S780" s="1">
        <v>17</v>
      </c>
      <c r="T780" s="1">
        <v>8248046</v>
      </c>
      <c r="U780" s="1">
        <v>8248046</v>
      </c>
      <c r="V780" s="1" t="s">
        <v>2168</v>
      </c>
      <c r="W780" s="1" t="s">
        <v>2168</v>
      </c>
      <c r="X780" s="1" t="s">
        <v>4999</v>
      </c>
      <c r="Y780" s="1" t="s">
        <v>2245</v>
      </c>
      <c r="Z780" s="1">
        <v>2</v>
      </c>
      <c r="AA780" s="1" t="s">
        <v>2124</v>
      </c>
      <c r="AB780" s="1" t="s">
        <v>2171</v>
      </c>
      <c r="AC780" s="1" t="s">
        <v>5594</v>
      </c>
      <c r="AD780" s="1">
        <v>2</v>
      </c>
      <c r="AE780" s="1">
        <v>326092</v>
      </c>
      <c r="AF780" s="1">
        <v>8248046</v>
      </c>
      <c r="AG780" s="1" t="s">
        <v>2210</v>
      </c>
      <c r="AH780" s="1" t="s">
        <v>2185</v>
      </c>
    </row>
    <row r="781" spans="1:34" x14ac:dyDescent="0.25">
      <c r="A781" s="1">
        <v>347879</v>
      </c>
      <c r="B781" s="1" t="s">
        <v>2175</v>
      </c>
      <c r="C781" s="1" t="s">
        <v>5595</v>
      </c>
      <c r="D781" s="1">
        <v>10939</v>
      </c>
      <c r="E781" s="3" t="s">
        <v>792</v>
      </c>
      <c r="F781" s="1" t="s">
        <v>795</v>
      </c>
      <c r="G781" s="1" t="s">
        <v>2249</v>
      </c>
      <c r="H781" s="1">
        <v>0</v>
      </c>
      <c r="I781" s="1" t="s">
        <v>2786</v>
      </c>
      <c r="J781" s="1">
        <v>886053619</v>
      </c>
      <c r="K781" s="1" t="s">
        <v>2124</v>
      </c>
      <c r="L781" s="1" t="s">
        <v>5596</v>
      </c>
      <c r="M781" s="1" t="s">
        <v>5597</v>
      </c>
      <c r="N781" s="1" t="s">
        <v>5598</v>
      </c>
      <c r="O781" s="1" t="s">
        <v>2165</v>
      </c>
      <c r="P781" s="1" t="s">
        <v>2165</v>
      </c>
      <c r="Q781" s="1" t="s">
        <v>2166</v>
      </c>
      <c r="R781" s="1" t="s">
        <v>2308</v>
      </c>
      <c r="S781" s="1">
        <v>18</v>
      </c>
      <c r="T781" s="1">
        <v>12377138</v>
      </c>
      <c r="U781" s="1">
        <v>12377138</v>
      </c>
      <c r="V781" s="1" t="s">
        <v>2168</v>
      </c>
      <c r="W781" s="1" t="s">
        <v>2168</v>
      </c>
      <c r="X781" s="1" t="s">
        <v>2309</v>
      </c>
      <c r="Y781" s="1" t="s">
        <v>2236</v>
      </c>
      <c r="Z781" s="1">
        <v>1</v>
      </c>
      <c r="AA781" s="1" t="s">
        <v>2124</v>
      </c>
      <c r="AB781" s="1" t="s">
        <v>2171</v>
      </c>
      <c r="AC781" s="1" t="s">
        <v>5599</v>
      </c>
      <c r="AD781" s="1">
        <v>2</v>
      </c>
      <c r="AE781" s="1">
        <v>326117</v>
      </c>
      <c r="AF781" s="1">
        <v>12377138</v>
      </c>
      <c r="AG781" s="1" t="s">
        <v>2210</v>
      </c>
      <c r="AH781" s="1" t="s">
        <v>2186</v>
      </c>
    </row>
    <row r="782" spans="1:34" x14ac:dyDescent="0.25">
      <c r="A782" s="1">
        <v>347880</v>
      </c>
      <c r="B782" s="1" t="s">
        <v>2175</v>
      </c>
      <c r="C782" s="1" t="s">
        <v>5600</v>
      </c>
      <c r="D782" s="1">
        <v>10939</v>
      </c>
      <c r="E782" s="3" t="s">
        <v>792</v>
      </c>
      <c r="F782" s="1" t="s">
        <v>795</v>
      </c>
      <c r="G782" s="1" t="s">
        <v>2239</v>
      </c>
      <c r="H782" s="1">
        <v>0</v>
      </c>
      <c r="I782" s="1" t="s">
        <v>5264</v>
      </c>
      <c r="J782" s="1">
        <v>571340907</v>
      </c>
      <c r="K782" s="1" t="s">
        <v>2124</v>
      </c>
      <c r="L782" s="1" t="s">
        <v>5601</v>
      </c>
      <c r="M782" s="1" t="s">
        <v>5602</v>
      </c>
      <c r="N782" s="1" t="s">
        <v>5603</v>
      </c>
      <c r="O782" s="1" t="s">
        <v>2165</v>
      </c>
      <c r="P782" s="1" t="s">
        <v>2165</v>
      </c>
      <c r="Q782" s="1" t="s">
        <v>2166</v>
      </c>
      <c r="R782" s="1" t="s">
        <v>2308</v>
      </c>
      <c r="S782" s="1">
        <v>18</v>
      </c>
      <c r="T782" s="1">
        <v>12377153</v>
      </c>
      <c r="U782" s="1">
        <v>12377153</v>
      </c>
      <c r="V782" s="1" t="s">
        <v>2168</v>
      </c>
      <c r="W782" s="1" t="s">
        <v>2168</v>
      </c>
      <c r="X782" s="1" t="s">
        <v>2309</v>
      </c>
      <c r="Y782" s="1" t="s">
        <v>2245</v>
      </c>
      <c r="Z782" s="1">
        <v>3</v>
      </c>
      <c r="AA782" s="1" t="s">
        <v>2124</v>
      </c>
      <c r="AB782" s="1" t="s">
        <v>2171</v>
      </c>
      <c r="AC782" s="1" t="s">
        <v>5604</v>
      </c>
      <c r="AD782" s="1">
        <v>2</v>
      </c>
      <c r="AE782" s="1">
        <v>326118</v>
      </c>
      <c r="AF782" s="1">
        <v>12377153</v>
      </c>
      <c r="AG782" s="1" t="s">
        <v>2210</v>
      </c>
      <c r="AH782" s="1" t="s">
        <v>2185</v>
      </c>
    </row>
    <row r="783" spans="1:34" x14ac:dyDescent="0.25">
      <c r="A783" s="1">
        <v>347883</v>
      </c>
      <c r="B783" s="1" t="s">
        <v>2175</v>
      </c>
      <c r="C783" s="1" t="s">
        <v>5605</v>
      </c>
      <c r="D783" s="1">
        <v>10939</v>
      </c>
      <c r="E783" s="3" t="s">
        <v>792</v>
      </c>
      <c r="F783" s="1" t="s">
        <v>795</v>
      </c>
      <c r="G783" s="1" t="s">
        <v>2189</v>
      </c>
      <c r="H783" s="1">
        <v>0</v>
      </c>
      <c r="I783" s="1" t="s">
        <v>5606</v>
      </c>
      <c r="J783" s="1">
        <v>12327346</v>
      </c>
      <c r="K783" s="1" t="s">
        <v>2124</v>
      </c>
      <c r="L783" s="1" t="s">
        <v>5607</v>
      </c>
      <c r="M783" s="1" t="s">
        <v>5602</v>
      </c>
      <c r="N783" s="1" t="s">
        <v>5603</v>
      </c>
      <c r="O783" s="1" t="s">
        <v>2165</v>
      </c>
      <c r="P783" s="1" t="s">
        <v>2165</v>
      </c>
      <c r="Q783" s="1" t="s">
        <v>2166</v>
      </c>
      <c r="R783" s="1" t="s">
        <v>2308</v>
      </c>
      <c r="S783" s="1">
        <v>18</v>
      </c>
      <c r="T783" s="1">
        <v>12377178</v>
      </c>
      <c r="U783" s="1">
        <v>12377178</v>
      </c>
      <c r="V783" s="1" t="s">
        <v>2168</v>
      </c>
      <c r="W783" s="1" t="s">
        <v>2168</v>
      </c>
      <c r="X783" s="1" t="s">
        <v>2309</v>
      </c>
      <c r="Y783" s="1" t="s">
        <v>2245</v>
      </c>
      <c r="Z783" s="1">
        <v>2</v>
      </c>
      <c r="AA783" s="1" t="s">
        <v>2124</v>
      </c>
      <c r="AB783" s="1" t="s">
        <v>2171</v>
      </c>
      <c r="AC783" s="1" t="s">
        <v>5608</v>
      </c>
      <c r="AD783" s="1">
        <v>2</v>
      </c>
      <c r="AE783" s="1">
        <v>326120</v>
      </c>
      <c r="AF783" s="1">
        <v>12377178</v>
      </c>
      <c r="AG783" s="1" t="s">
        <v>2174</v>
      </c>
      <c r="AH783" s="1" t="s">
        <v>2210</v>
      </c>
    </row>
    <row r="784" spans="1:34" x14ac:dyDescent="0.25">
      <c r="A784" s="1">
        <v>347884</v>
      </c>
      <c r="B784" s="1" t="s">
        <v>2175</v>
      </c>
      <c r="C784" s="1" t="s">
        <v>5609</v>
      </c>
      <c r="D784" s="1">
        <v>10939</v>
      </c>
      <c r="E784" s="3" t="s">
        <v>792</v>
      </c>
      <c r="F784" s="1" t="s">
        <v>795</v>
      </c>
      <c r="G784" s="1" t="s">
        <v>2239</v>
      </c>
      <c r="H784" s="1">
        <v>0</v>
      </c>
      <c r="I784" s="1" t="s">
        <v>5610</v>
      </c>
      <c r="J784" s="1">
        <v>191000529</v>
      </c>
      <c r="K784" s="1" t="s">
        <v>2124</v>
      </c>
      <c r="L784" s="1" t="s">
        <v>5611</v>
      </c>
      <c r="M784" s="1" t="s">
        <v>5602</v>
      </c>
      <c r="N784" s="1" t="s">
        <v>5603</v>
      </c>
      <c r="O784" s="1" t="s">
        <v>2165</v>
      </c>
      <c r="P784" s="1" t="s">
        <v>2165</v>
      </c>
      <c r="Q784" s="1" t="s">
        <v>2166</v>
      </c>
      <c r="R784" s="1" t="s">
        <v>2308</v>
      </c>
      <c r="S784" s="1">
        <v>18</v>
      </c>
      <c r="T784" s="1">
        <v>12377219</v>
      </c>
      <c r="U784" s="1">
        <v>12377219</v>
      </c>
      <c r="V784" s="1" t="s">
        <v>2168</v>
      </c>
      <c r="W784" s="1" t="s">
        <v>2168</v>
      </c>
      <c r="X784" s="1" t="s">
        <v>2309</v>
      </c>
      <c r="Y784" s="1" t="s">
        <v>2245</v>
      </c>
      <c r="Z784" s="1">
        <v>2</v>
      </c>
      <c r="AA784" s="1" t="s">
        <v>2124</v>
      </c>
      <c r="AB784" s="1" t="s">
        <v>2171</v>
      </c>
      <c r="AC784" s="1" t="s">
        <v>5612</v>
      </c>
      <c r="AD784" s="1">
        <v>2</v>
      </c>
      <c r="AE784" s="1">
        <v>326121</v>
      </c>
      <c r="AF784" s="1">
        <v>12377219</v>
      </c>
      <c r="AG784" s="1" t="s">
        <v>2174</v>
      </c>
      <c r="AH784" s="1" t="s">
        <v>2210</v>
      </c>
    </row>
    <row r="785" spans="1:34" x14ac:dyDescent="0.25">
      <c r="A785" s="1">
        <v>348678</v>
      </c>
      <c r="B785" s="1" t="s">
        <v>2175</v>
      </c>
      <c r="C785" s="1" t="s">
        <v>5613</v>
      </c>
      <c r="D785" s="1">
        <v>84839</v>
      </c>
      <c r="E785" s="3" t="s">
        <v>590</v>
      </c>
      <c r="F785" s="1" t="s">
        <v>593</v>
      </c>
      <c r="G785" s="1" t="s">
        <v>2249</v>
      </c>
      <c r="H785" s="1">
        <v>0</v>
      </c>
      <c r="I785" s="1" t="s">
        <v>2304</v>
      </c>
      <c r="J785" s="1">
        <v>563046576</v>
      </c>
      <c r="K785" s="1" t="s">
        <v>2124</v>
      </c>
      <c r="L785" s="1" t="s">
        <v>5614</v>
      </c>
      <c r="M785" s="1" t="s">
        <v>5470</v>
      </c>
      <c r="N785" s="1" t="s">
        <v>5471</v>
      </c>
      <c r="O785" s="1" t="s">
        <v>2165</v>
      </c>
      <c r="P785" s="1" t="s">
        <v>2165</v>
      </c>
      <c r="Q785" s="1" t="s">
        <v>2166</v>
      </c>
      <c r="R785" s="1" t="s">
        <v>2388</v>
      </c>
      <c r="S785" s="1">
        <v>19</v>
      </c>
      <c r="T785" s="1">
        <v>3772180</v>
      </c>
      <c r="U785" s="1">
        <v>3772180</v>
      </c>
      <c r="V785" s="1" t="s">
        <v>2168</v>
      </c>
      <c r="W785" s="1" t="s">
        <v>2168</v>
      </c>
      <c r="X785" s="1" t="s">
        <v>5123</v>
      </c>
      <c r="Y785" s="1" t="s">
        <v>2236</v>
      </c>
      <c r="Z785" s="1">
        <v>1</v>
      </c>
      <c r="AA785" s="1" t="s">
        <v>2124</v>
      </c>
      <c r="AB785" s="1" t="s">
        <v>2171</v>
      </c>
      <c r="AC785" s="1" t="s">
        <v>5615</v>
      </c>
      <c r="AD785" s="1">
        <v>2</v>
      </c>
      <c r="AE785" s="1">
        <v>328976</v>
      </c>
      <c r="AF785" s="1">
        <v>3772180</v>
      </c>
      <c r="AG785" s="1" t="s">
        <v>2174</v>
      </c>
      <c r="AH785" s="1" t="s">
        <v>2185</v>
      </c>
    </row>
    <row r="786" spans="1:34" x14ac:dyDescent="0.25">
      <c r="A786" s="1">
        <v>348679</v>
      </c>
      <c r="B786" s="1" t="s">
        <v>2175</v>
      </c>
      <c r="C786" s="1" t="s">
        <v>5616</v>
      </c>
      <c r="D786" s="1">
        <v>84839</v>
      </c>
      <c r="E786" s="3" t="s">
        <v>590</v>
      </c>
      <c r="F786" s="1" t="s">
        <v>593</v>
      </c>
      <c r="G786" s="1" t="s">
        <v>2249</v>
      </c>
      <c r="H786" s="1">
        <v>0</v>
      </c>
      <c r="I786" s="1" t="s">
        <v>2304</v>
      </c>
      <c r="J786" s="1">
        <v>886054371</v>
      </c>
      <c r="K786" s="1" t="s">
        <v>2124</v>
      </c>
      <c r="L786" s="1" t="s">
        <v>5617</v>
      </c>
      <c r="M786" s="1" t="s">
        <v>5470</v>
      </c>
      <c r="N786" s="1" t="s">
        <v>5471</v>
      </c>
      <c r="O786" s="1" t="s">
        <v>2165</v>
      </c>
      <c r="P786" s="1" t="s">
        <v>2165</v>
      </c>
      <c r="Q786" s="1" t="s">
        <v>2166</v>
      </c>
      <c r="R786" s="1" t="s">
        <v>2388</v>
      </c>
      <c r="S786" s="1">
        <v>19</v>
      </c>
      <c r="T786" s="1">
        <v>3772213</v>
      </c>
      <c r="U786" s="1">
        <v>3772213</v>
      </c>
      <c r="V786" s="1" t="s">
        <v>2168</v>
      </c>
      <c r="W786" s="1" t="s">
        <v>2168</v>
      </c>
      <c r="X786" s="1" t="s">
        <v>5123</v>
      </c>
      <c r="Y786" s="1" t="s">
        <v>2236</v>
      </c>
      <c r="Z786" s="1">
        <v>1</v>
      </c>
      <c r="AA786" s="1" t="s">
        <v>2124</v>
      </c>
      <c r="AB786" s="1" t="s">
        <v>2171</v>
      </c>
      <c r="AC786" s="1" t="s">
        <v>5618</v>
      </c>
      <c r="AD786" s="1">
        <v>2</v>
      </c>
      <c r="AE786" s="1">
        <v>328978</v>
      </c>
      <c r="AF786" s="1">
        <v>3772213</v>
      </c>
      <c r="AG786" s="1" t="s">
        <v>2210</v>
      </c>
      <c r="AH786" s="1" t="s">
        <v>2186</v>
      </c>
    </row>
    <row r="787" spans="1:34" x14ac:dyDescent="0.25">
      <c r="A787" s="1">
        <v>348718</v>
      </c>
      <c r="B787" s="1" t="s">
        <v>2175</v>
      </c>
      <c r="C787" s="1" t="s">
        <v>5619</v>
      </c>
      <c r="D787" s="1">
        <v>1756</v>
      </c>
      <c r="E787" s="3" t="s">
        <v>863</v>
      </c>
      <c r="F787" s="1" t="s">
        <v>865</v>
      </c>
      <c r="G787" s="1" t="s">
        <v>2249</v>
      </c>
      <c r="H787" s="1">
        <v>0</v>
      </c>
      <c r="I787" s="1" t="s">
        <v>2304</v>
      </c>
      <c r="J787" s="1">
        <v>760595740</v>
      </c>
      <c r="K787" s="1" t="s">
        <v>2124</v>
      </c>
      <c r="L787" s="1" t="s">
        <v>5620</v>
      </c>
      <c r="M787" s="1" t="s">
        <v>5621</v>
      </c>
      <c r="N787" s="1" t="s">
        <v>5622</v>
      </c>
      <c r="O787" s="1" t="s">
        <v>2165</v>
      </c>
      <c r="P787" s="1" t="s">
        <v>2165</v>
      </c>
      <c r="Q787" s="1" t="s">
        <v>2166</v>
      </c>
      <c r="R787" s="1" t="s">
        <v>2233</v>
      </c>
      <c r="S787" s="1" t="s">
        <v>2234</v>
      </c>
      <c r="T787" s="1">
        <v>33211435</v>
      </c>
      <c r="U787" s="1">
        <v>33211435</v>
      </c>
      <c r="V787" s="1" t="s">
        <v>2168</v>
      </c>
      <c r="W787" s="1" t="s">
        <v>2168</v>
      </c>
      <c r="X787" s="1" t="s">
        <v>2244</v>
      </c>
      <c r="Y787" s="1" t="s">
        <v>2236</v>
      </c>
      <c r="Z787" s="1">
        <v>1</v>
      </c>
      <c r="AA787" s="1" t="s">
        <v>2124</v>
      </c>
      <c r="AB787" s="1" t="s">
        <v>2171</v>
      </c>
      <c r="AC787" s="1" t="s">
        <v>5623</v>
      </c>
      <c r="AD787" s="1">
        <v>2</v>
      </c>
      <c r="AE787" s="1">
        <v>368254</v>
      </c>
      <c r="AF787" s="1">
        <v>33211435</v>
      </c>
      <c r="AG787" s="1" t="s">
        <v>2185</v>
      </c>
      <c r="AH787" s="1" t="s">
        <v>2210</v>
      </c>
    </row>
    <row r="788" spans="1:34" x14ac:dyDescent="0.25">
      <c r="A788" s="1">
        <v>348724</v>
      </c>
      <c r="B788" s="1" t="s">
        <v>2175</v>
      </c>
      <c r="C788" s="1" t="s">
        <v>5624</v>
      </c>
      <c r="D788" s="1">
        <v>1756</v>
      </c>
      <c r="E788" s="3" t="s">
        <v>863</v>
      </c>
      <c r="F788" s="1" t="s">
        <v>865</v>
      </c>
      <c r="G788" s="1" t="s">
        <v>2249</v>
      </c>
      <c r="H788" s="1">
        <v>0</v>
      </c>
      <c r="I788" s="1" t="s">
        <v>2335</v>
      </c>
      <c r="J788" s="1">
        <v>960566728</v>
      </c>
      <c r="K788" s="1" t="s">
        <v>2124</v>
      </c>
      <c r="L788" s="1" t="s">
        <v>5625</v>
      </c>
      <c r="M788" s="1" t="s">
        <v>5621</v>
      </c>
      <c r="N788" s="1" t="s">
        <v>5622</v>
      </c>
      <c r="O788" s="1" t="s">
        <v>2165</v>
      </c>
      <c r="P788" s="1" t="s">
        <v>2165</v>
      </c>
      <c r="Q788" s="1" t="s">
        <v>2166</v>
      </c>
      <c r="R788" s="1" t="s">
        <v>2233</v>
      </c>
      <c r="S788" s="1" t="s">
        <v>2234</v>
      </c>
      <c r="T788" s="1">
        <v>33211467</v>
      </c>
      <c r="U788" s="1">
        <v>33211467</v>
      </c>
      <c r="V788" s="1" t="s">
        <v>2168</v>
      </c>
      <c r="W788" s="1" t="s">
        <v>2168</v>
      </c>
      <c r="X788" s="1" t="s">
        <v>2244</v>
      </c>
      <c r="Y788" s="1" t="s">
        <v>2236</v>
      </c>
      <c r="Z788" s="1">
        <v>1</v>
      </c>
      <c r="AA788" s="1" t="s">
        <v>2124</v>
      </c>
      <c r="AB788" s="1" t="s">
        <v>2171</v>
      </c>
      <c r="AC788" s="1" t="s">
        <v>5626</v>
      </c>
      <c r="AD788" s="1">
        <v>2</v>
      </c>
      <c r="AE788" s="1">
        <v>368255</v>
      </c>
      <c r="AF788" s="1">
        <v>33211467</v>
      </c>
      <c r="AG788" s="1" t="s">
        <v>2210</v>
      </c>
      <c r="AH788" s="1" t="s">
        <v>2185</v>
      </c>
    </row>
    <row r="789" spans="1:34" x14ac:dyDescent="0.25">
      <c r="A789" s="1">
        <v>348751</v>
      </c>
      <c r="B789" s="1" t="s">
        <v>2175</v>
      </c>
      <c r="C789" s="1" t="s">
        <v>5627</v>
      </c>
      <c r="D789" s="1">
        <v>6102</v>
      </c>
      <c r="E789" s="3" t="s">
        <v>642</v>
      </c>
      <c r="F789" s="1" t="s">
        <v>645</v>
      </c>
      <c r="G789" s="1" t="s">
        <v>2254</v>
      </c>
      <c r="H789" s="1">
        <v>0</v>
      </c>
      <c r="I789" s="1" t="s">
        <v>2335</v>
      </c>
      <c r="J789" s="1">
        <v>186256592</v>
      </c>
      <c r="K789" s="1" t="s">
        <v>2124</v>
      </c>
      <c r="L789" s="1" t="s">
        <v>5628</v>
      </c>
      <c r="M789" s="1" t="s">
        <v>3060</v>
      </c>
      <c r="N789" s="1" t="s">
        <v>1134</v>
      </c>
      <c r="O789" s="1" t="s">
        <v>2165</v>
      </c>
      <c r="P789" s="1" t="s">
        <v>2165</v>
      </c>
      <c r="Q789" s="1" t="s">
        <v>2166</v>
      </c>
      <c r="R789" s="1" t="s">
        <v>2233</v>
      </c>
      <c r="S789" s="1" t="s">
        <v>2234</v>
      </c>
      <c r="T789" s="1">
        <v>46837057</v>
      </c>
      <c r="U789" s="1">
        <v>46837057</v>
      </c>
      <c r="V789" s="1" t="s">
        <v>2168</v>
      </c>
      <c r="W789" s="1" t="s">
        <v>2168</v>
      </c>
      <c r="X789" s="1" t="s">
        <v>2572</v>
      </c>
      <c r="Y789" s="1" t="s">
        <v>2236</v>
      </c>
      <c r="Z789" s="1">
        <v>1</v>
      </c>
      <c r="AA789" s="1" t="s">
        <v>2124</v>
      </c>
      <c r="AB789" s="1" t="s">
        <v>2171</v>
      </c>
      <c r="AC789" s="1" t="s">
        <v>5629</v>
      </c>
      <c r="AD789" s="1">
        <v>2</v>
      </c>
      <c r="AE789" s="1">
        <v>368304</v>
      </c>
      <c r="AF789" s="1">
        <v>46837057</v>
      </c>
      <c r="AG789" s="1" t="s">
        <v>2210</v>
      </c>
      <c r="AH789" s="1" t="s">
        <v>2174</v>
      </c>
    </row>
    <row r="790" spans="1:34" x14ac:dyDescent="0.25">
      <c r="A790" s="1">
        <v>349616</v>
      </c>
      <c r="B790" s="1" t="s">
        <v>2175</v>
      </c>
      <c r="C790" s="1" t="s">
        <v>5630</v>
      </c>
      <c r="D790" s="1">
        <v>8195</v>
      </c>
      <c r="E790" s="3" t="s">
        <v>443</v>
      </c>
      <c r="F790" s="1" t="s">
        <v>445</v>
      </c>
      <c r="G790" s="1" t="s">
        <v>2249</v>
      </c>
      <c r="H790" s="1">
        <v>0</v>
      </c>
      <c r="I790" s="1" t="s">
        <v>2335</v>
      </c>
      <c r="J790" s="1">
        <v>886056498</v>
      </c>
      <c r="K790" s="1" t="s">
        <v>2124</v>
      </c>
      <c r="L790" s="1" t="s">
        <v>5631</v>
      </c>
      <c r="M790" s="1" t="s">
        <v>5218</v>
      </c>
      <c r="N790" s="1" t="s">
        <v>5219</v>
      </c>
      <c r="O790" s="1" t="s">
        <v>2165</v>
      </c>
      <c r="P790" s="1" t="s">
        <v>2165</v>
      </c>
      <c r="Q790" s="1" t="s">
        <v>2166</v>
      </c>
      <c r="R790" s="1" t="s">
        <v>2195</v>
      </c>
      <c r="S790" s="1">
        <v>20</v>
      </c>
      <c r="T790" s="1">
        <v>10413535</v>
      </c>
      <c r="U790" s="1">
        <v>10413535</v>
      </c>
      <c r="V790" s="1" t="s">
        <v>2168</v>
      </c>
      <c r="W790" s="1" t="s">
        <v>2168</v>
      </c>
      <c r="X790" s="1" t="s">
        <v>2196</v>
      </c>
      <c r="Y790" s="1" t="s">
        <v>2236</v>
      </c>
      <c r="Z790" s="1">
        <v>1</v>
      </c>
      <c r="AA790" s="1" t="s">
        <v>2124</v>
      </c>
      <c r="AB790" s="1" t="s">
        <v>2171</v>
      </c>
      <c r="AC790" s="1" t="s">
        <v>5632</v>
      </c>
      <c r="AD790" s="1">
        <v>2</v>
      </c>
      <c r="AE790" s="1">
        <v>337694</v>
      </c>
      <c r="AF790" s="1">
        <v>10413535</v>
      </c>
      <c r="AG790" s="1" t="s">
        <v>2210</v>
      </c>
      <c r="AH790" s="1" t="s">
        <v>2174</v>
      </c>
    </row>
    <row r="791" spans="1:34" x14ac:dyDescent="0.25">
      <c r="A791" s="1">
        <v>349617</v>
      </c>
      <c r="B791" s="1" t="s">
        <v>2175</v>
      </c>
      <c r="C791" s="1" t="s">
        <v>5633</v>
      </c>
      <c r="D791" s="1">
        <v>8195</v>
      </c>
      <c r="E791" s="3" t="s">
        <v>443</v>
      </c>
      <c r="F791" s="1" t="s">
        <v>445</v>
      </c>
      <c r="G791" s="1" t="s">
        <v>2249</v>
      </c>
      <c r="H791" s="1">
        <v>0</v>
      </c>
      <c r="I791" s="1" t="s">
        <v>2335</v>
      </c>
      <c r="J791" s="1">
        <v>886056501</v>
      </c>
      <c r="K791" s="1" t="s">
        <v>2124</v>
      </c>
      <c r="L791" s="1" t="s">
        <v>5634</v>
      </c>
      <c r="M791" s="1" t="s">
        <v>5213</v>
      </c>
      <c r="N791" s="1" t="s">
        <v>5214</v>
      </c>
      <c r="O791" s="1" t="s">
        <v>2165</v>
      </c>
      <c r="P791" s="1" t="s">
        <v>2165</v>
      </c>
      <c r="Q791" s="1" t="s">
        <v>2166</v>
      </c>
      <c r="R791" s="1" t="s">
        <v>2195</v>
      </c>
      <c r="S791" s="1">
        <v>20</v>
      </c>
      <c r="T791" s="1">
        <v>10420587</v>
      </c>
      <c r="U791" s="1">
        <v>10420587</v>
      </c>
      <c r="V791" s="1" t="s">
        <v>2168</v>
      </c>
      <c r="W791" s="1" t="s">
        <v>2168</v>
      </c>
      <c r="X791" s="1" t="s">
        <v>2196</v>
      </c>
      <c r="Y791" s="1" t="s">
        <v>2236</v>
      </c>
      <c r="Z791" s="1">
        <v>1</v>
      </c>
      <c r="AA791" s="1" t="s">
        <v>2124</v>
      </c>
      <c r="AB791" s="1" t="s">
        <v>2171</v>
      </c>
      <c r="AC791" s="1" t="s">
        <v>5635</v>
      </c>
      <c r="AD791" s="1">
        <v>2</v>
      </c>
      <c r="AE791" s="1">
        <v>337703</v>
      </c>
      <c r="AF791" s="1">
        <v>10420587</v>
      </c>
      <c r="AG791" s="1" t="s">
        <v>2174</v>
      </c>
      <c r="AH791" s="1" t="s">
        <v>2185</v>
      </c>
    </row>
    <row r="792" spans="1:34" x14ac:dyDescent="0.25">
      <c r="A792" s="1">
        <v>349625</v>
      </c>
      <c r="B792" s="1" t="s">
        <v>2175</v>
      </c>
      <c r="C792" s="1" t="s">
        <v>5636</v>
      </c>
      <c r="D792" s="1">
        <v>8195</v>
      </c>
      <c r="E792" s="3" t="s">
        <v>443</v>
      </c>
      <c r="F792" s="1" t="s">
        <v>445</v>
      </c>
      <c r="G792" s="1" t="s">
        <v>2249</v>
      </c>
      <c r="H792" s="1">
        <v>0</v>
      </c>
      <c r="I792" s="1" t="s">
        <v>2304</v>
      </c>
      <c r="J792" s="1">
        <v>886056503</v>
      </c>
      <c r="K792" s="1" t="s">
        <v>2124</v>
      </c>
      <c r="L792" s="1" t="s">
        <v>5637</v>
      </c>
      <c r="M792" s="1" t="s">
        <v>5218</v>
      </c>
      <c r="N792" s="1" t="s">
        <v>5219</v>
      </c>
      <c r="O792" s="1" t="s">
        <v>2165</v>
      </c>
      <c r="P792" s="1" t="s">
        <v>2165</v>
      </c>
      <c r="Q792" s="1" t="s">
        <v>2166</v>
      </c>
      <c r="R792" s="1" t="s">
        <v>2195</v>
      </c>
      <c r="S792" s="1">
        <v>20</v>
      </c>
      <c r="T792" s="1">
        <v>10420672</v>
      </c>
      <c r="U792" s="1">
        <v>10420672</v>
      </c>
      <c r="V792" s="1" t="s">
        <v>2168</v>
      </c>
      <c r="W792" s="1" t="s">
        <v>2168</v>
      </c>
      <c r="X792" s="1" t="s">
        <v>2196</v>
      </c>
      <c r="Y792" s="1" t="s">
        <v>2236</v>
      </c>
      <c r="Z792" s="1">
        <v>1</v>
      </c>
      <c r="AA792" s="1" t="s">
        <v>2124</v>
      </c>
      <c r="AB792" s="1" t="s">
        <v>2171</v>
      </c>
      <c r="AC792" s="1" t="s">
        <v>5638</v>
      </c>
      <c r="AD792" s="1">
        <v>2</v>
      </c>
      <c r="AE792" s="1">
        <v>337708</v>
      </c>
      <c r="AF792" s="1">
        <v>10420672</v>
      </c>
      <c r="AG792" s="1" t="s">
        <v>2210</v>
      </c>
      <c r="AH792" s="1" t="s">
        <v>2185</v>
      </c>
    </row>
    <row r="793" spans="1:34" x14ac:dyDescent="0.25">
      <c r="A793" s="1">
        <v>349626</v>
      </c>
      <c r="B793" s="1" t="s">
        <v>2175</v>
      </c>
      <c r="C793" s="1" t="s">
        <v>5639</v>
      </c>
      <c r="D793" s="1">
        <v>8195</v>
      </c>
      <c r="E793" s="3" t="s">
        <v>443</v>
      </c>
      <c r="F793" s="1" t="s">
        <v>445</v>
      </c>
      <c r="G793" s="1" t="s">
        <v>2254</v>
      </c>
      <c r="H793" s="1">
        <v>0</v>
      </c>
      <c r="I793" s="1" t="s">
        <v>2335</v>
      </c>
      <c r="J793" s="1">
        <v>377246386</v>
      </c>
      <c r="K793" s="1" t="s">
        <v>2124</v>
      </c>
      <c r="L793" s="1" t="s">
        <v>5640</v>
      </c>
      <c r="M793" s="1" t="s">
        <v>5218</v>
      </c>
      <c r="N793" s="1" t="s">
        <v>5219</v>
      </c>
      <c r="O793" s="1" t="s">
        <v>2165</v>
      </c>
      <c r="P793" s="1" t="s">
        <v>2165</v>
      </c>
      <c r="Q793" s="1" t="s">
        <v>2166</v>
      </c>
      <c r="R793" s="1" t="s">
        <v>2195</v>
      </c>
      <c r="S793" s="1">
        <v>20</v>
      </c>
      <c r="T793" s="1">
        <v>10431678</v>
      </c>
      <c r="U793" s="1">
        <v>10431678</v>
      </c>
      <c r="V793" s="1" t="s">
        <v>2168</v>
      </c>
      <c r="W793" s="1" t="s">
        <v>2168</v>
      </c>
      <c r="X793" s="1" t="s">
        <v>2196</v>
      </c>
      <c r="Y793" s="1" t="s">
        <v>2236</v>
      </c>
      <c r="Z793" s="1">
        <v>1</v>
      </c>
      <c r="AA793" s="1" t="s">
        <v>2124</v>
      </c>
      <c r="AB793" s="1" t="s">
        <v>2171</v>
      </c>
      <c r="AC793" s="1" t="s">
        <v>5641</v>
      </c>
      <c r="AD793" s="1">
        <v>2</v>
      </c>
      <c r="AE793" s="1">
        <v>337709</v>
      </c>
      <c r="AF793" s="1">
        <v>10431678</v>
      </c>
      <c r="AG793" s="1" t="s">
        <v>2185</v>
      </c>
      <c r="AH793" s="1" t="s">
        <v>2174</v>
      </c>
    </row>
    <row r="794" spans="1:34" x14ac:dyDescent="0.25">
      <c r="A794" s="1">
        <v>349630</v>
      </c>
      <c r="B794" s="1" t="s">
        <v>2175</v>
      </c>
      <c r="C794" s="1" t="s">
        <v>5642</v>
      </c>
      <c r="D794" s="1">
        <v>8195</v>
      </c>
      <c r="E794" s="3" t="s">
        <v>443</v>
      </c>
      <c r="F794" s="1" t="s">
        <v>445</v>
      </c>
      <c r="G794" s="1" t="s">
        <v>2249</v>
      </c>
      <c r="H794" s="1">
        <v>0</v>
      </c>
      <c r="I794" s="1" t="s">
        <v>2335</v>
      </c>
      <c r="J794" s="1">
        <v>541967798</v>
      </c>
      <c r="K794" s="1" t="s">
        <v>2124</v>
      </c>
      <c r="L794" s="1" t="s">
        <v>5643</v>
      </c>
      <c r="M794" s="1" t="s">
        <v>5218</v>
      </c>
      <c r="N794" s="1" t="s">
        <v>5219</v>
      </c>
      <c r="O794" s="1" t="s">
        <v>2165</v>
      </c>
      <c r="P794" s="1" t="s">
        <v>2165</v>
      </c>
      <c r="Q794" s="1" t="s">
        <v>2166</v>
      </c>
      <c r="R794" s="1" t="s">
        <v>2195</v>
      </c>
      <c r="S794" s="1">
        <v>20</v>
      </c>
      <c r="T794" s="1">
        <v>10431870</v>
      </c>
      <c r="U794" s="1">
        <v>10431870</v>
      </c>
      <c r="V794" s="1" t="s">
        <v>2168</v>
      </c>
      <c r="W794" s="1" t="s">
        <v>2168</v>
      </c>
      <c r="X794" s="1" t="s">
        <v>2196</v>
      </c>
      <c r="Y794" s="1" t="s">
        <v>2236</v>
      </c>
      <c r="Z794" s="1">
        <v>1</v>
      </c>
      <c r="AA794" s="1" t="s">
        <v>2124</v>
      </c>
      <c r="AB794" s="1" t="s">
        <v>2171</v>
      </c>
      <c r="AC794" s="1" t="s">
        <v>5644</v>
      </c>
      <c r="AD794" s="1">
        <v>2</v>
      </c>
      <c r="AE794" s="1">
        <v>337712</v>
      </c>
      <c r="AF794" s="1">
        <v>10431870</v>
      </c>
      <c r="AG794" s="1" t="s">
        <v>2186</v>
      </c>
      <c r="AH794" s="1" t="s">
        <v>2185</v>
      </c>
    </row>
    <row r="795" spans="1:34" x14ac:dyDescent="0.25">
      <c r="A795" s="1">
        <v>349674</v>
      </c>
      <c r="B795" s="1" t="s">
        <v>2175</v>
      </c>
      <c r="C795" s="1" t="s">
        <v>5645</v>
      </c>
      <c r="D795" s="1">
        <v>182</v>
      </c>
      <c r="E795" s="3" t="s">
        <v>915</v>
      </c>
      <c r="F795" s="1" t="s">
        <v>917</v>
      </c>
      <c r="G795" s="1" t="s">
        <v>2249</v>
      </c>
      <c r="H795" s="1">
        <v>0</v>
      </c>
      <c r="I795" s="1" t="s">
        <v>2335</v>
      </c>
      <c r="J795" s="1">
        <v>886056513</v>
      </c>
      <c r="K795" s="1" t="s">
        <v>2124</v>
      </c>
      <c r="L795" s="1" t="s">
        <v>5646</v>
      </c>
      <c r="M795" s="1" t="s">
        <v>5238</v>
      </c>
      <c r="N795" s="1" t="s">
        <v>5239</v>
      </c>
      <c r="O795" s="1" t="s">
        <v>2165</v>
      </c>
      <c r="P795" s="1" t="s">
        <v>2165</v>
      </c>
      <c r="Q795" s="1" t="s">
        <v>2166</v>
      </c>
      <c r="R795" s="1" t="s">
        <v>2195</v>
      </c>
      <c r="S795" s="1">
        <v>20</v>
      </c>
      <c r="T795" s="1">
        <v>10673557</v>
      </c>
      <c r="U795" s="1">
        <v>10673557</v>
      </c>
      <c r="V795" s="1" t="s">
        <v>2168</v>
      </c>
      <c r="W795" s="1" t="s">
        <v>2168</v>
      </c>
      <c r="X795" s="1" t="s">
        <v>2196</v>
      </c>
      <c r="Y795" s="1" t="s">
        <v>2236</v>
      </c>
      <c r="Z795" s="1">
        <v>1</v>
      </c>
      <c r="AA795" s="1" t="s">
        <v>2124</v>
      </c>
      <c r="AB795" s="1" t="s">
        <v>2171</v>
      </c>
      <c r="AC795" s="1" t="s">
        <v>5647</v>
      </c>
      <c r="AD795" s="1">
        <v>2</v>
      </c>
      <c r="AE795" s="1">
        <v>337762</v>
      </c>
      <c r="AF795" s="1">
        <v>10673557</v>
      </c>
      <c r="AG795" s="1" t="s">
        <v>2210</v>
      </c>
      <c r="AH795" s="1" t="s">
        <v>2174</v>
      </c>
    </row>
    <row r="796" spans="1:34" x14ac:dyDescent="0.25">
      <c r="A796" s="1">
        <v>349678</v>
      </c>
      <c r="B796" s="1" t="s">
        <v>2187</v>
      </c>
      <c r="C796" s="1" t="s">
        <v>5648</v>
      </c>
      <c r="D796" s="1">
        <v>182</v>
      </c>
      <c r="E796" s="3" t="s">
        <v>915</v>
      </c>
      <c r="F796" s="1" t="s">
        <v>917</v>
      </c>
      <c r="G796" s="1" t="s">
        <v>2249</v>
      </c>
      <c r="H796" s="1">
        <v>0</v>
      </c>
      <c r="I796" s="1" t="s">
        <v>2786</v>
      </c>
      <c r="J796" s="1">
        <v>201660680</v>
      </c>
      <c r="K796" s="1" t="s">
        <v>2124</v>
      </c>
      <c r="L796" s="1" t="s">
        <v>5649</v>
      </c>
      <c r="M796" s="1" t="s">
        <v>5650</v>
      </c>
      <c r="N796" s="1" t="s">
        <v>5651</v>
      </c>
      <c r="O796" s="1" t="s">
        <v>2165</v>
      </c>
      <c r="P796" s="1" t="s">
        <v>2165</v>
      </c>
      <c r="Q796" s="1" t="s">
        <v>2166</v>
      </c>
      <c r="R796" s="1" t="s">
        <v>2195</v>
      </c>
      <c r="S796" s="1">
        <v>20</v>
      </c>
      <c r="T796" s="1">
        <v>10673904</v>
      </c>
      <c r="U796" s="1">
        <v>10673905</v>
      </c>
      <c r="V796" s="1" t="s">
        <v>2168</v>
      </c>
      <c r="W796" s="1" t="s">
        <v>2168</v>
      </c>
      <c r="X796" s="1" t="s">
        <v>2196</v>
      </c>
      <c r="Y796" s="1" t="s">
        <v>2236</v>
      </c>
      <c r="Z796" s="1">
        <v>1</v>
      </c>
      <c r="AA796" s="1" t="s">
        <v>2124</v>
      </c>
      <c r="AB796" s="1" t="s">
        <v>2171</v>
      </c>
      <c r="AC796" s="1" t="s">
        <v>5652</v>
      </c>
      <c r="AD796" s="1">
        <v>2</v>
      </c>
      <c r="AE796" s="1">
        <v>337769</v>
      </c>
      <c r="AF796" s="1">
        <v>10673904</v>
      </c>
      <c r="AG796" s="1" t="s">
        <v>2210</v>
      </c>
      <c r="AH796" s="1" t="s">
        <v>3846</v>
      </c>
    </row>
    <row r="797" spans="1:34" x14ac:dyDescent="0.25">
      <c r="A797" s="1">
        <v>349735</v>
      </c>
      <c r="B797" s="1" t="s">
        <v>2175</v>
      </c>
      <c r="C797" s="1" t="s">
        <v>5653</v>
      </c>
      <c r="D797" s="1">
        <v>84839</v>
      </c>
      <c r="E797" s="3" t="s">
        <v>590</v>
      </c>
      <c r="F797" s="1" t="s">
        <v>593</v>
      </c>
      <c r="G797" s="1" t="s">
        <v>2239</v>
      </c>
      <c r="H797" s="1">
        <v>0</v>
      </c>
      <c r="I797" s="1" t="s">
        <v>2335</v>
      </c>
      <c r="J797" s="1">
        <v>576680324</v>
      </c>
      <c r="K797" s="1" t="s">
        <v>2124</v>
      </c>
      <c r="L797" s="1" t="s">
        <v>5654</v>
      </c>
      <c r="M797" s="1" t="s">
        <v>5121</v>
      </c>
      <c r="N797" s="1" t="s">
        <v>5122</v>
      </c>
      <c r="O797" s="1" t="s">
        <v>2165</v>
      </c>
      <c r="P797" s="1" t="s">
        <v>2165</v>
      </c>
      <c r="Q797" s="1" t="s">
        <v>2166</v>
      </c>
      <c r="R797" s="1" t="s">
        <v>2388</v>
      </c>
      <c r="S797" s="1">
        <v>19</v>
      </c>
      <c r="T797" s="1">
        <v>3772210</v>
      </c>
      <c r="U797" s="1">
        <v>3772210</v>
      </c>
      <c r="V797" s="1" t="s">
        <v>2168</v>
      </c>
      <c r="W797" s="1" t="s">
        <v>2168</v>
      </c>
      <c r="X797" s="1" t="s">
        <v>5123</v>
      </c>
      <c r="Y797" s="1" t="s">
        <v>2236</v>
      </c>
      <c r="Z797" s="1">
        <v>1</v>
      </c>
      <c r="AA797" s="1" t="s">
        <v>2124</v>
      </c>
      <c r="AB797" s="1" t="s">
        <v>2171</v>
      </c>
      <c r="AC797" s="1" t="s">
        <v>5655</v>
      </c>
      <c r="AD797" s="1">
        <v>2</v>
      </c>
      <c r="AE797" s="1">
        <v>328977</v>
      </c>
      <c r="AF797" s="1">
        <v>3772210</v>
      </c>
      <c r="AG797" s="1" t="s">
        <v>2174</v>
      </c>
      <c r="AH797" s="1" t="s">
        <v>2186</v>
      </c>
    </row>
    <row r="798" spans="1:34" x14ac:dyDescent="0.25">
      <c r="A798" s="1">
        <v>350102</v>
      </c>
      <c r="B798" s="1" t="s">
        <v>2175</v>
      </c>
      <c r="C798" s="1" t="s">
        <v>5656</v>
      </c>
      <c r="D798" s="1">
        <v>1406</v>
      </c>
      <c r="E798" s="3" t="s">
        <v>233</v>
      </c>
      <c r="F798" s="1" t="s">
        <v>236</v>
      </c>
      <c r="G798" s="1" t="s">
        <v>2249</v>
      </c>
      <c r="H798" s="1">
        <v>0</v>
      </c>
      <c r="I798" s="1" t="s">
        <v>2335</v>
      </c>
      <c r="J798" s="1">
        <v>886054543</v>
      </c>
      <c r="K798" s="1" t="s">
        <v>2124</v>
      </c>
      <c r="L798" s="1" t="s">
        <v>5657</v>
      </c>
      <c r="M798" s="1" t="s">
        <v>5658</v>
      </c>
      <c r="N798" s="1" t="s">
        <v>5659</v>
      </c>
      <c r="O798" s="1" t="s">
        <v>2165</v>
      </c>
      <c r="P798" s="1" t="s">
        <v>2165</v>
      </c>
      <c r="Q798" s="1" t="s">
        <v>2166</v>
      </c>
      <c r="R798" s="1" t="s">
        <v>2388</v>
      </c>
      <c r="S798" s="1">
        <v>19</v>
      </c>
      <c r="T798" s="1">
        <v>47821991</v>
      </c>
      <c r="U798" s="1">
        <v>47821991</v>
      </c>
      <c r="V798" s="1" t="s">
        <v>2168</v>
      </c>
      <c r="W798" s="1" t="s">
        <v>2168</v>
      </c>
      <c r="X798" s="1" t="s">
        <v>5139</v>
      </c>
      <c r="Y798" s="1" t="s">
        <v>2236</v>
      </c>
      <c r="Z798" s="1">
        <v>1</v>
      </c>
      <c r="AA798" s="1" t="s">
        <v>2124</v>
      </c>
      <c r="AB798" s="1" t="s">
        <v>2171</v>
      </c>
      <c r="AC798" s="1" t="s">
        <v>5660</v>
      </c>
      <c r="AD798" s="1">
        <v>2</v>
      </c>
      <c r="AE798" s="1">
        <v>329691</v>
      </c>
      <c r="AF798" s="1">
        <v>47821991</v>
      </c>
      <c r="AG798" s="1" t="s">
        <v>2174</v>
      </c>
      <c r="AH798" s="1" t="s">
        <v>2186</v>
      </c>
    </row>
    <row r="799" spans="1:34" x14ac:dyDescent="0.25">
      <c r="A799" s="1">
        <v>350362</v>
      </c>
      <c r="B799" s="1" t="s">
        <v>2175</v>
      </c>
      <c r="C799" s="1" t="s">
        <v>5661</v>
      </c>
      <c r="D799" s="1">
        <v>26121</v>
      </c>
      <c r="E799" s="3" t="s">
        <v>563</v>
      </c>
      <c r="F799" s="1" t="s">
        <v>566</v>
      </c>
      <c r="G799" s="1" t="s">
        <v>2254</v>
      </c>
      <c r="H799" s="1">
        <v>0</v>
      </c>
      <c r="I799" s="1" t="s">
        <v>2304</v>
      </c>
      <c r="J799" s="1">
        <v>373430109</v>
      </c>
      <c r="K799" s="1" t="s">
        <v>2124</v>
      </c>
      <c r="L799" s="1" t="s">
        <v>5662</v>
      </c>
      <c r="M799" s="1" t="s">
        <v>3060</v>
      </c>
      <c r="N799" s="1" t="s">
        <v>1134</v>
      </c>
      <c r="O799" s="1" t="s">
        <v>2165</v>
      </c>
      <c r="P799" s="1" t="s">
        <v>2165</v>
      </c>
      <c r="Q799" s="1" t="s">
        <v>2166</v>
      </c>
      <c r="R799" s="1" t="s">
        <v>2388</v>
      </c>
      <c r="S799" s="1">
        <v>19</v>
      </c>
      <c r="T799" s="1">
        <v>54115785</v>
      </c>
      <c r="U799" s="1">
        <v>54115785</v>
      </c>
      <c r="V799" s="1" t="s">
        <v>2168</v>
      </c>
      <c r="W799" s="1" t="s">
        <v>2168</v>
      </c>
      <c r="X799" s="1" t="s">
        <v>5148</v>
      </c>
      <c r="Y799" s="1" t="s">
        <v>2236</v>
      </c>
      <c r="Z799" s="1">
        <v>1</v>
      </c>
      <c r="AA799" s="1" t="s">
        <v>2124</v>
      </c>
      <c r="AB799" s="1" t="s">
        <v>2171</v>
      </c>
      <c r="AC799" s="1" t="s">
        <v>5663</v>
      </c>
      <c r="AD799" s="1">
        <v>2</v>
      </c>
      <c r="AE799" s="1">
        <v>330091</v>
      </c>
      <c r="AF799" s="1">
        <v>54115785</v>
      </c>
      <c r="AG799" s="1" t="s">
        <v>2210</v>
      </c>
      <c r="AH799" s="1" t="s">
        <v>2186</v>
      </c>
    </row>
    <row r="800" spans="1:34" x14ac:dyDescent="0.25">
      <c r="A800" s="1">
        <v>350435</v>
      </c>
      <c r="B800" s="1" t="s">
        <v>2175</v>
      </c>
      <c r="C800" s="1" t="s">
        <v>5664</v>
      </c>
      <c r="D800" s="1">
        <v>24148</v>
      </c>
      <c r="E800" s="3" t="s">
        <v>571</v>
      </c>
      <c r="F800" s="1" t="s">
        <v>574</v>
      </c>
      <c r="G800" s="1" t="s">
        <v>2249</v>
      </c>
      <c r="H800" s="1">
        <v>0</v>
      </c>
      <c r="I800" s="1" t="s">
        <v>2335</v>
      </c>
      <c r="J800" s="1">
        <v>534743637</v>
      </c>
      <c r="K800" s="1" t="s">
        <v>2124</v>
      </c>
      <c r="L800" s="1" t="s">
        <v>5665</v>
      </c>
      <c r="M800" s="1" t="s">
        <v>3060</v>
      </c>
      <c r="N800" s="1" t="s">
        <v>1134</v>
      </c>
      <c r="O800" s="1" t="s">
        <v>2165</v>
      </c>
      <c r="P800" s="1" t="s">
        <v>2165</v>
      </c>
      <c r="Q800" s="1" t="s">
        <v>2166</v>
      </c>
      <c r="R800" s="1" t="s">
        <v>2195</v>
      </c>
      <c r="S800" s="1">
        <v>20</v>
      </c>
      <c r="T800" s="1">
        <v>63981164</v>
      </c>
      <c r="U800" s="1">
        <v>63981164</v>
      </c>
      <c r="V800" s="1" t="s">
        <v>2168</v>
      </c>
      <c r="W800" s="1" t="s">
        <v>2168</v>
      </c>
      <c r="X800" s="1" t="s">
        <v>5317</v>
      </c>
      <c r="Y800" s="1" t="s">
        <v>2236</v>
      </c>
      <c r="Z800" s="1">
        <v>1</v>
      </c>
      <c r="AA800" s="1" t="s">
        <v>2124</v>
      </c>
      <c r="AB800" s="1" t="s">
        <v>2171</v>
      </c>
      <c r="AC800" s="1" t="s">
        <v>5666</v>
      </c>
      <c r="AD800" s="1">
        <v>2</v>
      </c>
      <c r="AE800" s="1">
        <v>339455</v>
      </c>
      <c r="AF800" s="1">
        <v>63981164</v>
      </c>
      <c r="AG800" s="1" t="s">
        <v>2174</v>
      </c>
      <c r="AH800" s="1" t="s">
        <v>2186</v>
      </c>
    </row>
    <row r="801" spans="1:34" x14ac:dyDescent="0.25">
      <c r="A801" s="1">
        <v>350437</v>
      </c>
      <c r="B801" s="1" t="s">
        <v>2175</v>
      </c>
      <c r="C801" s="1" t="s">
        <v>5667</v>
      </c>
      <c r="D801" s="1">
        <v>24148</v>
      </c>
      <c r="E801" s="3" t="s">
        <v>571</v>
      </c>
      <c r="F801" s="1" t="s">
        <v>574</v>
      </c>
      <c r="G801" s="1" t="s">
        <v>2189</v>
      </c>
      <c r="H801" s="1">
        <v>0</v>
      </c>
      <c r="I801" s="1" t="s">
        <v>2335</v>
      </c>
      <c r="J801" s="1">
        <v>180973296</v>
      </c>
      <c r="K801" s="1" t="s">
        <v>2124</v>
      </c>
      <c r="L801" s="1" t="s">
        <v>5668</v>
      </c>
      <c r="M801" s="1" t="s">
        <v>3060</v>
      </c>
      <c r="N801" s="1" t="s">
        <v>1134</v>
      </c>
      <c r="O801" s="1" t="s">
        <v>2165</v>
      </c>
      <c r="P801" s="1" t="s">
        <v>2165</v>
      </c>
      <c r="Q801" s="1" t="s">
        <v>2166</v>
      </c>
      <c r="R801" s="1" t="s">
        <v>2195</v>
      </c>
      <c r="S801" s="1">
        <v>20</v>
      </c>
      <c r="T801" s="1">
        <v>63981171</v>
      </c>
      <c r="U801" s="1">
        <v>63981171</v>
      </c>
      <c r="V801" s="1" t="s">
        <v>2168</v>
      </c>
      <c r="W801" s="1" t="s">
        <v>2168</v>
      </c>
      <c r="X801" s="1" t="s">
        <v>5317</v>
      </c>
      <c r="Y801" s="1" t="s">
        <v>2236</v>
      </c>
      <c r="Z801" s="1">
        <v>1</v>
      </c>
      <c r="AA801" s="1" t="s">
        <v>2124</v>
      </c>
      <c r="AB801" s="1" t="s">
        <v>2171</v>
      </c>
      <c r="AC801" s="1" t="s">
        <v>5669</v>
      </c>
      <c r="AD801" s="1">
        <v>2</v>
      </c>
      <c r="AE801" s="1">
        <v>339458</v>
      </c>
      <c r="AF801" s="1">
        <v>63981171</v>
      </c>
      <c r="AG801" s="1" t="s">
        <v>2210</v>
      </c>
      <c r="AH801" s="1" t="s">
        <v>2185</v>
      </c>
    </row>
    <row r="802" spans="1:34" x14ac:dyDescent="0.25">
      <c r="A802" s="1">
        <v>350475</v>
      </c>
      <c r="B802" s="1" t="s">
        <v>2175</v>
      </c>
      <c r="C802" s="1" t="s">
        <v>5670</v>
      </c>
      <c r="D802" s="1">
        <v>718</v>
      </c>
      <c r="E802" s="3" t="s">
        <v>1127</v>
      </c>
      <c r="F802" s="1" t="s">
        <v>1129</v>
      </c>
      <c r="G802" s="1" t="s">
        <v>2189</v>
      </c>
      <c r="H802" s="1">
        <v>0</v>
      </c>
      <c r="I802" s="1" t="s">
        <v>2304</v>
      </c>
      <c r="J802" s="1">
        <v>339394</v>
      </c>
      <c r="K802" s="1" t="s">
        <v>2124</v>
      </c>
      <c r="L802" s="1" t="s">
        <v>5671</v>
      </c>
      <c r="M802" s="1" t="s">
        <v>5672</v>
      </c>
      <c r="N802" s="1" t="s">
        <v>5673</v>
      </c>
      <c r="O802" s="1" t="s">
        <v>2165</v>
      </c>
      <c r="P802" s="1" t="s">
        <v>2165</v>
      </c>
      <c r="Q802" s="1" t="s">
        <v>2166</v>
      </c>
      <c r="R802" s="1" t="s">
        <v>2388</v>
      </c>
      <c r="S802" s="1">
        <v>19</v>
      </c>
      <c r="T802" s="1">
        <v>6720617</v>
      </c>
      <c r="U802" s="1">
        <v>6720617</v>
      </c>
      <c r="V802" s="1" t="s">
        <v>2168</v>
      </c>
      <c r="W802" s="1" t="s">
        <v>2168</v>
      </c>
      <c r="X802" s="1" t="s">
        <v>5123</v>
      </c>
      <c r="Y802" s="1" t="s">
        <v>2236</v>
      </c>
      <c r="Z802" s="1">
        <v>1</v>
      </c>
      <c r="AA802" s="1" t="s">
        <v>2124</v>
      </c>
      <c r="AB802" s="1" t="s">
        <v>2171</v>
      </c>
      <c r="AC802" s="1" t="s">
        <v>5674</v>
      </c>
      <c r="AD802" s="1">
        <v>2</v>
      </c>
      <c r="AE802" s="1">
        <v>330342</v>
      </c>
      <c r="AF802" s="1">
        <v>6720617</v>
      </c>
      <c r="AG802" s="1" t="s">
        <v>2210</v>
      </c>
      <c r="AH802" s="1" t="s">
        <v>2174</v>
      </c>
    </row>
    <row r="803" spans="1:34" x14ac:dyDescent="0.25">
      <c r="A803" s="1">
        <v>350635</v>
      </c>
      <c r="B803" s="1" t="s">
        <v>2175</v>
      </c>
      <c r="C803" s="1" t="s">
        <v>5675</v>
      </c>
      <c r="D803" s="1">
        <v>8195</v>
      </c>
      <c r="E803" s="3" t="s">
        <v>443</v>
      </c>
      <c r="F803" s="1" t="s">
        <v>445</v>
      </c>
      <c r="G803" s="1" t="s">
        <v>2239</v>
      </c>
      <c r="H803" s="1">
        <v>0</v>
      </c>
      <c r="I803" s="1" t="s">
        <v>5676</v>
      </c>
      <c r="J803" s="1">
        <v>114068950</v>
      </c>
      <c r="K803" s="1" t="s">
        <v>2124</v>
      </c>
      <c r="L803" s="1" t="s">
        <v>5677</v>
      </c>
      <c r="M803" s="1" t="s">
        <v>5510</v>
      </c>
      <c r="N803" s="1" t="s">
        <v>5511</v>
      </c>
      <c r="O803" s="1" t="s">
        <v>2165</v>
      </c>
      <c r="P803" s="1" t="s">
        <v>2165</v>
      </c>
      <c r="Q803" s="1" t="s">
        <v>2166</v>
      </c>
      <c r="R803" s="1" t="s">
        <v>2195</v>
      </c>
      <c r="S803" s="1">
        <v>20</v>
      </c>
      <c r="T803" s="1">
        <v>10413572</v>
      </c>
      <c r="U803" s="1">
        <v>10413572</v>
      </c>
      <c r="V803" s="1" t="s">
        <v>2168</v>
      </c>
      <c r="W803" s="1" t="s">
        <v>2168</v>
      </c>
      <c r="X803" s="1" t="s">
        <v>2196</v>
      </c>
      <c r="Y803" s="1" t="s">
        <v>2245</v>
      </c>
      <c r="Z803" s="1">
        <v>2</v>
      </c>
      <c r="AA803" s="1" t="s">
        <v>2124</v>
      </c>
      <c r="AB803" s="1" t="s">
        <v>2171</v>
      </c>
      <c r="AC803" s="1" t="s">
        <v>5678</v>
      </c>
      <c r="AD803" s="1">
        <v>2</v>
      </c>
      <c r="AE803" s="1">
        <v>337697</v>
      </c>
      <c r="AF803" s="1">
        <v>10413572</v>
      </c>
      <c r="AG803" s="1" t="s">
        <v>2185</v>
      </c>
      <c r="AH803" s="1" t="s">
        <v>2210</v>
      </c>
    </row>
    <row r="804" spans="1:34" x14ac:dyDescent="0.25">
      <c r="A804" s="1">
        <v>350637</v>
      </c>
      <c r="B804" s="1" t="s">
        <v>2175</v>
      </c>
      <c r="C804" s="1" t="s">
        <v>5679</v>
      </c>
      <c r="D804" s="1">
        <v>8195</v>
      </c>
      <c r="E804" s="3" t="s">
        <v>443</v>
      </c>
      <c r="F804" s="1" t="s">
        <v>445</v>
      </c>
      <c r="G804" s="1" t="s">
        <v>2249</v>
      </c>
      <c r="H804" s="1">
        <v>0</v>
      </c>
      <c r="I804" s="1" t="s">
        <v>2304</v>
      </c>
      <c r="J804" s="1">
        <v>566532177</v>
      </c>
      <c r="K804" s="1" t="s">
        <v>2124</v>
      </c>
      <c r="L804" s="1" t="s">
        <v>5680</v>
      </c>
      <c r="M804" s="1" t="s">
        <v>5218</v>
      </c>
      <c r="N804" s="1" t="s">
        <v>5219</v>
      </c>
      <c r="O804" s="1" t="s">
        <v>2165</v>
      </c>
      <c r="P804" s="1" t="s">
        <v>2165</v>
      </c>
      <c r="Q804" s="1" t="s">
        <v>2166</v>
      </c>
      <c r="R804" s="1" t="s">
        <v>2195</v>
      </c>
      <c r="S804" s="1">
        <v>20</v>
      </c>
      <c r="T804" s="1">
        <v>10413673</v>
      </c>
      <c r="U804" s="1">
        <v>10413673</v>
      </c>
      <c r="V804" s="1" t="s">
        <v>2168</v>
      </c>
      <c r="W804" s="1" t="s">
        <v>2168</v>
      </c>
      <c r="X804" s="1" t="s">
        <v>2196</v>
      </c>
      <c r="Y804" s="1" t="s">
        <v>2236</v>
      </c>
      <c r="Z804" s="1">
        <v>1</v>
      </c>
      <c r="AA804" s="1" t="s">
        <v>2124</v>
      </c>
      <c r="AB804" s="1" t="s">
        <v>2171</v>
      </c>
      <c r="AC804" s="1" t="s">
        <v>5681</v>
      </c>
      <c r="AD804" s="1">
        <v>2</v>
      </c>
      <c r="AE804" s="1">
        <v>337698</v>
      </c>
      <c r="AF804" s="1">
        <v>10413673</v>
      </c>
      <c r="AG804" s="1" t="s">
        <v>2186</v>
      </c>
      <c r="AH804" s="1" t="s">
        <v>2174</v>
      </c>
    </row>
    <row r="805" spans="1:34" x14ac:dyDescent="0.25">
      <c r="A805" s="1">
        <v>350639</v>
      </c>
      <c r="B805" s="1" t="s">
        <v>2187</v>
      </c>
      <c r="C805" s="1" t="s">
        <v>5682</v>
      </c>
      <c r="D805" s="1">
        <v>8195</v>
      </c>
      <c r="E805" s="3" t="s">
        <v>443</v>
      </c>
      <c r="F805" s="1" t="s">
        <v>445</v>
      </c>
      <c r="G805" s="1" t="s">
        <v>2249</v>
      </c>
      <c r="H805" s="1">
        <v>0</v>
      </c>
      <c r="I805" s="1" t="s">
        <v>2786</v>
      </c>
      <c r="J805" s="1">
        <v>528193828</v>
      </c>
      <c r="K805" s="1" t="s">
        <v>2124</v>
      </c>
      <c r="L805" s="1" t="s">
        <v>5683</v>
      </c>
      <c r="M805" s="1" t="s">
        <v>5684</v>
      </c>
      <c r="N805" s="1" t="s">
        <v>5685</v>
      </c>
      <c r="O805" s="1" t="s">
        <v>2165</v>
      </c>
      <c r="P805" s="1" t="s">
        <v>2165</v>
      </c>
      <c r="Q805" s="1" t="s">
        <v>2166</v>
      </c>
      <c r="R805" s="1" t="s">
        <v>2195</v>
      </c>
      <c r="S805" s="1">
        <v>20</v>
      </c>
      <c r="T805" s="1">
        <v>10413943</v>
      </c>
      <c r="U805" s="1">
        <v>10413944</v>
      </c>
      <c r="V805" s="1" t="s">
        <v>2168</v>
      </c>
      <c r="W805" s="1" t="s">
        <v>2168</v>
      </c>
      <c r="X805" s="1" t="s">
        <v>2196</v>
      </c>
      <c r="Y805" s="1" t="s">
        <v>2236</v>
      </c>
      <c r="Z805" s="1">
        <v>1</v>
      </c>
      <c r="AA805" s="1" t="s">
        <v>2124</v>
      </c>
      <c r="AB805" s="1" t="s">
        <v>2171</v>
      </c>
      <c r="AC805" s="1" t="s">
        <v>5686</v>
      </c>
      <c r="AD805" s="1">
        <v>2</v>
      </c>
      <c r="AE805" s="1">
        <v>337702</v>
      </c>
      <c r="AF805" s="1">
        <v>10413943</v>
      </c>
      <c r="AG805" s="1" t="s">
        <v>2186</v>
      </c>
      <c r="AH805" s="1" t="s">
        <v>2247</v>
      </c>
    </row>
    <row r="806" spans="1:34" x14ac:dyDescent="0.25">
      <c r="A806" s="1">
        <v>350640</v>
      </c>
      <c r="B806" s="1" t="s">
        <v>2175</v>
      </c>
      <c r="C806" s="1" t="s">
        <v>5687</v>
      </c>
      <c r="D806" s="1">
        <v>8195</v>
      </c>
      <c r="E806" s="3" t="s">
        <v>443</v>
      </c>
      <c r="F806" s="1" t="s">
        <v>445</v>
      </c>
      <c r="G806" s="1" t="s">
        <v>2249</v>
      </c>
      <c r="H806" s="1">
        <v>0</v>
      </c>
      <c r="I806" s="1" t="s">
        <v>2304</v>
      </c>
      <c r="J806" s="1">
        <v>886056502</v>
      </c>
      <c r="K806" s="1" t="s">
        <v>2124</v>
      </c>
      <c r="L806" s="1" t="s">
        <v>5688</v>
      </c>
      <c r="M806" s="1" t="s">
        <v>5213</v>
      </c>
      <c r="N806" s="1" t="s">
        <v>5214</v>
      </c>
      <c r="O806" s="1" t="s">
        <v>2165</v>
      </c>
      <c r="P806" s="1" t="s">
        <v>2165</v>
      </c>
      <c r="Q806" s="1" t="s">
        <v>2166</v>
      </c>
      <c r="R806" s="1" t="s">
        <v>2195</v>
      </c>
      <c r="S806" s="1">
        <v>20</v>
      </c>
      <c r="T806" s="1">
        <v>10420591</v>
      </c>
      <c r="U806" s="1">
        <v>10420591</v>
      </c>
      <c r="V806" s="1" t="s">
        <v>2168</v>
      </c>
      <c r="W806" s="1" t="s">
        <v>2168</v>
      </c>
      <c r="X806" s="1" t="s">
        <v>2196</v>
      </c>
      <c r="Y806" s="1" t="s">
        <v>2236</v>
      </c>
      <c r="Z806" s="1">
        <v>1</v>
      </c>
      <c r="AA806" s="1" t="s">
        <v>2124</v>
      </c>
      <c r="AB806" s="1" t="s">
        <v>2171</v>
      </c>
      <c r="AC806" s="1" t="s">
        <v>5689</v>
      </c>
      <c r="AD806" s="1">
        <v>2</v>
      </c>
      <c r="AE806" s="1">
        <v>337704</v>
      </c>
      <c r="AF806" s="1">
        <v>10420591</v>
      </c>
      <c r="AG806" s="1" t="s">
        <v>2185</v>
      </c>
      <c r="AH806" s="1" t="s">
        <v>2186</v>
      </c>
    </row>
    <row r="807" spans="1:34" x14ac:dyDescent="0.25">
      <c r="A807" s="1">
        <v>350642</v>
      </c>
      <c r="B807" s="1" t="s">
        <v>2175</v>
      </c>
      <c r="C807" s="1" t="s">
        <v>5690</v>
      </c>
      <c r="D807" s="1">
        <v>8195</v>
      </c>
      <c r="E807" s="3" t="s">
        <v>443</v>
      </c>
      <c r="F807" s="1" t="s">
        <v>445</v>
      </c>
      <c r="G807" s="1" t="s">
        <v>2249</v>
      </c>
      <c r="H807" s="1">
        <v>0</v>
      </c>
      <c r="I807" s="1" t="s">
        <v>2335</v>
      </c>
      <c r="J807" s="1">
        <v>536112369</v>
      </c>
      <c r="K807" s="1" t="s">
        <v>2124</v>
      </c>
      <c r="L807" s="1" t="s">
        <v>5691</v>
      </c>
      <c r="M807" s="1" t="s">
        <v>5213</v>
      </c>
      <c r="N807" s="1" t="s">
        <v>5214</v>
      </c>
      <c r="O807" s="1" t="s">
        <v>2165</v>
      </c>
      <c r="P807" s="1" t="s">
        <v>2165</v>
      </c>
      <c r="Q807" s="1" t="s">
        <v>2166</v>
      </c>
      <c r="R807" s="1" t="s">
        <v>2195</v>
      </c>
      <c r="S807" s="1">
        <v>20</v>
      </c>
      <c r="T807" s="1">
        <v>10420605</v>
      </c>
      <c r="U807" s="1">
        <v>10420605</v>
      </c>
      <c r="V807" s="1" t="s">
        <v>2168</v>
      </c>
      <c r="W807" s="1" t="s">
        <v>2168</v>
      </c>
      <c r="X807" s="1" t="s">
        <v>2196</v>
      </c>
      <c r="Y807" s="1" t="s">
        <v>2236</v>
      </c>
      <c r="Z807" s="1">
        <v>1</v>
      </c>
      <c r="AA807" s="1" t="s">
        <v>2124</v>
      </c>
      <c r="AB807" s="1" t="s">
        <v>2171</v>
      </c>
      <c r="AC807" s="1" t="s">
        <v>5692</v>
      </c>
      <c r="AD807" s="1">
        <v>2</v>
      </c>
      <c r="AE807" s="1">
        <v>337705</v>
      </c>
      <c r="AF807" s="1">
        <v>10420605</v>
      </c>
      <c r="AG807" s="1" t="s">
        <v>2210</v>
      </c>
      <c r="AH807" s="1" t="s">
        <v>2186</v>
      </c>
    </row>
    <row r="808" spans="1:34" x14ac:dyDescent="0.25">
      <c r="A808" s="1">
        <v>350643</v>
      </c>
      <c r="B808" s="1" t="s">
        <v>2175</v>
      </c>
      <c r="C808" s="1" t="s">
        <v>5693</v>
      </c>
      <c r="D808" s="1">
        <v>8195</v>
      </c>
      <c r="E808" s="3" t="s">
        <v>443</v>
      </c>
      <c r="F808" s="1" t="s">
        <v>445</v>
      </c>
      <c r="G808" s="1" t="s">
        <v>2249</v>
      </c>
      <c r="H808" s="1">
        <v>0</v>
      </c>
      <c r="I808" s="1" t="s">
        <v>2335</v>
      </c>
      <c r="J808" s="1">
        <v>886056504</v>
      </c>
      <c r="K808" s="1" t="s">
        <v>2124</v>
      </c>
      <c r="L808" s="1" t="s">
        <v>5694</v>
      </c>
      <c r="M808" s="1" t="s">
        <v>5213</v>
      </c>
      <c r="N808" s="1" t="s">
        <v>5214</v>
      </c>
      <c r="O808" s="1" t="s">
        <v>2165</v>
      </c>
      <c r="P808" s="1" t="s">
        <v>2165</v>
      </c>
      <c r="Q808" s="1" t="s">
        <v>2166</v>
      </c>
      <c r="R808" s="1" t="s">
        <v>2195</v>
      </c>
      <c r="S808" s="1">
        <v>20</v>
      </c>
      <c r="T808" s="1">
        <v>10431742</v>
      </c>
      <c r="U808" s="1">
        <v>10431742</v>
      </c>
      <c r="V808" s="1" t="s">
        <v>2168</v>
      </c>
      <c r="W808" s="1" t="s">
        <v>2168</v>
      </c>
      <c r="X808" s="1" t="s">
        <v>2196</v>
      </c>
      <c r="Y808" s="1" t="s">
        <v>2236</v>
      </c>
      <c r="Z808" s="1">
        <v>1</v>
      </c>
      <c r="AA808" s="1" t="s">
        <v>2124</v>
      </c>
      <c r="AB808" s="1" t="s">
        <v>2171</v>
      </c>
      <c r="AC808" s="1" t="s">
        <v>5695</v>
      </c>
      <c r="AD808" s="1">
        <v>2</v>
      </c>
      <c r="AE808" s="1">
        <v>337710</v>
      </c>
      <c r="AF808" s="1">
        <v>10431742</v>
      </c>
      <c r="AG808" s="1" t="s">
        <v>2210</v>
      </c>
      <c r="AH808" s="1" t="s">
        <v>2185</v>
      </c>
    </row>
    <row r="809" spans="1:34" x14ac:dyDescent="0.25">
      <c r="A809" s="1">
        <v>350673</v>
      </c>
      <c r="B809" s="1" t="s">
        <v>2175</v>
      </c>
      <c r="C809" s="1" t="s">
        <v>5696</v>
      </c>
      <c r="D809" s="1">
        <v>182</v>
      </c>
      <c r="E809" s="3" t="s">
        <v>915</v>
      </c>
      <c r="F809" s="1" t="s">
        <v>917</v>
      </c>
      <c r="G809" s="1" t="s">
        <v>2249</v>
      </c>
      <c r="H809" s="1">
        <v>0</v>
      </c>
      <c r="I809" s="1" t="s">
        <v>2304</v>
      </c>
      <c r="J809" s="1">
        <v>886056514</v>
      </c>
      <c r="K809" s="1" t="s">
        <v>2124</v>
      </c>
      <c r="L809" s="1" t="s">
        <v>5697</v>
      </c>
      <c r="M809" s="1" t="s">
        <v>5238</v>
      </c>
      <c r="N809" s="1" t="s">
        <v>5239</v>
      </c>
      <c r="O809" s="1" t="s">
        <v>2165</v>
      </c>
      <c r="P809" s="1" t="s">
        <v>2165</v>
      </c>
      <c r="Q809" s="1" t="s">
        <v>2166</v>
      </c>
      <c r="R809" s="1" t="s">
        <v>2195</v>
      </c>
      <c r="S809" s="1">
        <v>20</v>
      </c>
      <c r="T809" s="1">
        <v>10673603</v>
      </c>
      <c r="U809" s="1">
        <v>10673603</v>
      </c>
      <c r="V809" s="1" t="s">
        <v>2168</v>
      </c>
      <c r="W809" s="1" t="s">
        <v>2168</v>
      </c>
      <c r="X809" s="1" t="s">
        <v>2196</v>
      </c>
      <c r="Y809" s="1" t="s">
        <v>2236</v>
      </c>
      <c r="Z809" s="1">
        <v>1</v>
      </c>
      <c r="AA809" s="1" t="s">
        <v>2124</v>
      </c>
      <c r="AB809" s="1" t="s">
        <v>2171</v>
      </c>
      <c r="AC809" s="1" t="s">
        <v>5698</v>
      </c>
      <c r="AD809" s="1">
        <v>2</v>
      </c>
      <c r="AE809" s="1">
        <v>337764</v>
      </c>
      <c r="AF809" s="1">
        <v>10673603</v>
      </c>
      <c r="AG809" s="1" t="s">
        <v>2174</v>
      </c>
      <c r="AH809" s="1" t="s">
        <v>2210</v>
      </c>
    </row>
    <row r="810" spans="1:34" x14ac:dyDescent="0.25">
      <c r="A810" s="1">
        <v>350674</v>
      </c>
      <c r="B810" s="1" t="s">
        <v>2263</v>
      </c>
      <c r="C810" s="1" t="s">
        <v>5699</v>
      </c>
      <c r="D810" s="1">
        <v>182</v>
      </c>
      <c r="E810" s="3" t="s">
        <v>915</v>
      </c>
      <c r="F810" s="1" t="s">
        <v>917</v>
      </c>
      <c r="G810" s="1" t="s">
        <v>2254</v>
      </c>
      <c r="H810" s="1">
        <v>0</v>
      </c>
      <c r="I810" s="1" t="s">
        <v>5700</v>
      </c>
      <c r="J810" s="1">
        <v>147400796</v>
      </c>
      <c r="K810" s="1" t="s">
        <v>2124</v>
      </c>
      <c r="L810" s="1" t="s">
        <v>5701</v>
      </c>
      <c r="M810" s="1" t="s">
        <v>5702</v>
      </c>
      <c r="N810" s="1" t="s">
        <v>5703</v>
      </c>
      <c r="O810" s="1" t="s">
        <v>2165</v>
      </c>
      <c r="P810" s="1" t="s">
        <v>2165</v>
      </c>
      <c r="Q810" s="1" t="s">
        <v>2166</v>
      </c>
      <c r="R810" s="1" t="s">
        <v>2195</v>
      </c>
      <c r="S810" s="1">
        <v>20</v>
      </c>
      <c r="T810" s="1">
        <v>10673824</v>
      </c>
      <c r="U810" s="1">
        <v>10673826</v>
      </c>
      <c r="V810" s="1" t="s">
        <v>2168</v>
      </c>
      <c r="W810" s="1" t="s">
        <v>2168</v>
      </c>
      <c r="X810" s="1" t="s">
        <v>2196</v>
      </c>
      <c r="Y810" s="1" t="s">
        <v>2245</v>
      </c>
      <c r="Z810" s="1">
        <v>2</v>
      </c>
      <c r="AA810" s="1" t="s">
        <v>2124</v>
      </c>
      <c r="AB810" s="1" t="s">
        <v>2171</v>
      </c>
      <c r="AC810" s="1" t="s">
        <v>5704</v>
      </c>
      <c r="AD810" s="1">
        <v>2</v>
      </c>
      <c r="AE810" s="1">
        <v>337767</v>
      </c>
      <c r="AF810" s="1">
        <v>10673823</v>
      </c>
      <c r="AG810" s="1" t="s">
        <v>5705</v>
      </c>
      <c r="AH810" s="1" t="s">
        <v>2174</v>
      </c>
    </row>
    <row r="811" spans="1:34" x14ac:dyDescent="0.25">
      <c r="A811" s="1">
        <v>350676</v>
      </c>
      <c r="B811" s="1" t="s">
        <v>2175</v>
      </c>
      <c r="C811" s="1" t="s">
        <v>5706</v>
      </c>
      <c r="D811" s="1">
        <v>182</v>
      </c>
      <c r="E811" s="3" t="s">
        <v>915</v>
      </c>
      <c r="F811" s="1" t="s">
        <v>917</v>
      </c>
      <c r="G811" s="1" t="s">
        <v>2249</v>
      </c>
      <c r="H811" s="1">
        <v>0</v>
      </c>
      <c r="I811" s="1" t="s">
        <v>2304</v>
      </c>
      <c r="J811" s="1">
        <v>886056517</v>
      </c>
      <c r="K811" s="1" t="s">
        <v>2124</v>
      </c>
      <c r="L811" s="1" t="s">
        <v>5707</v>
      </c>
      <c r="M811" s="1" t="s">
        <v>5238</v>
      </c>
      <c r="N811" s="1" t="s">
        <v>5239</v>
      </c>
      <c r="O811" s="1" t="s">
        <v>2165</v>
      </c>
      <c r="P811" s="1" t="s">
        <v>2165</v>
      </c>
      <c r="Q811" s="1" t="s">
        <v>2166</v>
      </c>
      <c r="R811" s="1" t="s">
        <v>2195</v>
      </c>
      <c r="S811" s="1">
        <v>20</v>
      </c>
      <c r="T811" s="1">
        <v>10673894</v>
      </c>
      <c r="U811" s="1">
        <v>10673894</v>
      </c>
      <c r="V811" s="1" t="s">
        <v>2168</v>
      </c>
      <c r="W811" s="1" t="s">
        <v>2168</v>
      </c>
      <c r="X811" s="1" t="s">
        <v>2196</v>
      </c>
      <c r="Y811" s="1" t="s">
        <v>2236</v>
      </c>
      <c r="Z811" s="1">
        <v>1</v>
      </c>
      <c r="AA811" s="1" t="s">
        <v>2124</v>
      </c>
      <c r="AB811" s="1" t="s">
        <v>2171</v>
      </c>
      <c r="AC811" s="1" t="s">
        <v>5708</v>
      </c>
      <c r="AD811" s="1">
        <v>2</v>
      </c>
      <c r="AE811" s="1">
        <v>337768</v>
      </c>
      <c r="AF811" s="1">
        <v>10673894</v>
      </c>
      <c r="AG811" s="1" t="s">
        <v>2185</v>
      </c>
      <c r="AH811" s="1" t="s">
        <v>2174</v>
      </c>
    </row>
    <row r="812" spans="1:34" x14ac:dyDescent="0.25">
      <c r="A812" s="1">
        <v>350677</v>
      </c>
      <c r="B812" s="1" t="s">
        <v>2175</v>
      </c>
      <c r="C812" s="1" t="s">
        <v>5709</v>
      </c>
      <c r="D812" s="1">
        <v>182</v>
      </c>
      <c r="E812" s="3" t="s">
        <v>915</v>
      </c>
      <c r="F812" s="1" t="s">
        <v>917</v>
      </c>
      <c r="G812" s="1" t="s">
        <v>2249</v>
      </c>
      <c r="H812" s="1">
        <v>0</v>
      </c>
      <c r="I812" s="1" t="s">
        <v>2335</v>
      </c>
      <c r="J812" s="1">
        <v>559044448</v>
      </c>
      <c r="K812" s="1" t="s">
        <v>2124</v>
      </c>
      <c r="L812" s="1" t="s">
        <v>5710</v>
      </c>
      <c r="M812" s="1" t="s">
        <v>5238</v>
      </c>
      <c r="N812" s="1" t="s">
        <v>5239</v>
      </c>
      <c r="O812" s="1" t="s">
        <v>2165</v>
      </c>
      <c r="P812" s="1" t="s">
        <v>2165</v>
      </c>
      <c r="Q812" s="1" t="s">
        <v>2166</v>
      </c>
      <c r="R812" s="1" t="s">
        <v>2195</v>
      </c>
      <c r="S812" s="1">
        <v>20</v>
      </c>
      <c r="T812" s="1">
        <v>10673914</v>
      </c>
      <c r="U812" s="1">
        <v>10673914</v>
      </c>
      <c r="V812" s="1" t="s">
        <v>2168</v>
      </c>
      <c r="W812" s="1" t="s">
        <v>2168</v>
      </c>
      <c r="X812" s="1" t="s">
        <v>2196</v>
      </c>
      <c r="Y812" s="1" t="s">
        <v>2236</v>
      </c>
      <c r="Z812" s="1">
        <v>1</v>
      </c>
      <c r="AA812" s="1" t="s">
        <v>2124</v>
      </c>
      <c r="AB812" s="1" t="s">
        <v>2171</v>
      </c>
      <c r="AC812" s="1" t="s">
        <v>5711</v>
      </c>
      <c r="AD812" s="1">
        <v>2</v>
      </c>
      <c r="AE812" s="1">
        <v>337770</v>
      </c>
      <c r="AF812" s="1">
        <v>10673914</v>
      </c>
      <c r="AG812" s="1" t="s">
        <v>2185</v>
      </c>
      <c r="AH812" s="1" t="s">
        <v>2174</v>
      </c>
    </row>
    <row r="813" spans="1:34" x14ac:dyDescent="0.25">
      <c r="A813" s="1">
        <v>350678</v>
      </c>
      <c r="B813" s="1" t="s">
        <v>2187</v>
      </c>
      <c r="C813" s="1" t="s">
        <v>5712</v>
      </c>
      <c r="D813" s="1">
        <v>182</v>
      </c>
      <c r="E813" s="3" t="s">
        <v>915</v>
      </c>
      <c r="F813" s="1" t="s">
        <v>917</v>
      </c>
      <c r="G813" s="1" t="s">
        <v>2220</v>
      </c>
      <c r="H813" s="1">
        <v>0</v>
      </c>
      <c r="I813" s="1" t="s">
        <v>5713</v>
      </c>
      <c r="J813" s="1">
        <v>886056519</v>
      </c>
      <c r="K813" s="1" t="s">
        <v>2124</v>
      </c>
      <c r="L813" s="1" t="s">
        <v>5714</v>
      </c>
      <c r="M813" s="1" t="s">
        <v>5715</v>
      </c>
      <c r="N813" s="1" t="s">
        <v>5716</v>
      </c>
      <c r="O813" s="1" t="s">
        <v>2165</v>
      </c>
      <c r="P813" s="1" t="s">
        <v>2165</v>
      </c>
      <c r="Q813" s="1" t="s">
        <v>2166</v>
      </c>
      <c r="R813" s="1" t="s">
        <v>2195</v>
      </c>
      <c r="S813" s="1">
        <v>20</v>
      </c>
      <c r="T813" s="1">
        <v>10673915</v>
      </c>
      <c r="U813" s="1">
        <v>10673916</v>
      </c>
      <c r="V813" s="1" t="s">
        <v>2168</v>
      </c>
      <c r="W813" s="1" t="s">
        <v>2168</v>
      </c>
      <c r="X813" s="1" t="s">
        <v>2196</v>
      </c>
      <c r="Y813" s="1" t="s">
        <v>2227</v>
      </c>
      <c r="Z813" s="1">
        <v>2</v>
      </c>
      <c r="AA813" s="1" t="s">
        <v>2124</v>
      </c>
      <c r="AB813" s="1" t="s">
        <v>2171</v>
      </c>
      <c r="AC813" s="1" t="s">
        <v>5717</v>
      </c>
      <c r="AD813" s="1">
        <v>2</v>
      </c>
      <c r="AE813" s="1">
        <v>337771</v>
      </c>
      <c r="AF813" s="1">
        <v>10673915</v>
      </c>
      <c r="AG813" s="1" t="s">
        <v>2185</v>
      </c>
      <c r="AH813" s="1" t="s">
        <v>4597</v>
      </c>
    </row>
    <row r="814" spans="1:34" x14ac:dyDescent="0.25">
      <c r="A814" s="1">
        <v>350796</v>
      </c>
      <c r="B814" s="1" t="s">
        <v>2175</v>
      </c>
      <c r="C814" s="1" t="s">
        <v>5718</v>
      </c>
      <c r="D814" s="1">
        <v>26090</v>
      </c>
      <c r="E814" s="3" t="s">
        <v>9</v>
      </c>
      <c r="F814" s="1" t="s">
        <v>12</v>
      </c>
      <c r="G814" s="1" t="s">
        <v>2189</v>
      </c>
      <c r="H814" s="1">
        <v>0</v>
      </c>
      <c r="I814" s="1" t="s">
        <v>5719</v>
      </c>
      <c r="J814" s="1">
        <v>536190889</v>
      </c>
      <c r="K814" s="1" t="s">
        <v>2124</v>
      </c>
      <c r="L814" s="1" t="s">
        <v>5720</v>
      </c>
      <c r="M814" s="1" t="s">
        <v>5258</v>
      </c>
      <c r="N814" s="1" t="s">
        <v>5259</v>
      </c>
      <c r="O814" s="1" t="s">
        <v>2165</v>
      </c>
      <c r="P814" s="1" t="s">
        <v>2165</v>
      </c>
      <c r="Q814" s="1" t="s">
        <v>2166</v>
      </c>
      <c r="R814" s="1" t="s">
        <v>2195</v>
      </c>
      <c r="S814" s="1">
        <v>20</v>
      </c>
      <c r="T814" s="1">
        <v>25390797</v>
      </c>
      <c r="U814" s="1">
        <v>25390797</v>
      </c>
      <c r="V814" s="1" t="s">
        <v>2168</v>
      </c>
      <c r="W814" s="1" t="s">
        <v>2168</v>
      </c>
      <c r="X814" s="1" t="s">
        <v>5260</v>
      </c>
      <c r="Y814" s="1" t="s">
        <v>2245</v>
      </c>
      <c r="Z814" s="1">
        <v>2</v>
      </c>
      <c r="AA814" s="1" t="s">
        <v>2124</v>
      </c>
      <c r="AB814" s="1" t="s">
        <v>2171</v>
      </c>
      <c r="AC814" s="1" t="s">
        <v>5721</v>
      </c>
      <c r="AD814" s="1">
        <v>2</v>
      </c>
      <c r="AE814" s="1">
        <v>338002</v>
      </c>
      <c r="AF814" s="1">
        <v>25390797</v>
      </c>
      <c r="AG814" s="1" t="s">
        <v>2210</v>
      </c>
      <c r="AH814" s="1" t="s">
        <v>2185</v>
      </c>
    </row>
    <row r="815" spans="1:34" x14ac:dyDescent="0.25">
      <c r="A815" s="1">
        <v>350797</v>
      </c>
      <c r="B815" s="1" t="s">
        <v>2175</v>
      </c>
      <c r="C815" s="1" t="s">
        <v>5722</v>
      </c>
      <c r="D815" s="1">
        <v>26090</v>
      </c>
      <c r="E815" s="3" t="s">
        <v>9</v>
      </c>
      <c r="F815" s="1" t="s">
        <v>12</v>
      </c>
      <c r="G815" s="1" t="s">
        <v>2249</v>
      </c>
      <c r="H815" s="1">
        <v>0</v>
      </c>
      <c r="I815" s="1" t="s">
        <v>2335</v>
      </c>
      <c r="J815" s="1">
        <v>886056565</v>
      </c>
      <c r="K815" s="1" t="s">
        <v>2124</v>
      </c>
      <c r="L815" s="1" t="s">
        <v>5723</v>
      </c>
      <c r="M815" s="1" t="s">
        <v>5530</v>
      </c>
      <c r="N815" s="1" t="s">
        <v>5531</v>
      </c>
      <c r="O815" s="1" t="s">
        <v>2165</v>
      </c>
      <c r="P815" s="1" t="s">
        <v>2165</v>
      </c>
      <c r="Q815" s="1" t="s">
        <v>2166</v>
      </c>
      <c r="R815" s="1" t="s">
        <v>2195</v>
      </c>
      <c r="S815" s="1">
        <v>20</v>
      </c>
      <c r="T815" s="1">
        <v>25390821</v>
      </c>
      <c r="U815" s="1">
        <v>25390821</v>
      </c>
      <c r="V815" s="1" t="s">
        <v>2168</v>
      </c>
      <c r="W815" s="1" t="s">
        <v>2168</v>
      </c>
      <c r="X815" s="1" t="s">
        <v>5260</v>
      </c>
      <c r="Y815" s="1" t="s">
        <v>2236</v>
      </c>
      <c r="Z815" s="1">
        <v>1</v>
      </c>
      <c r="AA815" s="1" t="s">
        <v>2124</v>
      </c>
      <c r="AB815" s="1" t="s">
        <v>2171</v>
      </c>
      <c r="AC815" s="1" t="s">
        <v>5724</v>
      </c>
      <c r="AD815" s="1">
        <v>2</v>
      </c>
      <c r="AE815" s="1">
        <v>338003</v>
      </c>
      <c r="AF815" s="1">
        <v>25390821</v>
      </c>
      <c r="AG815" s="1" t="s">
        <v>2185</v>
      </c>
      <c r="AH815" s="1" t="s">
        <v>2210</v>
      </c>
    </row>
    <row r="816" spans="1:34" x14ac:dyDescent="0.25">
      <c r="A816" s="1">
        <v>351474</v>
      </c>
      <c r="B816" s="1" t="s">
        <v>2175</v>
      </c>
      <c r="C816" s="1" t="s">
        <v>5725</v>
      </c>
      <c r="D816" s="1">
        <v>24148</v>
      </c>
      <c r="E816" s="3" t="s">
        <v>571</v>
      </c>
      <c r="F816" s="1" t="s">
        <v>574</v>
      </c>
      <c r="G816" s="1" t="s">
        <v>2189</v>
      </c>
      <c r="H816" s="1">
        <v>0</v>
      </c>
      <c r="I816" s="1" t="s">
        <v>2335</v>
      </c>
      <c r="J816" s="1">
        <v>114227570</v>
      </c>
      <c r="K816" s="1" t="s">
        <v>2124</v>
      </c>
      <c r="L816" s="1" t="s">
        <v>5726</v>
      </c>
      <c r="M816" s="1" t="s">
        <v>3060</v>
      </c>
      <c r="N816" s="1" t="s">
        <v>1134</v>
      </c>
      <c r="O816" s="1" t="s">
        <v>2165</v>
      </c>
      <c r="P816" s="1" t="s">
        <v>2165</v>
      </c>
      <c r="Q816" s="1" t="s">
        <v>2166</v>
      </c>
      <c r="R816" s="1" t="s">
        <v>2195</v>
      </c>
      <c r="S816" s="1">
        <v>20</v>
      </c>
      <c r="T816" s="1">
        <v>63981167</v>
      </c>
      <c r="U816" s="1">
        <v>63981167</v>
      </c>
      <c r="V816" s="1" t="s">
        <v>2168</v>
      </c>
      <c r="W816" s="1" t="s">
        <v>2168</v>
      </c>
      <c r="X816" s="1" t="s">
        <v>5317</v>
      </c>
      <c r="Y816" s="1" t="s">
        <v>2236</v>
      </c>
      <c r="Z816" s="1">
        <v>1</v>
      </c>
      <c r="AA816" s="1" t="s">
        <v>2124</v>
      </c>
      <c r="AB816" s="1" t="s">
        <v>2171</v>
      </c>
      <c r="AC816" s="1" t="s">
        <v>5727</v>
      </c>
      <c r="AD816" s="1">
        <v>2</v>
      </c>
      <c r="AE816" s="1">
        <v>339456</v>
      </c>
      <c r="AF816" s="1">
        <v>63981167</v>
      </c>
      <c r="AG816" s="1" t="s">
        <v>2174</v>
      </c>
      <c r="AH816" s="1" t="s">
        <v>2186</v>
      </c>
    </row>
    <row r="817" spans="1:34" x14ac:dyDescent="0.25">
      <c r="A817" s="1">
        <v>351475</v>
      </c>
      <c r="B817" s="1" t="s">
        <v>2175</v>
      </c>
      <c r="C817" s="1" t="s">
        <v>5728</v>
      </c>
      <c r="D817" s="1">
        <v>24148</v>
      </c>
      <c r="E817" s="3" t="s">
        <v>571</v>
      </c>
      <c r="F817" s="1" t="s">
        <v>574</v>
      </c>
      <c r="G817" s="1" t="s">
        <v>2254</v>
      </c>
      <c r="H817" s="1">
        <v>0</v>
      </c>
      <c r="I817" s="1" t="s">
        <v>2304</v>
      </c>
      <c r="J817" s="1">
        <v>189115287</v>
      </c>
      <c r="K817" s="1" t="s">
        <v>2124</v>
      </c>
      <c r="L817" s="1" t="s">
        <v>5729</v>
      </c>
      <c r="M817" s="1" t="s">
        <v>3060</v>
      </c>
      <c r="N817" s="1" t="s">
        <v>1134</v>
      </c>
      <c r="O817" s="1" t="s">
        <v>2165</v>
      </c>
      <c r="P817" s="1" t="s">
        <v>2165</v>
      </c>
      <c r="Q817" s="1" t="s">
        <v>2166</v>
      </c>
      <c r="R817" s="1" t="s">
        <v>2195</v>
      </c>
      <c r="S817" s="1">
        <v>20</v>
      </c>
      <c r="T817" s="1">
        <v>63981168</v>
      </c>
      <c r="U817" s="1">
        <v>63981168</v>
      </c>
      <c r="V817" s="1" t="s">
        <v>2168</v>
      </c>
      <c r="W817" s="1" t="s">
        <v>2168</v>
      </c>
      <c r="X817" s="1" t="s">
        <v>5317</v>
      </c>
      <c r="Y817" s="1" t="s">
        <v>2236</v>
      </c>
      <c r="Z817" s="1">
        <v>1</v>
      </c>
      <c r="AA817" s="1" t="s">
        <v>2124</v>
      </c>
      <c r="AB817" s="1" t="s">
        <v>2171</v>
      </c>
      <c r="AC817" s="1" t="s">
        <v>5730</v>
      </c>
      <c r="AD817" s="1">
        <v>2</v>
      </c>
      <c r="AE817" s="1">
        <v>339457</v>
      </c>
      <c r="AF817" s="1">
        <v>63981168</v>
      </c>
      <c r="AG817" s="1" t="s">
        <v>2210</v>
      </c>
      <c r="AH817" s="1" t="s">
        <v>2185</v>
      </c>
    </row>
    <row r="818" spans="1:34" x14ac:dyDescent="0.25">
      <c r="A818" s="1">
        <v>352437</v>
      </c>
      <c r="B818" s="1" t="s">
        <v>2175</v>
      </c>
      <c r="C818" s="1" t="s">
        <v>5731</v>
      </c>
      <c r="D818" s="1">
        <v>7078</v>
      </c>
      <c r="E818" s="3" t="s">
        <v>705</v>
      </c>
      <c r="F818" s="1" t="s">
        <v>708</v>
      </c>
      <c r="G818" s="1" t="s">
        <v>2189</v>
      </c>
      <c r="H818" s="1">
        <v>0</v>
      </c>
      <c r="I818" s="1" t="s">
        <v>2335</v>
      </c>
      <c r="J818" s="1">
        <v>191293675</v>
      </c>
      <c r="K818" s="1" t="s">
        <v>2124</v>
      </c>
      <c r="L818" s="1" t="s">
        <v>5732</v>
      </c>
      <c r="M818" s="1" t="s">
        <v>5578</v>
      </c>
      <c r="N818" s="1" t="s">
        <v>5579</v>
      </c>
      <c r="O818" s="1" t="s">
        <v>2165</v>
      </c>
      <c r="P818" s="1" t="s">
        <v>2165</v>
      </c>
      <c r="Q818" s="1" t="s">
        <v>2166</v>
      </c>
      <c r="R818" s="1" t="s">
        <v>5580</v>
      </c>
      <c r="S818" s="1">
        <v>22</v>
      </c>
      <c r="T818" s="1">
        <v>32801885</v>
      </c>
      <c r="U818" s="1">
        <v>32801885</v>
      </c>
      <c r="V818" s="1" t="s">
        <v>2168</v>
      </c>
      <c r="W818" s="1" t="s">
        <v>2168</v>
      </c>
      <c r="X818" s="1" t="s">
        <v>5581</v>
      </c>
      <c r="Y818" s="1" t="s">
        <v>2236</v>
      </c>
      <c r="Z818" s="1">
        <v>1</v>
      </c>
      <c r="AA818" s="1" t="s">
        <v>2124</v>
      </c>
      <c r="AB818" s="1" t="s">
        <v>2171</v>
      </c>
      <c r="AC818" s="1" t="s">
        <v>5733</v>
      </c>
      <c r="AD818" s="1">
        <v>2</v>
      </c>
      <c r="AE818" s="1">
        <v>341340</v>
      </c>
      <c r="AF818" s="1">
        <v>32801885</v>
      </c>
      <c r="AG818" s="1" t="s">
        <v>2210</v>
      </c>
      <c r="AH818" s="1" t="s">
        <v>2185</v>
      </c>
    </row>
    <row r="819" spans="1:34" x14ac:dyDescent="0.25">
      <c r="A819" s="1">
        <v>353493</v>
      </c>
      <c r="B819" s="1" t="s">
        <v>2175</v>
      </c>
      <c r="C819" s="1" t="s">
        <v>5734</v>
      </c>
      <c r="D819" s="1">
        <v>84839</v>
      </c>
      <c r="E819" s="3" t="s">
        <v>590</v>
      </c>
      <c r="F819" s="1" t="s">
        <v>593</v>
      </c>
      <c r="G819" s="1" t="s">
        <v>2254</v>
      </c>
      <c r="H819" s="1">
        <v>0</v>
      </c>
      <c r="I819" s="1" t="s">
        <v>2786</v>
      </c>
      <c r="J819" s="1">
        <v>150444854</v>
      </c>
      <c r="K819" s="1" t="s">
        <v>2124</v>
      </c>
      <c r="L819" s="1" t="s">
        <v>5735</v>
      </c>
      <c r="M819" s="1" t="s">
        <v>5736</v>
      </c>
      <c r="N819" s="1" t="s">
        <v>5737</v>
      </c>
      <c r="O819" s="1" t="s">
        <v>2165</v>
      </c>
      <c r="P819" s="1" t="s">
        <v>2165</v>
      </c>
      <c r="Q819" s="1" t="s">
        <v>2166</v>
      </c>
      <c r="R819" s="1" t="s">
        <v>2388</v>
      </c>
      <c r="S819" s="1">
        <v>19</v>
      </c>
      <c r="T819" s="1">
        <v>3772225</v>
      </c>
      <c r="U819" s="1">
        <v>3772225</v>
      </c>
      <c r="V819" s="1" t="s">
        <v>2168</v>
      </c>
      <c r="W819" s="1" t="s">
        <v>2168</v>
      </c>
      <c r="X819" s="1" t="s">
        <v>5123</v>
      </c>
      <c r="Y819" s="1" t="s">
        <v>2236</v>
      </c>
      <c r="Z819" s="1">
        <v>1</v>
      </c>
      <c r="AA819" s="1" t="s">
        <v>2124</v>
      </c>
      <c r="AB819" s="1" t="s">
        <v>2171</v>
      </c>
      <c r="AC819" s="1" t="s">
        <v>5738</v>
      </c>
      <c r="AD819" s="1">
        <v>2</v>
      </c>
      <c r="AE819" s="1">
        <v>369264</v>
      </c>
      <c r="AF819" s="1">
        <v>3772225</v>
      </c>
      <c r="AG819" s="1" t="s">
        <v>2210</v>
      </c>
      <c r="AH819" s="1" t="s">
        <v>2185</v>
      </c>
    </row>
    <row r="820" spans="1:34" x14ac:dyDescent="0.25">
      <c r="A820" s="1">
        <v>364325</v>
      </c>
      <c r="B820" s="1" t="s">
        <v>2175</v>
      </c>
      <c r="C820" s="1" t="s">
        <v>5739</v>
      </c>
      <c r="D820" s="1">
        <v>9927</v>
      </c>
      <c r="E820" s="3" t="s">
        <v>1259</v>
      </c>
      <c r="F820" s="1" t="s">
        <v>1262</v>
      </c>
      <c r="G820" s="1" t="s">
        <v>2254</v>
      </c>
      <c r="H820" s="1">
        <v>0</v>
      </c>
      <c r="I820" s="1" t="s">
        <v>5740</v>
      </c>
      <c r="J820" s="1">
        <v>1057520638</v>
      </c>
      <c r="K820" s="1" t="s">
        <v>2124</v>
      </c>
      <c r="L820" s="1" t="s">
        <v>5741</v>
      </c>
      <c r="M820" s="1" t="s">
        <v>2331</v>
      </c>
      <c r="N820" s="1" t="s">
        <v>2332</v>
      </c>
      <c r="O820" s="1" t="s">
        <v>2165</v>
      </c>
      <c r="P820" s="1" t="s">
        <v>2165</v>
      </c>
      <c r="Q820" s="1" t="s">
        <v>2166</v>
      </c>
      <c r="R820" s="1" t="s">
        <v>2380</v>
      </c>
      <c r="S820" s="1">
        <v>1</v>
      </c>
      <c r="T820" s="1">
        <v>11980504</v>
      </c>
      <c r="U820" s="1">
        <v>11980504</v>
      </c>
      <c r="V820" s="1" t="s">
        <v>2168</v>
      </c>
      <c r="W820" s="1" t="s">
        <v>2168</v>
      </c>
      <c r="X820" s="1" t="s">
        <v>2381</v>
      </c>
      <c r="Y820" s="1" t="s">
        <v>2236</v>
      </c>
      <c r="Z820" s="1">
        <v>1</v>
      </c>
      <c r="AA820" s="1" t="s">
        <v>2124</v>
      </c>
      <c r="AB820" s="1" t="s">
        <v>2171</v>
      </c>
      <c r="AC820" s="1" t="s">
        <v>5742</v>
      </c>
      <c r="AD820" s="1">
        <v>2</v>
      </c>
      <c r="AE820" s="1">
        <v>379548</v>
      </c>
      <c r="AF820" s="1">
        <v>11980504</v>
      </c>
      <c r="AG820" s="1" t="s">
        <v>2210</v>
      </c>
      <c r="AH820" s="1" t="s">
        <v>2185</v>
      </c>
    </row>
    <row r="821" spans="1:34" x14ac:dyDescent="0.25">
      <c r="A821" s="1">
        <v>364421</v>
      </c>
      <c r="B821" s="1" t="s">
        <v>2175</v>
      </c>
      <c r="C821" s="1" t="s">
        <v>5743</v>
      </c>
      <c r="D821" s="1">
        <v>9927</v>
      </c>
      <c r="E821" s="3" t="s">
        <v>1259</v>
      </c>
      <c r="F821" s="1" t="s">
        <v>1262</v>
      </c>
      <c r="G821" s="1" t="s">
        <v>2254</v>
      </c>
      <c r="H821" s="1">
        <v>0</v>
      </c>
      <c r="I821" s="1" t="s">
        <v>5744</v>
      </c>
      <c r="J821" s="1">
        <v>776248244</v>
      </c>
      <c r="K821" s="1" t="s">
        <v>2124</v>
      </c>
      <c r="L821" s="1" t="s">
        <v>5745</v>
      </c>
      <c r="M821" s="1" t="s">
        <v>2331</v>
      </c>
      <c r="N821" s="1" t="s">
        <v>2332</v>
      </c>
      <c r="O821" s="1" t="s">
        <v>2165</v>
      </c>
      <c r="P821" s="1" t="s">
        <v>2165</v>
      </c>
      <c r="Q821" s="1" t="s">
        <v>2166</v>
      </c>
      <c r="R821" s="1" t="s">
        <v>2380</v>
      </c>
      <c r="S821" s="1">
        <v>1</v>
      </c>
      <c r="T821" s="1">
        <v>11980503</v>
      </c>
      <c r="U821" s="1">
        <v>11980503</v>
      </c>
      <c r="V821" s="1" t="s">
        <v>2168</v>
      </c>
      <c r="W821" s="1" t="s">
        <v>2168</v>
      </c>
      <c r="X821" s="1" t="s">
        <v>2381</v>
      </c>
      <c r="Y821" s="1" t="s">
        <v>2236</v>
      </c>
      <c r="Z821" s="1">
        <v>1</v>
      </c>
      <c r="AA821" s="1" t="s">
        <v>2124</v>
      </c>
      <c r="AB821" s="1" t="s">
        <v>2171</v>
      </c>
      <c r="AC821" s="1" t="s">
        <v>5746</v>
      </c>
      <c r="AD821" s="1">
        <v>2</v>
      </c>
      <c r="AE821" s="1">
        <v>379192</v>
      </c>
      <c r="AF821" s="1">
        <v>11980503</v>
      </c>
      <c r="AG821" s="1" t="s">
        <v>2174</v>
      </c>
      <c r="AH821" s="1" t="s">
        <v>2186</v>
      </c>
    </row>
    <row r="822" spans="1:34" x14ac:dyDescent="0.25">
      <c r="A822" s="1">
        <v>365153</v>
      </c>
      <c r="B822" s="1" t="s">
        <v>2175</v>
      </c>
      <c r="C822" s="1" t="s">
        <v>5747</v>
      </c>
      <c r="D822" s="1">
        <v>1298</v>
      </c>
      <c r="E822" s="3" t="s">
        <v>1155</v>
      </c>
      <c r="F822" s="1" t="s">
        <v>1157</v>
      </c>
      <c r="G822" s="1" t="s">
        <v>2254</v>
      </c>
      <c r="H822" s="1">
        <v>0</v>
      </c>
      <c r="I822" s="1" t="s">
        <v>5748</v>
      </c>
      <c r="J822" s="1">
        <v>372337925</v>
      </c>
      <c r="K822" s="1" t="s">
        <v>2124</v>
      </c>
      <c r="L822" s="1" t="s">
        <v>5749</v>
      </c>
      <c r="M822" s="1" t="s">
        <v>2331</v>
      </c>
      <c r="N822" s="1" t="s">
        <v>2332</v>
      </c>
      <c r="O822" s="1" t="s">
        <v>2165</v>
      </c>
      <c r="P822" s="1" t="s">
        <v>2165</v>
      </c>
      <c r="Q822" s="1" t="s">
        <v>2166</v>
      </c>
      <c r="R822" s="1" t="s">
        <v>2380</v>
      </c>
      <c r="S822" s="1">
        <v>1</v>
      </c>
      <c r="T822" s="1">
        <v>40317229</v>
      </c>
      <c r="U822" s="1">
        <v>40317229</v>
      </c>
      <c r="V822" s="1" t="s">
        <v>2168</v>
      </c>
      <c r="W822" s="1" t="s">
        <v>2168</v>
      </c>
      <c r="X822" s="1" t="s">
        <v>3048</v>
      </c>
      <c r="Y822" s="1" t="s">
        <v>2236</v>
      </c>
      <c r="Z822" s="1">
        <v>1</v>
      </c>
      <c r="AA822" s="1" t="s">
        <v>2124</v>
      </c>
      <c r="AB822" s="1" t="s">
        <v>2171</v>
      </c>
      <c r="AC822" s="1" t="s">
        <v>5750</v>
      </c>
      <c r="AD822" s="1">
        <v>2</v>
      </c>
      <c r="AE822" s="1">
        <v>391192</v>
      </c>
      <c r="AF822" s="1">
        <v>40317229</v>
      </c>
      <c r="AG822" s="1" t="s">
        <v>2210</v>
      </c>
      <c r="AH822" s="1" t="s">
        <v>2185</v>
      </c>
    </row>
    <row r="823" spans="1:34" x14ac:dyDescent="0.25">
      <c r="A823" s="1">
        <v>365396</v>
      </c>
      <c r="B823" s="1" t="s">
        <v>2175</v>
      </c>
      <c r="C823" s="1" t="s">
        <v>5751</v>
      </c>
      <c r="D823" s="1">
        <v>55624</v>
      </c>
      <c r="E823" s="3" t="s">
        <v>992</v>
      </c>
      <c r="F823" s="1" t="s">
        <v>995</v>
      </c>
      <c r="G823" s="1" t="s">
        <v>2254</v>
      </c>
      <c r="H823" s="1">
        <v>0</v>
      </c>
      <c r="I823" s="1" t="s">
        <v>5752</v>
      </c>
      <c r="J823" s="1">
        <v>372379416</v>
      </c>
      <c r="K823" s="1" t="s">
        <v>2124</v>
      </c>
      <c r="L823" s="1" t="s">
        <v>5753</v>
      </c>
      <c r="M823" s="1" t="s">
        <v>2331</v>
      </c>
      <c r="N823" s="1" t="s">
        <v>2332</v>
      </c>
      <c r="O823" s="1" t="s">
        <v>2165</v>
      </c>
      <c r="P823" s="1" t="s">
        <v>2165</v>
      </c>
      <c r="Q823" s="1" t="s">
        <v>2166</v>
      </c>
      <c r="R823" s="1" t="s">
        <v>2380</v>
      </c>
      <c r="S823" s="1">
        <v>1</v>
      </c>
      <c r="T823" s="1">
        <v>46197854</v>
      </c>
      <c r="U823" s="1">
        <v>46197854</v>
      </c>
      <c r="V823" s="1" t="s">
        <v>2168</v>
      </c>
      <c r="W823" s="1" t="s">
        <v>2168</v>
      </c>
      <c r="X823" s="1" t="s">
        <v>2396</v>
      </c>
      <c r="Y823" s="1" t="s">
        <v>2236</v>
      </c>
      <c r="Z823" s="1">
        <v>1</v>
      </c>
      <c r="AA823" s="1" t="s">
        <v>2124</v>
      </c>
      <c r="AB823" s="1" t="s">
        <v>2171</v>
      </c>
      <c r="AC823" s="1" t="s">
        <v>5754</v>
      </c>
      <c r="AD823" s="1">
        <v>2</v>
      </c>
      <c r="AE823" s="1">
        <v>386966</v>
      </c>
      <c r="AF823" s="1">
        <v>46197854</v>
      </c>
      <c r="AG823" s="1" t="s">
        <v>2210</v>
      </c>
      <c r="AH823" s="1" t="s">
        <v>2185</v>
      </c>
    </row>
    <row r="824" spans="1:34" x14ac:dyDescent="0.25">
      <c r="A824" s="1">
        <v>366354</v>
      </c>
      <c r="B824" s="1" t="s">
        <v>2175</v>
      </c>
      <c r="C824" s="1" t="s">
        <v>5755</v>
      </c>
      <c r="D824" s="1">
        <v>26160</v>
      </c>
      <c r="E824" s="3" t="s">
        <v>899</v>
      </c>
      <c r="F824" s="1" t="s">
        <v>902</v>
      </c>
      <c r="G824" s="1" t="s">
        <v>2254</v>
      </c>
      <c r="H824" s="1">
        <v>0</v>
      </c>
      <c r="I824" s="1" t="s">
        <v>5756</v>
      </c>
      <c r="J824" s="1">
        <v>761447649</v>
      </c>
      <c r="K824" s="1" t="s">
        <v>2124</v>
      </c>
      <c r="L824" s="1" t="s">
        <v>5757</v>
      </c>
      <c r="M824" s="1" t="s">
        <v>2331</v>
      </c>
      <c r="N824" s="1" t="s">
        <v>2332</v>
      </c>
      <c r="O824" s="1" t="s">
        <v>2165</v>
      </c>
      <c r="P824" s="1" t="s">
        <v>2165</v>
      </c>
      <c r="Q824" s="1" t="s">
        <v>2166</v>
      </c>
      <c r="R824" s="1" t="s">
        <v>2443</v>
      </c>
      <c r="S824" s="1">
        <v>2</v>
      </c>
      <c r="T824" s="1">
        <v>27489701</v>
      </c>
      <c r="U824" s="1">
        <v>27489701</v>
      </c>
      <c r="V824" s="1" t="s">
        <v>2168</v>
      </c>
      <c r="W824" s="1" t="s">
        <v>2168</v>
      </c>
      <c r="X824" s="1" t="s">
        <v>3173</v>
      </c>
      <c r="Y824" s="1" t="s">
        <v>2236</v>
      </c>
      <c r="Z824" s="1">
        <v>1</v>
      </c>
      <c r="AA824" s="1" t="s">
        <v>2124</v>
      </c>
      <c r="AB824" s="1" t="s">
        <v>2171</v>
      </c>
      <c r="AC824" s="1" t="s">
        <v>5758</v>
      </c>
      <c r="AD824" s="1">
        <v>2</v>
      </c>
      <c r="AE824" s="1">
        <v>383863</v>
      </c>
      <c r="AF824" s="1">
        <v>27489701</v>
      </c>
      <c r="AG824" s="1" t="s">
        <v>2210</v>
      </c>
      <c r="AH824" s="1" t="s">
        <v>2185</v>
      </c>
    </row>
    <row r="825" spans="1:34" x14ac:dyDescent="0.25">
      <c r="A825" s="1">
        <v>367068</v>
      </c>
      <c r="B825" s="1" t="s">
        <v>2175</v>
      </c>
      <c r="C825" s="1" t="s">
        <v>5759</v>
      </c>
      <c r="D825" s="1">
        <v>51095</v>
      </c>
      <c r="E825" s="3" t="s">
        <v>1064</v>
      </c>
      <c r="F825" s="1" t="s">
        <v>1067</v>
      </c>
      <c r="G825" s="1" t="s">
        <v>2254</v>
      </c>
      <c r="H825" s="1">
        <v>0</v>
      </c>
      <c r="I825" s="1" t="s">
        <v>5760</v>
      </c>
      <c r="J825" s="1">
        <v>1057523189</v>
      </c>
      <c r="K825" s="1" t="s">
        <v>2124</v>
      </c>
      <c r="L825" s="1" t="s">
        <v>5761</v>
      </c>
      <c r="M825" s="1" t="s">
        <v>2331</v>
      </c>
      <c r="N825" s="1" t="s">
        <v>2332</v>
      </c>
      <c r="O825" s="1" t="s">
        <v>2165</v>
      </c>
      <c r="P825" s="1" t="s">
        <v>2165</v>
      </c>
      <c r="Q825" s="1" t="s">
        <v>2166</v>
      </c>
      <c r="R825" s="1" t="s">
        <v>2637</v>
      </c>
      <c r="S825" s="1">
        <v>3</v>
      </c>
      <c r="T825" s="1">
        <v>3126971</v>
      </c>
      <c r="U825" s="1">
        <v>3126971</v>
      </c>
      <c r="V825" s="1" t="s">
        <v>2168</v>
      </c>
      <c r="W825" s="1" t="s">
        <v>2168</v>
      </c>
      <c r="X825" s="1" t="s">
        <v>5762</v>
      </c>
      <c r="Y825" s="1" t="s">
        <v>2236</v>
      </c>
      <c r="Z825" s="1">
        <v>1</v>
      </c>
      <c r="AA825" s="1" t="s">
        <v>2124</v>
      </c>
      <c r="AB825" s="1" t="s">
        <v>2171</v>
      </c>
      <c r="AC825" s="1" t="s">
        <v>5763</v>
      </c>
      <c r="AD825" s="1">
        <v>2</v>
      </c>
      <c r="AE825" s="1">
        <v>388658</v>
      </c>
      <c r="AF825" s="1">
        <v>3126971</v>
      </c>
      <c r="AG825" s="1" t="s">
        <v>2174</v>
      </c>
      <c r="AH825" s="1" t="s">
        <v>2186</v>
      </c>
    </row>
    <row r="826" spans="1:34" x14ac:dyDescent="0.25">
      <c r="A826" s="1">
        <v>367069</v>
      </c>
      <c r="B826" s="1" t="s">
        <v>2175</v>
      </c>
      <c r="C826" s="1" t="s">
        <v>5764</v>
      </c>
      <c r="D826" s="1">
        <v>51095</v>
      </c>
      <c r="E826" s="3" t="s">
        <v>1064</v>
      </c>
      <c r="F826" s="1" t="s">
        <v>1067</v>
      </c>
      <c r="G826" s="1" t="s">
        <v>2254</v>
      </c>
      <c r="H826" s="1">
        <v>0</v>
      </c>
      <c r="I826" s="1" t="s">
        <v>5765</v>
      </c>
      <c r="J826" s="1">
        <v>146036551</v>
      </c>
      <c r="K826" s="1" t="s">
        <v>2124</v>
      </c>
      <c r="L826" s="1" t="s">
        <v>5766</v>
      </c>
      <c r="M826" s="1" t="s">
        <v>2331</v>
      </c>
      <c r="N826" s="1" t="s">
        <v>2332</v>
      </c>
      <c r="O826" s="1" t="s">
        <v>2165</v>
      </c>
      <c r="P826" s="1" t="s">
        <v>2165</v>
      </c>
      <c r="Q826" s="1" t="s">
        <v>2166</v>
      </c>
      <c r="R826" s="1" t="s">
        <v>2637</v>
      </c>
      <c r="S826" s="1">
        <v>3</v>
      </c>
      <c r="T826" s="1">
        <v>3128994</v>
      </c>
      <c r="U826" s="1">
        <v>3128994</v>
      </c>
      <c r="V826" s="1" t="s">
        <v>2168</v>
      </c>
      <c r="W826" s="1" t="s">
        <v>2168</v>
      </c>
      <c r="X826" s="1" t="s">
        <v>5762</v>
      </c>
      <c r="Y826" s="1" t="s">
        <v>2236</v>
      </c>
      <c r="Z826" s="1">
        <v>1</v>
      </c>
      <c r="AA826" s="1" t="s">
        <v>2124</v>
      </c>
      <c r="AB826" s="1" t="s">
        <v>2171</v>
      </c>
      <c r="AC826" s="1" t="s">
        <v>5767</v>
      </c>
      <c r="AD826" s="1">
        <v>2</v>
      </c>
      <c r="AE826" s="1">
        <v>381864</v>
      </c>
      <c r="AF826" s="1">
        <v>3128994</v>
      </c>
      <c r="AG826" s="1" t="s">
        <v>2174</v>
      </c>
      <c r="AH826" s="1" t="s">
        <v>2210</v>
      </c>
    </row>
    <row r="827" spans="1:34" x14ac:dyDescent="0.25">
      <c r="A827" s="1">
        <v>367279</v>
      </c>
      <c r="B827" s="1" t="s">
        <v>2175</v>
      </c>
      <c r="C827" s="1" t="s">
        <v>5768</v>
      </c>
      <c r="D827" s="1">
        <v>4976</v>
      </c>
      <c r="E827" s="3" t="s">
        <v>1284</v>
      </c>
      <c r="F827" s="1" t="s">
        <v>1286</v>
      </c>
      <c r="G827" s="1" t="s">
        <v>2220</v>
      </c>
      <c r="H827" s="1">
        <v>0</v>
      </c>
      <c r="I827" s="1" t="s">
        <v>2370</v>
      </c>
      <c r="J827" s="1">
        <v>775614028</v>
      </c>
      <c r="K827" s="1" t="s">
        <v>2124</v>
      </c>
      <c r="L827" s="1" t="s">
        <v>5769</v>
      </c>
      <c r="M827" s="1" t="s">
        <v>5770</v>
      </c>
      <c r="N827" s="1" t="s">
        <v>5771</v>
      </c>
      <c r="O827" s="1" t="s">
        <v>2165</v>
      </c>
      <c r="P827" s="1" t="s">
        <v>2165</v>
      </c>
      <c r="Q827" s="1" t="s">
        <v>2166</v>
      </c>
      <c r="R827" s="1" t="s">
        <v>2637</v>
      </c>
      <c r="S827" s="1">
        <v>3</v>
      </c>
      <c r="T827" s="1">
        <v>193593368</v>
      </c>
      <c r="U827" s="1">
        <v>193593368</v>
      </c>
      <c r="V827" s="1" t="s">
        <v>2168</v>
      </c>
      <c r="W827" s="1" t="s">
        <v>2168</v>
      </c>
      <c r="X827" s="1" t="s">
        <v>3277</v>
      </c>
      <c r="Y827" s="1" t="s">
        <v>2227</v>
      </c>
      <c r="Z827" s="1">
        <v>2</v>
      </c>
      <c r="AA827" s="1" t="s">
        <v>2124</v>
      </c>
      <c r="AB827" s="1" t="s">
        <v>2171</v>
      </c>
      <c r="AC827" s="1" t="s">
        <v>5772</v>
      </c>
      <c r="AD827" s="1">
        <v>2</v>
      </c>
      <c r="AE827" s="1">
        <v>378310</v>
      </c>
      <c r="AF827" s="1">
        <v>193593368</v>
      </c>
      <c r="AG827" s="1" t="s">
        <v>2174</v>
      </c>
      <c r="AH827" s="1" t="s">
        <v>2186</v>
      </c>
    </row>
    <row r="828" spans="1:34" x14ac:dyDescent="0.25">
      <c r="A828" s="1">
        <v>367342</v>
      </c>
      <c r="B828" s="1" t="s">
        <v>2175</v>
      </c>
      <c r="C828" s="1" t="s">
        <v>5773</v>
      </c>
      <c r="D828" s="1">
        <v>51095</v>
      </c>
      <c r="E828" s="3" t="s">
        <v>1064</v>
      </c>
      <c r="F828" s="1" t="s">
        <v>1067</v>
      </c>
      <c r="G828" s="1" t="s">
        <v>2254</v>
      </c>
      <c r="H828" s="1">
        <v>0</v>
      </c>
      <c r="I828" s="1" t="s">
        <v>5774</v>
      </c>
      <c r="J828" s="1">
        <v>772459462</v>
      </c>
      <c r="K828" s="1" t="s">
        <v>2124</v>
      </c>
      <c r="L828" s="1" t="s">
        <v>5775</v>
      </c>
      <c r="M828" s="1" t="s">
        <v>2331</v>
      </c>
      <c r="N828" s="1" t="s">
        <v>2332</v>
      </c>
      <c r="O828" s="1" t="s">
        <v>2165</v>
      </c>
      <c r="P828" s="1" t="s">
        <v>2165</v>
      </c>
      <c r="Q828" s="1" t="s">
        <v>2166</v>
      </c>
      <c r="R828" s="1" t="s">
        <v>2637</v>
      </c>
      <c r="S828" s="1">
        <v>3</v>
      </c>
      <c r="T828" s="1">
        <v>3126968</v>
      </c>
      <c r="U828" s="1">
        <v>3126968</v>
      </c>
      <c r="V828" s="1" t="s">
        <v>2168</v>
      </c>
      <c r="W828" s="1" t="s">
        <v>2168</v>
      </c>
      <c r="X828" s="1" t="s">
        <v>5762</v>
      </c>
      <c r="Y828" s="1" t="s">
        <v>2236</v>
      </c>
      <c r="Z828" s="1">
        <v>1</v>
      </c>
      <c r="AA828" s="1" t="s">
        <v>2124</v>
      </c>
      <c r="AB828" s="1" t="s">
        <v>2171</v>
      </c>
      <c r="AC828" s="1" t="s">
        <v>5776</v>
      </c>
      <c r="AD828" s="1">
        <v>2</v>
      </c>
      <c r="AE828" s="1">
        <v>386930</v>
      </c>
      <c r="AF828" s="1">
        <v>3126968</v>
      </c>
      <c r="AG828" s="1" t="s">
        <v>2174</v>
      </c>
      <c r="AH828" s="1" t="s">
        <v>2186</v>
      </c>
    </row>
    <row r="829" spans="1:34" x14ac:dyDescent="0.25">
      <c r="A829" s="1">
        <v>367345</v>
      </c>
      <c r="B829" s="1" t="s">
        <v>2175</v>
      </c>
      <c r="C829" s="1" t="s">
        <v>5777</v>
      </c>
      <c r="D829" s="1">
        <v>51095</v>
      </c>
      <c r="E829" s="3" t="s">
        <v>1064</v>
      </c>
      <c r="F829" s="1" t="s">
        <v>1067</v>
      </c>
      <c r="G829" s="1" t="s">
        <v>2254</v>
      </c>
      <c r="H829" s="1">
        <v>0</v>
      </c>
      <c r="I829" s="1" t="s">
        <v>5778</v>
      </c>
      <c r="J829" s="1">
        <v>906898781</v>
      </c>
      <c r="K829" s="1" t="s">
        <v>2124</v>
      </c>
      <c r="L829" s="1" t="s">
        <v>5779</v>
      </c>
      <c r="M829" s="1" t="s">
        <v>2331</v>
      </c>
      <c r="N829" s="1" t="s">
        <v>2332</v>
      </c>
      <c r="O829" s="1" t="s">
        <v>2165</v>
      </c>
      <c r="P829" s="1" t="s">
        <v>2165</v>
      </c>
      <c r="Q829" s="1" t="s">
        <v>2166</v>
      </c>
      <c r="R829" s="1" t="s">
        <v>2637</v>
      </c>
      <c r="S829" s="1">
        <v>3</v>
      </c>
      <c r="T829" s="1">
        <v>3127007</v>
      </c>
      <c r="U829" s="1">
        <v>3127007</v>
      </c>
      <c r="V829" s="1" t="s">
        <v>2168</v>
      </c>
      <c r="W829" s="1" t="s">
        <v>2168</v>
      </c>
      <c r="X829" s="1" t="s">
        <v>5762</v>
      </c>
      <c r="Y829" s="1" t="s">
        <v>2236</v>
      </c>
      <c r="Z829" s="1">
        <v>1</v>
      </c>
      <c r="AA829" s="1" t="s">
        <v>2124</v>
      </c>
      <c r="AB829" s="1" t="s">
        <v>2171</v>
      </c>
      <c r="AC829" s="1" t="s">
        <v>5780</v>
      </c>
      <c r="AD829" s="1">
        <v>2</v>
      </c>
      <c r="AE829" s="1">
        <v>387457</v>
      </c>
      <c r="AF829" s="1">
        <v>3127007</v>
      </c>
      <c r="AG829" s="1" t="s">
        <v>2174</v>
      </c>
      <c r="AH829" s="1" t="s">
        <v>2210</v>
      </c>
    </row>
    <row r="830" spans="1:34" x14ac:dyDescent="0.25">
      <c r="A830" s="1">
        <v>367634</v>
      </c>
      <c r="B830" s="1" t="s">
        <v>2175</v>
      </c>
      <c r="C830" s="1" t="s">
        <v>5781</v>
      </c>
      <c r="D830" s="1">
        <v>79644</v>
      </c>
      <c r="E830" s="3" t="s">
        <v>697</v>
      </c>
      <c r="F830" s="1" t="s">
        <v>700</v>
      </c>
      <c r="G830" s="1" t="s">
        <v>2254</v>
      </c>
      <c r="H830" s="1">
        <v>0</v>
      </c>
      <c r="I830" s="1" t="s">
        <v>5782</v>
      </c>
      <c r="J830" s="1">
        <v>771229701</v>
      </c>
      <c r="K830" s="1" t="s">
        <v>2124</v>
      </c>
      <c r="L830" s="1" t="s">
        <v>5783</v>
      </c>
      <c r="M830" s="1" t="s">
        <v>2331</v>
      </c>
      <c r="N830" s="1" t="s">
        <v>2332</v>
      </c>
      <c r="O830" s="1" t="s">
        <v>2165</v>
      </c>
      <c r="P830" s="1" t="s">
        <v>2165</v>
      </c>
      <c r="Q830" s="1" t="s">
        <v>2166</v>
      </c>
      <c r="R830" s="1" t="s">
        <v>2359</v>
      </c>
      <c r="S830" s="1">
        <v>4</v>
      </c>
      <c r="T830" s="1">
        <v>55346331</v>
      </c>
      <c r="U830" s="1">
        <v>55346331</v>
      </c>
      <c r="V830" s="1" t="s">
        <v>2168</v>
      </c>
      <c r="W830" s="1" t="s">
        <v>2168</v>
      </c>
      <c r="X830" s="1" t="s">
        <v>3421</v>
      </c>
      <c r="Y830" s="1" t="s">
        <v>2236</v>
      </c>
      <c r="Z830" s="1">
        <v>1</v>
      </c>
      <c r="AA830" s="1" t="s">
        <v>2124</v>
      </c>
      <c r="AB830" s="1" t="s">
        <v>2171</v>
      </c>
      <c r="AC830" s="1" t="s">
        <v>5784</v>
      </c>
      <c r="AD830" s="1">
        <v>2</v>
      </c>
      <c r="AE830" s="1">
        <v>388731</v>
      </c>
      <c r="AF830" s="1">
        <v>55346331</v>
      </c>
      <c r="AG830" s="1" t="s">
        <v>2174</v>
      </c>
      <c r="AH830" s="1" t="s">
        <v>2186</v>
      </c>
    </row>
    <row r="831" spans="1:34" x14ac:dyDescent="0.25">
      <c r="A831" s="1">
        <v>367652</v>
      </c>
      <c r="B831" s="1" t="s">
        <v>2175</v>
      </c>
      <c r="C831" s="1" t="s">
        <v>5785</v>
      </c>
      <c r="D831" s="1">
        <v>7466</v>
      </c>
      <c r="E831" s="3" t="s">
        <v>1407</v>
      </c>
      <c r="F831" s="1" t="s">
        <v>1409</v>
      </c>
      <c r="G831" s="1" t="s">
        <v>2254</v>
      </c>
      <c r="H831" s="1">
        <v>0</v>
      </c>
      <c r="I831" s="1" t="s">
        <v>5786</v>
      </c>
      <c r="J831" s="1">
        <v>527868928</v>
      </c>
      <c r="K831" s="1" t="s">
        <v>2124</v>
      </c>
      <c r="L831" s="1" t="s">
        <v>5787</v>
      </c>
      <c r="M831" s="1" t="s">
        <v>5788</v>
      </c>
      <c r="N831" s="1" t="s">
        <v>5789</v>
      </c>
      <c r="O831" s="1" t="s">
        <v>2324</v>
      </c>
      <c r="P831" s="1" t="s">
        <v>2165</v>
      </c>
      <c r="Q831" s="1" t="s">
        <v>2166</v>
      </c>
      <c r="R831" s="1" t="s">
        <v>2359</v>
      </c>
      <c r="S831" s="1">
        <v>4</v>
      </c>
      <c r="T831" s="1">
        <v>6269993</v>
      </c>
      <c r="U831" s="1">
        <v>6269993</v>
      </c>
      <c r="V831" s="1" t="s">
        <v>2168</v>
      </c>
      <c r="W831" s="1" t="s">
        <v>2168</v>
      </c>
      <c r="X831" s="1" t="s">
        <v>2360</v>
      </c>
      <c r="Y831" s="1" t="s">
        <v>2245</v>
      </c>
      <c r="Z831" s="1">
        <v>2</v>
      </c>
      <c r="AA831" s="1" t="s">
        <v>2124</v>
      </c>
      <c r="AB831" s="1" t="s">
        <v>2171</v>
      </c>
      <c r="AC831" s="1" t="s">
        <v>5790</v>
      </c>
      <c r="AD831" s="1">
        <v>2</v>
      </c>
      <c r="AE831" s="1">
        <v>382132</v>
      </c>
      <c r="AF831" s="1">
        <v>6269993</v>
      </c>
      <c r="AG831" s="1" t="s">
        <v>2174</v>
      </c>
      <c r="AH831" s="1" t="s">
        <v>2186</v>
      </c>
    </row>
    <row r="832" spans="1:34" x14ac:dyDescent="0.25">
      <c r="A832" s="1">
        <v>368156</v>
      </c>
      <c r="B832" s="1" t="s">
        <v>2175</v>
      </c>
      <c r="C832" s="1" t="s">
        <v>5791</v>
      </c>
      <c r="D832" s="1">
        <v>23600</v>
      </c>
      <c r="E832" s="3" t="s">
        <v>804</v>
      </c>
      <c r="F832" s="1" t="s">
        <v>807</v>
      </c>
      <c r="G832" s="1" t="s">
        <v>2220</v>
      </c>
      <c r="H832" s="1">
        <v>0</v>
      </c>
      <c r="I832" s="1" t="s">
        <v>5792</v>
      </c>
      <c r="J832" s="1">
        <v>35448266</v>
      </c>
      <c r="K832" s="1" t="s">
        <v>2124</v>
      </c>
      <c r="L832" s="1" t="s">
        <v>5793</v>
      </c>
      <c r="M832" s="1" t="s">
        <v>5794</v>
      </c>
      <c r="N832" s="1" t="s">
        <v>5795</v>
      </c>
      <c r="O832" s="1" t="s">
        <v>2324</v>
      </c>
      <c r="P832" s="1" t="s">
        <v>2165</v>
      </c>
      <c r="Q832" s="1" t="s">
        <v>2166</v>
      </c>
      <c r="R832" s="1" t="s">
        <v>2345</v>
      </c>
      <c r="S832" s="1">
        <v>5</v>
      </c>
      <c r="T832" s="1">
        <v>34008041</v>
      </c>
      <c r="U832" s="1">
        <v>34008041</v>
      </c>
      <c r="V832" s="1" t="s">
        <v>2168</v>
      </c>
      <c r="W832" s="1" t="s">
        <v>2168</v>
      </c>
      <c r="X832" s="1" t="s">
        <v>5796</v>
      </c>
      <c r="Y832" s="1" t="s">
        <v>2227</v>
      </c>
      <c r="Z832" s="1">
        <v>3</v>
      </c>
      <c r="AA832" s="1" t="s">
        <v>2124</v>
      </c>
      <c r="AB832" s="1" t="s">
        <v>2171</v>
      </c>
      <c r="AC832" s="1" t="s">
        <v>5797</v>
      </c>
      <c r="AD832" s="1">
        <v>2</v>
      </c>
      <c r="AE832" s="1">
        <v>384898</v>
      </c>
      <c r="AF832" s="1">
        <v>34008041</v>
      </c>
      <c r="AG832" s="1" t="s">
        <v>2210</v>
      </c>
      <c r="AH832" s="1" t="s">
        <v>2174</v>
      </c>
    </row>
    <row r="833" spans="1:34" x14ac:dyDescent="0.25">
      <c r="A833" s="1">
        <v>368295</v>
      </c>
      <c r="B833" s="1" t="s">
        <v>2175</v>
      </c>
      <c r="C833" s="1" t="s">
        <v>5798</v>
      </c>
      <c r="D833" s="1">
        <v>6657</v>
      </c>
      <c r="E833" s="3" t="s">
        <v>1354</v>
      </c>
      <c r="F833" s="1" t="s">
        <v>1357</v>
      </c>
      <c r="G833" s="1" t="s">
        <v>2189</v>
      </c>
      <c r="H833" s="1">
        <v>0</v>
      </c>
      <c r="I833" s="1" t="s">
        <v>5799</v>
      </c>
      <c r="J833" s="1">
        <v>56073304</v>
      </c>
      <c r="K833" s="1" t="s">
        <v>2124</v>
      </c>
      <c r="L833" s="1" t="s">
        <v>5800</v>
      </c>
      <c r="M833" s="1" t="s">
        <v>2331</v>
      </c>
      <c r="N833" s="1" t="s">
        <v>2332</v>
      </c>
      <c r="O833" s="1" t="s">
        <v>2165</v>
      </c>
      <c r="P833" s="1" t="s">
        <v>2165</v>
      </c>
      <c r="Q833" s="1" t="s">
        <v>2166</v>
      </c>
      <c r="R833" s="1" t="s">
        <v>2637</v>
      </c>
      <c r="S833" s="1">
        <v>3</v>
      </c>
      <c r="T833" s="1">
        <v>181712330</v>
      </c>
      <c r="U833" s="1">
        <v>181712330</v>
      </c>
      <c r="V833" s="1" t="s">
        <v>2168</v>
      </c>
      <c r="W833" s="1" t="s">
        <v>2168</v>
      </c>
      <c r="X833" s="1" t="s">
        <v>5801</v>
      </c>
      <c r="Y833" s="1" t="s">
        <v>2236</v>
      </c>
      <c r="Z833" s="1">
        <v>1</v>
      </c>
      <c r="AA833" s="1" t="s">
        <v>2124</v>
      </c>
      <c r="AB833" s="1" t="s">
        <v>2171</v>
      </c>
      <c r="AC833" s="1" t="s">
        <v>5802</v>
      </c>
      <c r="AD833" s="1">
        <v>2</v>
      </c>
      <c r="AE833" s="1">
        <v>378636</v>
      </c>
      <c r="AF833" s="1">
        <v>181712330</v>
      </c>
      <c r="AG833" s="1" t="s">
        <v>2174</v>
      </c>
      <c r="AH833" s="1" t="s">
        <v>2186</v>
      </c>
    </row>
    <row r="834" spans="1:34" x14ac:dyDescent="0.25">
      <c r="A834" s="1">
        <v>368325</v>
      </c>
      <c r="B834" s="1" t="s">
        <v>2175</v>
      </c>
      <c r="C834" s="1" t="s">
        <v>5803</v>
      </c>
      <c r="D834" s="1">
        <v>4976</v>
      </c>
      <c r="E834" s="3" t="s">
        <v>1284</v>
      </c>
      <c r="F834" s="1" t="s">
        <v>1286</v>
      </c>
      <c r="G834" s="1" t="s">
        <v>2254</v>
      </c>
      <c r="H834" s="1">
        <v>0</v>
      </c>
      <c r="I834" s="1" t="s">
        <v>5804</v>
      </c>
      <c r="J834" s="1">
        <v>568049951</v>
      </c>
      <c r="K834" s="1" t="s">
        <v>2124</v>
      </c>
      <c r="L834" s="1" t="s">
        <v>5805</v>
      </c>
      <c r="M834" s="1" t="s">
        <v>2331</v>
      </c>
      <c r="N834" s="1" t="s">
        <v>2332</v>
      </c>
      <c r="O834" s="1" t="s">
        <v>2165</v>
      </c>
      <c r="P834" s="1" t="s">
        <v>2165</v>
      </c>
      <c r="Q834" s="1" t="s">
        <v>2166</v>
      </c>
      <c r="R834" s="1" t="s">
        <v>2637</v>
      </c>
      <c r="S834" s="1">
        <v>3</v>
      </c>
      <c r="T834" s="1">
        <v>193593367</v>
      </c>
      <c r="U834" s="1">
        <v>193593367</v>
      </c>
      <c r="V834" s="1" t="s">
        <v>2168</v>
      </c>
      <c r="W834" s="1" t="s">
        <v>2168</v>
      </c>
      <c r="X834" s="1" t="s">
        <v>3277</v>
      </c>
      <c r="Y834" s="1" t="s">
        <v>2236</v>
      </c>
      <c r="Z834" s="1">
        <v>1</v>
      </c>
      <c r="AA834" s="1" t="s">
        <v>2124</v>
      </c>
      <c r="AB834" s="1" t="s">
        <v>2171</v>
      </c>
      <c r="AC834" s="1" t="s">
        <v>5806</v>
      </c>
      <c r="AD834" s="1">
        <v>2</v>
      </c>
      <c r="AE834" s="1">
        <v>382595</v>
      </c>
      <c r="AF834" s="1">
        <v>193593367</v>
      </c>
      <c r="AG834" s="1" t="s">
        <v>2174</v>
      </c>
      <c r="AH834" s="1" t="s">
        <v>2210</v>
      </c>
    </row>
    <row r="835" spans="1:34" x14ac:dyDescent="0.25">
      <c r="A835" s="1">
        <v>368372</v>
      </c>
      <c r="B835" s="1" t="s">
        <v>2175</v>
      </c>
      <c r="C835" s="1" t="s">
        <v>5807</v>
      </c>
      <c r="D835" s="1">
        <v>51095</v>
      </c>
      <c r="E835" s="3" t="s">
        <v>1064</v>
      </c>
      <c r="F835" s="1" t="s">
        <v>1067</v>
      </c>
      <c r="G835" s="1" t="s">
        <v>2254</v>
      </c>
      <c r="H835" s="1">
        <v>0</v>
      </c>
      <c r="I835" s="1" t="s">
        <v>5808</v>
      </c>
      <c r="J835" s="1">
        <v>561212352</v>
      </c>
      <c r="K835" s="1" t="s">
        <v>2124</v>
      </c>
      <c r="L835" s="1" t="s">
        <v>5809</v>
      </c>
      <c r="M835" s="1" t="s">
        <v>2331</v>
      </c>
      <c r="N835" s="1" t="s">
        <v>2332</v>
      </c>
      <c r="O835" s="1" t="s">
        <v>2165</v>
      </c>
      <c r="P835" s="1" t="s">
        <v>2165</v>
      </c>
      <c r="Q835" s="1" t="s">
        <v>2166</v>
      </c>
      <c r="R835" s="1" t="s">
        <v>2637</v>
      </c>
      <c r="S835" s="1">
        <v>3</v>
      </c>
      <c r="T835" s="1">
        <v>3127000</v>
      </c>
      <c r="U835" s="1">
        <v>3127000</v>
      </c>
      <c r="V835" s="1" t="s">
        <v>2168</v>
      </c>
      <c r="W835" s="1" t="s">
        <v>2168</v>
      </c>
      <c r="X835" s="1" t="s">
        <v>5762</v>
      </c>
      <c r="Y835" s="1" t="s">
        <v>2236</v>
      </c>
      <c r="Z835" s="1">
        <v>1</v>
      </c>
      <c r="AA835" s="1" t="s">
        <v>2124</v>
      </c>
      <c r="AB835" s="1" t="s">
        <v>2171</v>
      </c>
      <c r="AC835" s="1" t="s">
        <v>5810</v>
      </c>
      <c r="AD835" s="1">
        <v>2</v>
      </c>
      <c r="AE835" s="1">
        <v>384903</v>
      </c>
      <c r="AF835" s="1">
        <v>3127000</v>
      </c>
      <c r="AG835" s="1" t="s">
        <v>2174</v>
      </c>
      <c r="AH835" s="1" t="s">
        <v>2210</v>
      </c>
    </row>
    <row r="836" spans="1:34" x14ac:dyDescent="0.25">
      <c r="A836" s="1">
        <v>368626</v>
      </c>
      <c r="B836" s="1" t="s">
        <v>2175</v>
      </c>
      <c r="C836" s="1" t="s">
        <v>5811</v>
      </c>
      <c r="D836" s="1">
        <v>7025</v>
      </c>
      <c r="E836" s="3" t="s">
        <v>1273</v>
      </c>
      <c r="F836" s="1" t="s">
        <v>1276</v>
      </c>
      <c r="G836" s="1" t="s">
        <v>2254</v>
      </c>
      <c r="H836" s="1">
        <v>0</v>
      </c>
      <c r="I836" s="1" t="s">
        <v>5812</v>
      </c>
      <c r="J836" s="1">
        <v>372818347</v>
      </c>
      <c r="K836" s="1" t="s">
        <v>2124</v>
      </c>
      <c r="L836" s="1" t="s">
        <v>5813</v>
      </c>
      <c r="M836" s="1" t="s">
        <v>2331</v>
      </c>
      <c r="N836" s="1" t="s">
        <v>2332</v>
      </c>
      <c r="O836" s="1" t="s">
        <v>2165</v>
      </c>
      <c r="P836" s="1" t="s">
        <v>2165</v>
      </c>
      <c r="Q836" s="1" t="s">
        <v>2166</v>
      </c>
      <c r="R836" s="1" t="s">
        <v>2345</v>
      </c>
      <c r="S836" s="1">
        <v>5</v>
      </c>
      <c r="T836" s="1">
        <v>93584991</v>
      </c>
      <c r="U836" s="1">
        <v>93584991</v>
      </c>
      <c r="V836" s="1" t="s">
        <v>2168</v>
      </c>
      <c r="W836" s="1" t="s">
        <v>2168</v>
      </c>
      <c r="X836" s="1" t="s">
        <v>5814</v>
      </c>
      <c r="Y836" s="1" t="s">
        <v>2236</v>
      </c>
      <c r="Z836" s="1">
        <v>1</v>
      </c>
      <c r="AA836" s="1" t="s">
        <v>2124</v>
      </c>
      <c r="AB836" s="1" t="s">
        <v>2171</v>
      </c>
      <c r="AC836" s="1" t="s">
        <v>5815</v>
      </c>
      <c r="AD836" s="1">
        <v>2</v>
      </c>
      <c r="AE836" s="1">
        <v>380104</v>
      </c>
      <c r="AF836" s="1">
        <v>93584991</v>
      </c>
      <c r="AG836" s="1" t="s">
        <v>2174</v>
      </c>
      <c r="AH836" s="1" t="s">
        <v>2186</v>
      </c>
    </row>
    <row r="837" spans="1:34" x14ac:dyDescent="0.25">
      <c r="A837" s="1">
        <v>369015</v>
      </c>
      <c r="B837" s="1" t="s">
        <v>2175</v>
      </c>
      <c r="C837" s="1" t="s">
        <v>5816</v>
      </c>
      <c r="D837" s="1">
        <v>256471</v>
      </c>
      <c r="E837" s="3" t="s">
        <v>439</v>
      </c>
      <c r="F837" s="1" t="s">
        <v>442</v>
      </c>
      <c r="G837" s="1" t="s">
        <v>2254</v>
      </c>
      <c r="H837" s="1">
        <v>0</v>
      </c>
      <c r="I837" s="1" t="s">
        <v>5817</v>
      </c>
      <c r="J837" s="1">
        <v>779186294</v>
      </c>
      <c r="K837" s="1" t="s">
        <v>2124</v>
      </c>
      <c r="L837" s="1" t="s">
        <v>5818</v>
      </c>
      <c r="M837" s="1" t="s">
        <v>2331</v>
      </c>
      <c r="N837" s="1" t="s">
        <v>2332</v>
      </c>
      <c r="O837" s="1" t="s">
        <v>2165</v>
      </c>
      <c r="P837" s="1" t="s">
        <v>2165</v>
      </c>
      <c r="Q837" s="1" t="s">
        <v>2166</v>
      </c>
      <c r="R837" s="1" t="s">
        <v>2359</v>
      </c>
      <c r="S837" s="1">
        <v>4</v>
      </c>
      <c r="T837" s="1">
        <v>127965151</v>
      </c>
      <c r="U837" s="1">
        <v>127965151</v>
      </c>
      <c r="V837" s="1" t="s">
        <v>2168</v>
      </c>
      <c r="W837" s="1" t="s">
        <v>2168</v>
      </c>
      <c r="X837" s="1" t="s">
        <v>2505</v>
      </c>
      <c r="Y837" s="1" t="s">
        <v>2236</v>
      </c>
      <c r="Z837" s="1">
        <v>1</v>
      </c>
      <c r="AA837" s="1" t="s">
        <v>2124</v>
      </c>
      <c r="AB837" s="1" t="s">
        <v>2171</v>
      </c>
      <c r="AC837" s="1" t="s">
        <v>5819</v>
      </c>
      <c r="AD837" s="1">
        <v>2</v>
      </c>
      <c r="AE837" s="1">
        <v>381867</v>
      </c>
      <c r="AF837" s="1">
        <v>127965151</v>
      </c>
      <c r="AG837" s="1" t="s">
        <v>2210</v>
      </c>
      <c r="AH837" s="1" t="s">
        <v>2185</v>
      </c>
    </row>
    <row r="838" spans="1:34" x14ac:dyDescent="0.25">
      <c r="A838" s="1">
        <v>369031</v>
      </c>
      <c r="B838" s="1" t="s">
        <v>2175</v>
      </c>
      <c r="C838" s="1" t="s">
        <v>5820</v>
      </c>
      <c r="D838" s="1">
        <v>1297</v>
      </c>
      <c r="E838" s="3" t="s">
        <v>1152</v>
      </c>
      <c r="F838" s="1" t="s">
        <v>1154</v>
      </c>
      <c r="G838" s="1" t="s">
        <v>2254</v>
      </c>
      <c r="H838" s="1">
        <v>0</v>
      </c>
      <c r="I838" s="1" t="s">
        <v>5821</v>
      </c>
      <c r="J838" s="1">
        <v>141436759</v>
      </c>
      <c r="K838" s="1" t="s">
        <v>2124</v>
      </c>
      <c r="L838" s="1" t="s">
        <v>5822</v>
      </c>
      <c r="M838" s="1" t="s">
        <v>2331</v>
      </c>
      <c r="N838" s="1" t="s">
        <v>2332</v>
      </c>
      <c r="O838" s="1" t="s">
        <v>2165</v>
      </c>
      <c r="P838" s="1" t="s">
        <v>2165</v>
      </c>
      <c r="Q838" s="1" t="s">
        <v>2166</v>
      </c>
      <c r="R838" s="1" t="s">
        <v>2167</v>
      </c>
      <c r="S838" s="1">
        <v>6</v>
      </c>
      <c r="T838" s="1">
        <v>70302974</v>
      </c>
      <c r="U838" s="1">
        <v>70302974</v>
      </c>
      <c r="V838" s="1" t="s">
        <v>2168</v>
      </c>
      <c r="W838" s="1" t="s">
        <v>2168</v>
      </c>
      <c r="X838" s="1" t="s">
        <v>3684</v>
      </c>
      <c r="Y838" s="1" t="s">
        <v>2236</v>
      </c>
      <c r="Z838" s="1">
        <v>1</v>
      </c>
      <c r="AA838" s="1" t="s">
        <v>2124</v>
      </c>
      <c r="AB838" s="1" t="s">
        <v>2171</v>
      </c>
      <c r="AC838" s="1" t="s">
        <v>5823</v>
      </c>
      <c r="AD838" s="1">
        <v>2</v>
      </c>
      <c r="AE838" s="1">
        <v>390724</v>
      </c>
      <c r="AF838" s="1">
        <v>70302974</v>
      </c>
      <c r="AG838" s="1" t="s">
        <v>2186</v>
      </c>
      <c r="AH838" s="1" t="s">
        <v>2174</v>
      </c>
    </row>
    <row r="839" spans="1:34" x14ac:dyDescent="0.25">
      <c r="A839" s="1">
        <v>369875</v>
      </c>
      <c r="B839" s="1" t="s">
        <v>2175</v>
      </c>
      <c r="C839" s="1" t="s">
        <v>5824</v>
      </c>
      <c r="D839" s="1">
        <v>2055</v>
      </c>
      <c r="E839" s="3" t="s">
        <v>193</v>
      </c>
      <c r="F839" s="1" t="s">
        <v>196</v>
      </c>
      <c r="G839" s="1" t="s">
        <v>2254</v>
      </c>
      <c r="H839" s="1">
        <v>0</v>
      </c>
      <c r="I839" s="1" t="s">
        <v>5825</v>
      </c>
      <c r="J839" s="1">
        <v>374723418</v>
      </c>
      <c r="K839" s="1" t="s">
        <v>2124</v>
      </c>
      <c r="L839" s="1" t="s">
        <v>5826</v>
      </c>
      <c r="M839" s="1" t="s">
        <v>2331</v>
      </c>
      <c r="N839" s="1" t="s">
        <v>2332</v>
      </c>
      <c r="O839" s="1" t="s">
        <v>2165</v>
      </c>
      <c r="P839" s="1" t="s">
        <v>2165</v>
      </c>
      <c r="Q839" s="1" t="s">
        <v>2166</v>
      </c>
      <c r="R839" s="1" t="s">
        <v>2325</v>
      </c>
      <c r="S839" s="1">
        <v>8</v>
      </c>
      <c r="T839" s="1">
        <v>1770942</v>
      </c>
      <c r="U839" s="1">
        <v>1770942</v>
      </c>
      <c r="V839" s="1" t="s">
        <v>2168</v>
      </c>
      <c r="W839" s="1" t="s">
        <v>2168</v>
      </c>
      <c r="X839" s="1" t="s">
        <v>2326</v>
      </c>
      <c r="Y839" s="1" t="s">
        <v>2236</v>
      </c>
      <c r="Z839" s="1">
        <v>1</v>
      </c>
      <c r="AA839" s="1" t="s">
        <v>2124</v>
      </c>
      <c r="AB839" s="1" t="s">
        <v>2171</v>
      </c>
      <c r="AC839" s="1" t="s">
        <v>5827</v>
      </c>
      <c r="AD839" s="1">
        <v>2</v>
      </c>
      <c r="AE839" s="1">
        <v>384956</v>
      </c>
      <c r="AF839" s="1">
        <v>1770942</v>
      </c>
      <c r="AG839" s="1" t="s">
        <v>2210</v>
      </c>
      <c r="AH839" s="1" t="s">
        <v>2186</v>
      </c>
    </row>
    <row r="840" spans="1:34" x14ac:dyDescent="0.25">
      <c r="A840" s="1">
        <v>369913</v>
      </c>
      <c r="B840" s="1" t="s">
        <v>2175</v>
      </c>
      <c r="C840" s="1" t="s">
        <v>5828</v>
      </c>
      <c r="D840" s="1">
        <v>154881</v>
      </c>
      <c r="E840" s="3" t="s">
        <v>1250</v>
      </c>
      <c r="F840" s="1" t="s">
        <v>1252</v>
      </c>
      <c r="G840" s="1" t="s">
        <v>2254</v>
      </c>
      <c r="H840" s="1">
        <v>0</v>
      </c>
      <c r="I840" s="1" t="s">
        <v>5829</v>
      </c>
      <c r="J840" s="1">
        <v>1057523255</v>
      </c>
      <c r="K840" s="1" t="s">
        <v>2124</v>
      </c>
      <c r="L840" s="1" t="s">
        <v>5830</v>
      </c>
      <c r="M840" s="1" t="s">
        <v>2331</v>
      </c>
      <c r="N840" s="1" t="s">
        <v>2332</v>
      </c>
      <c r="O840" s="1" t="s">
        <v>2165</v>
      </c>
      <c r="P840" s="1" t="s">
        <v>2165</v>
      </c>
      <c r="Q840" s="1" t="s">
        <v>2166</v>
      </c>
      <c r="R840" s="1" t="s">
        <v>2366</v>
      </c>
      <c r="S840" s="1">
        <v>7</v>
      </c>
      <c r="T840" s="1">
        <v>66629020</v>
      </c>
      <c r="U840" s="1">
        <v>66629020</v>
      </c>
      <c r="V840" s="1" t="s">
        <v>2168</v>
      </c>
      <c r="W840" s="1" t="s">
        <v>2168</v>
      </c>
      <c r="X840" s="1" t="s">
        <v>2367</v>
      </c>
      <c r="Y840" s="1" t="s">
        <v>2236</v>
      </c>
      <c r="Z840" s="1">
        <v>1</v>
      </c>
      <c r="AA840" s="1" t="s">
        <v>2124</v>
      </c>
      <c r="AB840" s="1" t="s">
        <v>2171</v>
      </c>
      <c r="AC840" s="1" t="s">
        <v>5831</v>
      </c>
      <c r="AD840" s="1">
        <v>2</v>
      </c>
      <c r="AE840" s="1">
        <v>388866</v>
      </c>
      <c r="AF840" s="1">
        <v>66629020</v>
      </c>
      <c r="AG840" s="1" t="s">
        <v>2210</v>
      </c>
      <c r="AH840" s="1" t="s">
        <v>2185</v>
      </c>
    </row>
    <row r="841" spans="1:34" x14ac:dyDescent="0.25">
      <c r="A841" s="1">
        <v>370000</v>
      </c>
      <c r="B841" s="1" t="s">
        <v>2175</v>
      </c>
      <c r="C841" s="1" t="s">
        <v>5832</v>
      </c>
      <c r="D841" s="1">
        <v>79848</v>
      </c>
      <c r="E841" s="3" t="s">
        <v>237</v>
      </c>
      <c r="F841" s="1" t="s">
        <v>240</v>
      </c>
      <c r="G841" s="1" t="s">
        <v>2239</v>
      </c>
      <c r="H841" s="1">
        <v>0</v>
      </c>
      <c r="I841" s="1" t="s">
        <v>4027</v>
      </c>
      <c r="J841" s="1">
        <v>181470846</v>
      </c>
      <c r="K841" s="1" t="s">
        <v>2124</v>
      </c>
      <c r="L841" s="1" t="s">
        <v>5833</v>
      </c>
      <c r="M841" s="1" t="s">
        <v>5834</v>
      </c>
      <c r="N841" s="1" t="s">
        <v>5835</v>
      </c>
      <c r="O841" s="1" t="s">
        <v>2165</v>
      </c>
      <c r="P841" s="1" t="s">
        <v>2165</v>
      </c>
      <c r="Q841" s="1" t="s">
        <v>2166</v>
      </c>
      <c r="R841" s="1" t="s">
        <v>2325</v>
      </c>
      <c r="S841" s="1">
        <v>8</v>
      </c>
      <c r="T841" s="1">
        <v>67064428</v>
      </c>
      <c r="U841" s="1">
        <v>67064428</v>
      </c>
      <c r="V841" s="1" t="s">
        <v>2168</v>
      </c>
      <c r="W841" s="1" t="s">
        <v>2168</v>
      </c>
      <c r="X841" s="1" t="s">
        <v>5836</v>
      </c>
      <c r="Y841" s="1" t="s">
        <v>2245</v>
      </c>
      <c r="Z841" s="1">
        <v>5</v>
      </c>
      <c r="AA841" s="1" t="s">
        <v>2124</v>
      </c>
      <c r="AB841" s="1" t="s">
        <v>2171</v>
      </c>
      <c r="AC841" s="1" t="s">
        <v>5837</v>
      </c>
      <c r="AD841" s="1">
        <v>2</v>
      </c>
      <c r="AE841" s="1">
        <v>379431</v>
      </c>
      <c r="AF841" s="1">
        <v>67064428</v>
      </c>
      <c r="AG841" s="1" t="s">
        <v>2185</v>
      </c>
      <c r="AH841" s="1" t="s">
        <v>2210</v>
      </c>
    </row>
    <row r="842" spans="1:34" x14ac:dyDescent="0.25">
      <c r="A842" s="1">
        <v>371326</v>
      </c>
      <c r="B842" s="1" t="s">
        <v>2175</v>
      </c>
      <c r="C842" s="1" t="s">
        <v>5838</v>
      </c>
      <c r="D842" s="1">
        <v>1509</v>
      </c>
      <c r="E842" s="3" t="s">
        <v>245</v>
      </c>
      <c r="F842" s="1" t="s">
        <v>248</v>
      </c>
      <c r="G842" s="1" t="s">
        <v>2254</v>
      </c>
      <c r="H842" s="1">
        <v>0</v>
      </c>
      <c r="I842" s="1" t="s">
        <v>5839</v>
      </c>
      <c r="J842" s="1">
        <v>780212490</v>
      </c>
      <c r="K842" s="1" t="s">
        <v>2124</v>
      </c>
      <c r="L842" s="1" t="s">
        <v>5840</v>
      </c>
      <c r="M842" s="1" t="s">
        <v>2331</v>
      </c>
      <c r="N842" s="1" t="s">
        <v>2332</v>
      </c>
      <c r="O842" s="1" t="s">
        <v>2165</v>
      </c>
      <c r="P842" s="1" t="s">
        <v>2165</v>
      </c>
      <c r="Q842" s="1" t="s">
        <v>2166</v>
      </c>
      <c r="R842" s="1" t="s">
        <v>2182</v>
      </c>
      <c r="S842" s="1">
        <v>11</v>
      </c>
      <c r="T842" s="1">
        <v>1763899</v>
      </c>
      <c r="U842" s="1">
        <v>1763899</v>
      </c>
      <c r="V842" s="1" t="s">
        <v>2168</v>
      </c>
      <c r="W842" s="1" t="s">
        <v>2168</v>
      </c>
      <c r="X842" s="1" t="s">
        <v>2339</v>
      </c>
      <c r="Y842" s="1" t="s">
        <v>2236</v>
      </c>
      <c r="Z842" s="1">
        <v>1</v>
      </c>
      <c r="AA842" s="1" t="s">
        <v>2124</v>
      </c>
      <c r="AB842" s="1" t="s">
        <v>2171</v>
      </c>
      <c r="AC842" s="1" t="s">
        <v>5841</v>
      </c>
      <c r="AD842" s="1">
        <v>2</v>
      </c>
      <c r="AE842" s="1">
        <v>392814</v>
      </c>
      <c r="AF842" s="1">
        <v>1763899</v>
      </c>
      <c r="AG842" s="1" t="s">
        <v>2210</v>
      </c>
      <c r="AH842" s="1" t="s">
        <v>2185</v>
      </c>
    </row>
    <row r="843" spans="1:34" x14ac:dyDescent="0.25">
      <c r="A843" s="1">
        <v>371614</v>
      </c>
      <c r="B843" s="1" t="s">
        <v>2175</v>
      </c>
      <c r="C843" s="1" t="s">
        <v>5842</v>
      </c>
      <c r="D843" s="1">
        <v>1200</v>
      </c>
      <c r="E843" s="3" t="s">
        <v>716</v>
      </c>
      <c r="F843" s="1" t="s">
        <v>719</v>
      </c>
      <c r="G843" s="1" t="s">
        <v>2220</v>
      </c>
      <c r="H843" s="1">
        <v>0</v>
      </c>
      <c r="I843" s="1" t="s">
        <v>5843</v>
      </c>
      <c r="J843" s="1">
        <v>762785189</v>
      </c>
      <c r="K843" s="1" t="s">
        <v>2124</v>
      </c>
      <c r="L843" s="1" t="s">
        <v>5844</v>
      </c>
      <c r="M843" s="1" t="s">
        <v>5845</v>
      </c>
      <c r="N843" s="1" t="s">
        <v>5846</v>
      </c>
      <c r="O843" s="1" t="s">
        <v>2165</v>
      </c>
      <c r="P843" s="1" t="s">
        <v>2165</v>
      </c>
      <c r="Q843" s="1" t="s">
        <v>2166</v>
      </c>
      <c r="R843" s="1" t="s">
        <v>2182</v>
      </c>
      <c r="S843" s="1">
        <v>11</v>
      </c>
      <c r="T843" s="1">
        <v>6619403</v>
      </c>
      <c r="U843" s="1">
        <v>6619403</v>
      </c>
      <c r="V843" s="1" t="s">
        <v>2168</v>
      </c>
      <c r="W843" s="1" t="s">
        <v>2168</v>
      </c>
      <c r="X843" s="1" t="s">
        <v>4918</v>
      </c>
      <c r="Y843" s="1" t="s">
        <v>2227</v>
      </c>
      <c r="Z843" s="1">
        <v>2</v>
      </c>
      <c r="AA843" s="1" t="s">
        <v>2124</v>
      </c>
      <c r="AB843" s="1" t="s">
        <v>2171</v>
      </c>
      <c r="AC843" s="1" t="s">
        <v>5847</v>
      </c>
      <c r="AD843" s="1">
        <v>2</v>
      </c>
      <c r="AE843" s="1">
        <v>378752</v>
      </c>
      <c r="AF843" s="1">
        <v>6619403</v>
      </c>
      <c r="AG843" s="1" t="s">
        <v>2186</v>
      </c>
      <c r="AH843" s="1" t="s">
        <v>2174</v>
      </c>
    </row>
    <row r="844" spans="1:34" x14ac:dyDescent="0.25">
      <c r="A844" s="1">
        <v>371734</v>
      </c>
      <c r="B844" s="1" t="s">
        <v>2175</v>
      </c>
      <c r="C844" s="1" t="s">
        <v>5848</v>
      </c>
      <c r="D844" s="1">
        <v>2055</v>
      </c>
      <c r="E844" s="3" t="s">
        <v>193</v>
      </c>
      <c r="F844" s="1" t="s">
        <v>196</v>
      </c>
      <c r="G844" s="1" t="s">
        <v>2254</v>
      </c>
      <c r="H844" s="1">
        <v>0</v>
      </c>
      <c r="I844" s="1" t="s">
        <v>5849</v>
      </c>
      <c r="J844" s="1">
        <v>1057520272</v>
      </c>
      <c r="K844" s="1" t="s">
        <v>2124</v>
      </c>
      <c r="L844" s="1" t="s">
        <v>5850</v>
      </c>
      <c r="M844" s="1" t="s">
        <v>2331</v>
      </c>
      <c r="N844" s="1" t="s">
        <v>2332</v>
      </c>
      <c r="O844" s="1" t="s">
        <v>2165</v>
      </c>
      <c r="P844" s="1" t="s">
        <v>2165</v>
      </c>
      <c r="Q844" s="1" t="s">
        <v>2166</v>
      </c>
      <c r="R844" s="1" t="s">
        <v>2325</v>
      </c>
      <c r="S844" s="1">
        <v>8</v>
      </c>
      <c r="T844" s="1">
        <v>1770935</v>
      </c>
      <c r="U844" s="1">
        <v>1770935</v>
      </c>
      <c r="V844" s="1" t="s">
        <v>2168</v>
      </c>
      <c r="W844" s="1" t="s">
        <v>2168</v>
      </c>
      <c r="X844" s="1" t="s">
        <v>2326</v>
      </c>
      <c r="Y844" s="1" t="s">
        <v>2236</v>
      </c>
      <c r="Z844" s="1">
        <v>1</v>
      </c>
      <c r="AA844" s="1" t="s">
        <v>2124</v>
      </c>
      <c r="AB844" s="1" t="s">
        <v>2171</v>
      </c>
      <c r="AC844" s="1" t="s">
        <v>5851</v>
      </c>
      <c r="AD844" s="1">
        <v>2</v>
      </c>
      <c r="AE844" s="1">
        <v>377697</v>
      </c>
      <c r="AF844" s="1">
        <v>1770935</v>
      </c>
      <c r="AG844" s="1" t="s">
        <v>2210</v>
      </c>
      <c r="AH844" s="1" t="s">
        <v>2185</v>
      </c>
    </row>
    <row r="845" spans="1:34" x14ac:dyDescent="0.25">
      <c r="A845" s="1">
        <v>371950</v>
      </c>
      <c r="B845" s="1" t="s">
        <v>2175</v>
      </c>
      <c r="C845" s="1" t="s">
        <v>5852</v>
      </c>
      <c r="D845" s="1">
        <v>79848</v>
      </c>
      <c r="E845" s="3" t="s">
        <v>237</v>
      </c>
      <c r="F845" s="1" t="s">
        <v>240</v>
      </c>
      <c r="G845" s="1" t="s">
        <v>2189</v>
      </c>
      <c r="H845" s="1">
        <v>0</v>
      </c>
      <c r="I845" s="1" t="s">
        <v>2706</v>
      </c>
      <c r="J845" s="1">
        <v>117210747</v>
      </c>
      <c r="K845" s="1" t="s">
        <v>2124</v>
      </c>
      <c r="L845" s="1" t="s">
        <v>5853</v>
      </c>
      <c r="M845" s="1" t="s">
        <v>5854</v>
      </c>
      <c r="N845" s="1" t="s">
        <v>5855</v>
      </c>
      <c r="O845" s="1" t="s">
        <v>2165</v>
      </c>
      <c r="P845" s="1" t="s">
        <v>2165</v>
      </c>
      <c r="Q845" s="1" t="s">
        <v>2166</v>
      </c>
      <c r="R845" s="1" t="s">
        <v>2325</v>
      </c>
      <c r="S845" s="1">
        <v>8</v>
      </c>
      <c r="T845" s="1">
        <v>67064515</v>
      </c>
      <c r="U845" s="1">
        <v>67064515</v>
      </c>
      <c r="V845" s="1" t="s">
        <v>2168</v>
      </c>
      <c r="W845" s="1" t="s">
        <v>2168</v>
      </c>
      <c r="X845" s="1" t="s">
        <v>5836</v>
      </c>
      <c r="Y845" s="1" t="s">
        <v>2245</v>
      </c>
      <c r="Z845" s="1">
        <v>2</v>
      </c>
      <c r="AA845" s="1" t="s">
        <v>2124</v>
      </c>
      <c r="AB845" s="1" t="s">
        <v>2171</v>
      </c>
      <c r="AC845" s="1" t="s">
        <v>5856</v>
      </c>
      <c r="AD845" s="1">
        <v>2</v>
      </c>
      <c r="AE845" s="1">
        <v>379640</v>
      </c>
      <c r="AF845" s="1">
        <v>67064515</v>
      </c>
      <c r="AG845" s="1" t="s">
        <v>2174</v>
      </c>
      <c r="AH845" s="1" t="s">
        <v>2210</v>
      </c>
    </row>
    <row r="846" spans="1:34" x14ac:dyDescent="0.25">
      <c r="A846" s="1">
        <v>372101</v>
      </c>
      <c r="B846" s="1" t="s">
        <v>2175</v>
      </c>
      <c r="C846" s="1" t="s">
        <v>5857</v>
      </c>
      <c r="D846" s="1">
        <v>1509</v>
      </c>
      <c r="E846" s="3" t="s">
        <v>245</v>
      </c>
      <c r="F846" s="1" t="s">
        <v>248</v>
      </c>
      <c r="G846" s="1" t="s">
        <v>2254</v>
      </c>
      <c r="H846" s="1">
        <v>0</v>
      </c>
      <c r="I846" s="1" t="s">
        <v>5858</v>
      </c>
      <c r="J846" s="1">
        <v>937590868</v>
      </c>
      <c r="K846" s="1" t="s">
        <v>2124</v>
      </c>
      <c r="L846" s="1" t="s">
        <v>5859</v>
      </c>
      <c r="M846" s="1" t="s">
        <v>2331</v>
      </c>
      <c r="N846" s="1" t="s">
        <v>2332</v>
      </c>
      <c r="O846" s="1" t="s">
        <v>2165</v>
      </c>
      <c r="P846" s="1" t="s">
        <v>2165</v>
      </c>
      <c r="Q846" s="1" t="s">
        <v>2166</v>
      </c>
      <c r="R846" s="1" t="s">
        <v>2182</v>
      </c>
      <c r="S846" s="1">
        <v>11</v>
      </c>
      <c r="T846" s="1">
        <v>1763889</v>
      </c>
      <c r="U846" s="1">
        <v>1763889</v>
      </c>
      <c r="V846" s="1" t="s">
        <v>2168</v>
      </c>
      <c r="W846" s="1" t="s">
        <v>2168</v>
      </c>
      <c r="X846" s="1" t="s">
        <v>2339</v>
      </c>
      <c r="Y846" s="1" t="s">
        <v>2236</v>
      </c>
      <c r="Z846" s="1">
        <v>1</v>
      </c>
      <c r="AA846" s="1" t="s">
        <v>2124</v>
      </c>
      <c r="AB846" s="1" t="s">
        <v>2171</v>
      </c>
      <c r="AC846" s="1" t="s">
        <v>5860</v>
      </c>
      <c r="AD846" s="1">
        <v>2</v>
      </c>
      <c r="AE846" s="1">
        <v>382340</v>
      </c>
      <c r="AF846" s="1">
        <v>1763889</v>
      </c>
      <c r="AG846" s="1" t="s">
        <v>2174</v>
      </c>
      <c r="AH846" s="1" t="s">
        <v>2210</v>
      </c>
    </row>
    <row r="847" spans="1:34" x14ac:dyDescent="0.25">
      <c r="A847" s="1">
        <v>372304</v>
      </c>
      <c r="B847" s="1" t="s">
        <v>2175</v>
      </c>
      <c r="C847" s="1" t="s">
        <v>5861</v>
      </c>
      <c r="D847" s="1">
        <v>1509</v>
      </c>
      <c r="E847" s="3" t="s">
        <v>245</v>
      </c>
      <c r="F847" s="1" t="s">
        <v>248</v>
      </c>
      <c r="G847" s="1" t="s">
        <v>2254</v>
      </c>
      <c r="H847" s="1">
        <v>0</v>
      </c>
      <c r="I847" s="1" t="s">
        <v>5862</v>
      </c>
      <c r="J847" s="1">
        <v>1057523809</v>
      </c>
      <c r="K847" s="1" t="s">
        <v>2124</v>
      </c>
      <c r="L847" s="1" t="s">
        <v>5863</v>
      </c>
      <c r="M847" s="1" t="s">
        <v>2331</v>
      </c>
      <c r="N847" s="1" t="s">
        <v>2332</v>
      </c>
      <c r="O847" s="1" t="s">
        <v>2165</v>
      </c>
      <c r="P847" s="1" t="s">
        <v>2165</v>
      </c>
      <c r="Q847" s="1" t="s">
        <v>2166</v>
      </c>
      <c r="R847" s="1" t="s">
        <v>2182</v>
      </c>
      <c r="S847" s="1">
        <v>11</v>
      </c>
      <c r="T847" s="1">
        <v>1763891</v>
      </c>
      <c r="U847" s="1">
        <v>1763891</v>
      </c>
      <c r="V847" s="1" t="s">
        <v>2168</v>
      </c>
      <c r="W847" s="1" t="s">
        <v>2168</v>
      </c>
      <c r="X847" s="1" t="s">
        <v>2339</v>
      </c>
      <c r="Y847" s="1" t="s">
        <v>2236</v>
      </c>
      <c r="Z847" s="1">
        <v>1</v>
      </c>
      <c r="AA847" s="1" t="s">
        <v>2124</v>
      </c>
      <c r="AB847" s="1" t="s">
        <v>2171</v>
      </c>
      <c r="AC847" s="1" t="s">
        <v>5864</v>
      </c>
      <c r="AD847" s="1">
        <v>2</v>
      </c>
      <c r="AE847" s="1">
        <v>390537</v>
      </c>
      <c r="AF847" s="1">
        <v>1763891</v>
      </c>
      <c r="AG847" s="1" t="s">
        <v>2210</v>
      </c>
      <c r="AH847" s="1" t="s">
        <v>2185</v>
      </c>
    </row>
    <row r="848" spans="1:34" x14ac:dyDescent="0.25">
      <c r="A848" s="1">
        <v>372319</v>
      </c>
      <c r="B848" s="1" t="s">
        <v>2175</v>
      </c>
      <c r="C848" s="1" t="s">
        <v>5865</v>
      </c>
      <c r="D848" s="1">
        <v>1200</v>
      </c>
      <c r="E848" s="3" t="s">
        <v>716</v>
      </c>
      <c r="F848" s="1" t="s">
        <v>719</v>
      </c>
      <c r="G848" s="1" t="s">
        <v>2254</v>
      </c>
      <c r="H848" s="1">
        <v>0</v>
      </c>
      <c r="I848" s="1" t="s">
        <v>5866</v>
      </c>
      <c r="J848" s="1">
        <v>770733577</v>
      </c>
      <c r="K848" s="1" t="s">
        <v>2124</v>
      </c>
      <c r="L848" s="1" t="s">
        <v>5867</v>
      </c>
      <c r="M848" s="1" t="s">
        <v>2331</v>
      </c>
      <c r="N848" s="1" t="s">
        <v>2332</v>
      </c>
      <c r="O848" s="1" t="s">
        <v>2165</v>
      </c>
      <c r="P848" s="1" t="s">
        <v>2165</v>
      </c>
      <c r="Q848" s="1" t="s">
        <v>2166</v>
      </c>
      <c r="R848" s="1" t="s">
        <v>2182</v>
      </c>
      <c r="S848" s="1">
        <v>11</v>
      </c>
      <c r="T848" s="1">
        <v>6619412</v>
      </c>
      <c r="U848" s="1">
        <v>6619412</v>
      </c>
      <c r="V848" s="1" t="s">
        <v>2168</v>
      </c>
      <c r="W848" s="1" t="s">
        <v>2168</v>
      </c>
      <c r="X848" s="1" t="s">
        <v>4918</v>
      </c>
      <c r="Y848" s="1" t="s">
        <v>2236</v>
      </c>
      <c r="Z848" s="1">
        <v>1</v>
      </c>
      <c r="AA848" s="1" t="s">
        <v>2124</v>
      </c>
      <c r="AB848" s="1" t="s">
        <v>2171</v>
      </c>
      <c r="AC848" s="1" t="s">
        <v>5868</v>
      </c>
      <c r="AD848" s="1">
        <v>2</v>
      </c>
      <c r="AE848" s="1">
        <v>383722</v>
      </c>
      <c r="AF848" s="1">
        <v>6619412</v>
      </c>
      <c r="AG848" s="1" t="s">
        <v>2210</v>
      </c>
      <c r="AH848" s="1" t="s">
        <v>2185</v>
      </c>
    </row>
    <row r="849" spans="1:34" x14ac:dyDescent="0.25">
      <c r="A849" s="1">
        <v>372463</v>
      </c>
      <c r="B849" s="1" t="s">
        <v>2175</v>
      </c>
      <c r="C849" s="1" t="s">
        <v>5869</v>
      </c>
      <c r="D849" s="1">
        <v>5959</v>
      </c>
      <c r="E849" s="3" t="s">
        <v>614</v>
      </c>
      <c r="F849" s="1" t="s">
        <v>617</v>
      </c>
      <c r="G849" s="1" t="s">
        <v>2254</v>
      </c>
      <c r="H849" s="1">
        <v>0</v>
      </c>
      <c r="I849" s="1" t="s">
        <v>2304</v>
      </c>
      <c r="J849" s="1">
        <v>201563497</v>
      </c>
      <c r="K849" s="1" t="s">
        <v>2124</v>
      </c>
      <c r="L849" s="1" t="s">
        <v>5870</v>
      </c>
      <c r="M849" s="1" t="s">
        <v>5871</v>
      </c>
      <c r="N849" s="1" t="s">
        <v>5872</v>
      </c>
      <c r="O849" s="1" t="s">
        <v>2165</v>
      </c>
      <c r="P849" s="1" t="s">
        <v>2165</v>
      </c>
      <c r="Q849" s="1" t="s">
        <v>2166</v>
      </c>
      <c r="R849" s="1" t="s">
        <v>2488</v>
      </c>
      <c r="S849" s="1">
        <v>12</v>
      </c>
      <c r="T849" s="1">
        <v>55721144</v>
      </c>
      <c r="U849" s="1">
        <v>55721144</v>
      </c>
      <c r="V849" s="1" t="s">
        <v>2168</v>
      </c>
      <c r="W849" s="1" t="s">
        <v>2168</v>
      </c>
      <c r="X849" s="1" t="s">
        <v>5071</v>
      </c>
      <c r="Y849" s="1" t="s">
        <v>2245</v>
      </c>
      <c r="Z849" s="1">
        <v>2</v>
      </c>
      <c r="AA849" s="1" t="s">
        <v>2124</v>
      </c>
      <c r="AB849" s="1" t="s">
        <v>2171</v>
      </c>
      <c r="AC849" s="1" t="s">
        <v>5873</v>
      </c>
      <c r="AD849" s="1">
        <v>2</v>
      </c>
      <c r="AE849" s="1">
        <v>386306</v>
      </c>
      <c r="AF849" s="1">
        <v>55721144</v>
      </c>
      <c r="AG849" s="1" t="s">
        <v>2174</v>
      </c>
      <c r="AH849" s="1" t="s">
        <v>2186</v>
      </c>
    </row>
    <row r="850" spans="1:34" x14ac:dyDescent="0.25">
      <c r="A850" s="1">
        <v>372510</v>
      </c>
      <c r="B850" s="1" t="s">
        <v>2175</v>
      </c>
      <c r="C850" s="1" t="s">
        <v>5874</v>
      </c>
      <c r="D850" s="1">
        <v>4598</v>
      </c>
      <c r="E850" s="3" t="s">
        <v>948</v>
      </c>
      <c r="F850" s="1" t="s">
        <v>951</v>
      </c>
      <c r="G850" s="1" t="s">
        <v>2254</v>
      </c>
      <c r="H850" s="1">
        <v>0</v>
      </c>
      <c r="I850" s="1" t="s">
        <v>5875</v>
      </c>
      <c r="J850" s="1">
        <v>534090085</v>
      </c>
      <c r="K850" s="1" t="s">
        <v>2124</v>
      </c>
      <c r="L850" s="1" t="s">
        <v>5876</v>
      </c>
      <c r="M850" s="1" t="s">
        <v>2331</v>
      </c>
      <c r="N850" s="1" t="s">
        <v>2332</v>
      </c>
      <c r="O850" s="1" t="s">
        <v>2165</v>
      </c>
      <c r="P850" s="1" t="s">
        <v>2165</v>
      </c>
      <c r="Q850" s="1" t="s">
        <v>2166</v>
      </c>
      <c r="R850" s="1" t="s">
        <v>2488</v>
      </c>
      <c r="S850" s="1">
        <v>12</v>
      </c>
      <c r="T850" s="1">
        <v>109573859</v>
      </c>
      <c r="U850" s="1">
        <v>109573859</v>
      </c>
      <c r="V850" s="1" t="s">
        <v>2168</v>
      </c>
      <c r="W850" s="1" t="s">
        <v>2168</v>
      </c>
      <c r="X850" s="1" t="s">
        <v>2683</v>
      </c>
      <c r="Y850" s="1" t="s">
        <v>2236</v>
      </c>
      <c r="Z850" s="1">
        <v>1</v>
      </c>
      <c r="AA850" s="1" t="s">
        <v>2124</v>
      </c>
      <c r="AB850" s="1" t="s">
        <v>2171</v>
      </c>
      <c r="AC850" s="1" t="s">
        <v>5877</v>
      </c>
      <c r="AD850" s="1">
        <v>2</v>
      </c>
      <c r="AE850" s="1">
        <v>391960</v>
      </c>
      <c r="AF850" s="1">
        <v>109573859</v>
      </c>
      <c r="AG850" s="1" t="s">
        <v>2174</v>
      </c>
      <c r="AH850" s="1" t="s">
        <v>2186</v>
      </c>
    </row>
    <row r="851" spans="1:34" x14ac:dyDescent="0.25">
      <c r="A851" s="1">
        <v>373665</v>
      </c>
      <c r="B851" s="1" t="s">
        <v>2175</v>
      </c>
      <c r="C851" s="1" t="s">
        <v>5878</v>
      </c>
      <c r="D851" s="1">
        <v>54982</v>
      </c>
      <c r="E851" s="3" t="s">
        <v>189</v>
      </c>
      <c r="F851" s="1" t="s">
        <v>192</v>
      </c>
      <c r="G851" s="1" t="s">
        <v>2254</v>
      </c>
      <c r="H851" s="1">
        <v>0</v>
      </c>
      <c r="I851" s="1" t="s">
        <v>5879</v>
      </c>
      <c r="J851" s="1">
        <v>1001908044</v>
      </c>
      <c r="K851" s="1" t="s">
        <v>2124</v>
      </c>
      <c r="L851" s="1" t="s">
        <v>5880</v>
      </c>
      <c r="M851" s="1" t="s">
        <v>2331</v>
      </c>
      <c r="N851" s="1" t="s">
        <v>2332</v>
      </c>
      <c r="O851" s="1" t="s">
        <v>2165</v>
      </c>
      <c r="P851" s="1" t="s">
        <v>2165</v>
      </c>
      <c r="Q851" s="1" t="s">
        <v>2166</v>
      </c>
      <c r="R851" s="1" t="s">
        <v>2204</v>
      </c>
      <c r="S851" s="1">
        <v>15</v>
      </c>
      <c r="T851" s="1">
        <v>68229621</v>
      </c>
      <c r="U851" s="1">
        <v>68229621</v>
      </c>
      <c r="V851" s="1" t="s">
        <v>2168</v>
      </c>
      <c r="W851" s="1" t="s">
        <v>2168</v>
      </c>
      <c r="X851" s="1" t="s">
        <v>2527</v>
      </c>
      <c r="Y851" s="1" t="s">
        <v>2236</v>
      </c>
      <c r="Z851" s="1">
        <v>1</v>
      </c>
      <c r="AA851" s="1" t="s">
        <v>2124</v>
      </c>
      <c r="AB851" s="1" t="s">
        <v>2171</v>
      </c>
      <c r="AC851" s="1" t="s">
        <v>5881</v>
      </c>
      <c r="AD851" s="1">
        <v>2</v>
      </c>
      <c r="AE851" s="1">
        <v>377693</v>
      </c>
      <c r="AF851" s="1">
        <v>68229621</v>
      </c>
      <c r="AG851" s="1" t="s">
        <v>2210</v>
      </c>
      <c r="AH851" s="1" t="s">
        <v>2185</v>
      </c>
    </row>
    <row r="852" spans="1:34" x14ac:dyDescent="0.25">
      <c r="A852" s="1">
        <v>374206</v>
      </c>
      <c r="B852" s="1" t="s">
        <v>2175</v>
      </c>
      <c r="C852" s="1" t="s">
        <v>5882</v>
      </c>
      <c r="D852" s="1">
        <v>1200</v>
      </c>
      <c r="E852" s="3" t="s">
        <v>716</v>
      </c>
      <c r="F852" s="1" t="s">
        <v>719</v>
      </c>
      <c r="G852" s="1" t="s">
        <v>2254</v>
      </c>
      <c r="H852" s="1">
        <v>0</v>
      </c>
      <c r="I852" s="1" t="s">
        <v>5883</v>
      </c>
      <c r="J852" s="1">
        <v>368143492</v>
      </c>
      <c r="K852" s="1" t="s">
        <v>2124</v>
      </c>
      <c r="L852" s="1" t="s">
        <v>5884</v>
      </c>
      <c r="M852" s="1" t="s">
        <v>2331</v>
      </c>
      <c r="N852" s="1" t="s">
        <v>2332</v>
      </c>
      <c r="O852" s="1" t="s">
        <v>2165</v>
      </c>
      <c r="P852" s="1" t="s">
        <v>2165</v>
      </c>
      <c r="Q852" s="1" t="s">
        <v>2166</v>
      </c>
      <c r="R852" s="1" t="s">
        <v>2182</v>
      </c>
      <c r="S852" s="1">
        <v>11</v>
      </c>
      <c r="T852" s="1">
        <v>6619420</v>
      </c>
      <c r="U852" s="1">
        <v>6619420</v>
      </c>
      <c r="V852" s="1" t="s">
        <v>2168</v>
      </c>
      <c r="W852" s="1" t="s">
        <v>2168</v>
      </c>
      <c r="X852" s="1" t="s">
        <v>4918</v>
      </c>
      <c r="Y852" s="1" t="s">
        <v>2236</v>
      </c>
      <c r="Z852" s="1">
        <v>1</v>
      </c>
      <c r="AA852" s="1" t="s">
        <v>2124</v>
      </c>
      <c r="AB852" s="1" t="s">
        <v>2171</v>
      </c>
      <c r="AC852" s="1" t="s">
        <v>5885</v>
      </c>
      <c r="AD852" s="1">
        <v>2</v>
      </c>
      <c r="AE852" s="1">
        <v>381377</v>
      </c>
      <c r="AF852" s="1">
        <v>6619420</v>
      </c>
      <c r="AG852" s="1" t="s">
        <v>2210</v>
      </c>
      <c r="AH852" s="1" t="s">
        <v>2174</v>
      </c>
    </row>
    <row r="853" spans="1:34" x14ac:dyDescent="0.25">
      <c r="A853" s="1">
        <v>374418</v>
      </c>
      <c r="B853" s="1" t="s">
        <v>2175</v>
      </c>
      <c r="C853" s="1" t="s">
        <v>5886</v>
      </c>
      <c r="D853" s="1">
        <v>23322</v>
      </c>
      <c r="E853" s="3" t="s">
        <v>662</v>
      </c>
      <c r="F853" s="1" t="s">
        <v>665</v>
      </c>
      <c r="G853" s="1" t="s">
        <v>2254</v>
      </c>
      <c r="H853" s="1">
        <v>0</v>
      </c>
      <c r="I853" s="1" t="s">
        <v>5887</v>
      </c>
      <c r="J853" s="1">
        <v>933419557</v>
      </c>
      <c r="K853" s="1" t="s">
        <v>2124</v>
      </c>
      <c r="L853" s="1" t="s">
        <v>5888</v>
      </c>
      <c r="M853" s="1" t="s">
        <v>2331</v>
      </c>
      <c r="N853" s="1" t="s">
        <v>2332</v>
      </c>
      <c r="O853" s="1" t="s">
        <v>2165</v>
      </c>
      <c r="P853" s="1" t="s">
        <v>2165</v>
      </c>
      <c r="Q853" s="1" t="s">
        <v>2166</v>
      </c>
      <c r="R853" s="1" t="s">
        <v>2532</v>
      </c>
      <c r="S853" s="1">
        <v>16</v>
      </c>
      <c r="T853" s="1">
        <v>53703823</v>
      </c>
      <c r="U853" s="1">
        <v>53703823</v>
      </c>
      <c r="V853" s="1" t="s">
        <v>2168</v>
      </c>
      <c r="W853" s="1" t="s">
        <v>2168</v>
      </c>
      <c r="X853" s="1" t="s">
        <v>4830</v>
      </c>
      <c r="Y853" s="1" t="s">
        <v>2236</v>
      </c>
      <c r="Z853" s="1">
        <v>1</v>
      </c>
      <c r="AA853" s="1" t="s">
        <v>2124</v>
      </c>
      <c r="AB853" s="1" t="s">
        <v>2171</v>
      </c>
      <c r="AC853" s="1" t="s">
        <v>5889</v>
      </c>
      <c r="AD853" s="1">
        <v>2</v>
      </c>
      <c r="AE853" s="1">
        <v>388320</v>
      </c>
      <c r="AF853" s="1">
        <v>53703823</v>
      </c>
      <c r="AG853" s="1" t="s">
        <v>2186</v>
      </c>
      <c r="AH853" s="1" t="s">
        <v>2185</v>
      </c>
    </row>
    <row r="854" spans="1:34" x14ac:dyDescent="0.25">
      <c r="A854" s="1">
        <v>374493</v>
      </c>
      <c r="B854" s="1" t="s">
        <v>2175</v>
      </c>
      <c r="C854" s="1" t="s">
        <v>5890</v>
      </c>
      <c r="D854" s="1">
        <v>4598</v>
      </c>
      <c r="E854" s="3" t="s">
        <v>948</v>
      </c>
      <c r="F854" s="1" t="s">
        <v>951</v>
      </c>
      <c r="G854" s="1" t="s">
        <v>2254</v>
      </c>
      <c r="H854" s="1">
        <v>0</v>
      </c>
      <c r="I854" s="1" t="s">
        <v>5891</v>
      </c>
      <c r="J854" s="1">
        <v>758229545</v>
      </c>
      <c r="K854" s="1" t="s">
        <v>2124</v>
      </c>
      <c r="L854" s="1" t="s">
        <v>5892</v>
      </c>
      <c r="M854" s="1" t="s">
        <v>5893</v>
      </c>
      <c r="N854" s="1" t="s">
        <v>5894</v>
      </c>
      <c r="O854" s="1" t="s">
        <v>2324</v>
      </c>
      <c r="P854" s="1" t="s">
        <v>2165</v>
      </c>
      <c r="Q854" s="1" t="s">
        <v>2166</v>
      </c>
      <c r="R854" s="1" t="s">
        <v>2488</v>
      </c>
      <c r="S854" s="1">
        <v>12</v>
      </c>
      <c r="T854" s="1">
        <v>109573889</v>
      </c>
      <c r="U854" s="1">
        <v>109573889</v>
      </c>
      <c r="V854" s="1" t="s">
        <v>2168</v>
      </c>
      <c r="W854" s="1" t="s">
        <v>2168</v>
      </c>
      <c r="X854" s="1" t="s">
        <v>2683</v>
      </c>
      <c r="Y854" s="1" t="s">
        <v>2245</v>
      </c>
      <c r="Z854" s="1">
        <v>2</v>
      </c>
      <c r="AA854" s="1" t="s">
        <v>2124</v>
      </c>
      <c r="AB854" s="1" t="s">
        <v>2171</v>
      </c>
      <c r="AC854" s="1" t="s">
        <v>5895</v>
      </c>
      <c r="AD854" s="1">
        <v>2</v>
      </c>
      <c r="AE854" s="1">
        <v>389976</v>
      </c>
      <c r="AF854" s="1">
        <v>109573889</v>
      </c>
      <c r="AG854" s="1" t="s">
        <v>2174</v>
      </c>
      <c r="AH854" s="1" t="s">
        <v>2186</v>
      </c>
    </row>
    <row r="855" spans="1:34" x14ac:dyDescent="0.25">
      <c r="A855" s="1">
        <v>374715</v>
      </c>
      <c r="B855" s="1" t="s">
        <v>2175</v>
      </c>
      <c r="C855" s="1" t="s">
        <v>5896</v>
      </c>
      <c r="D855" s="1">
        <v>54982</v>
      </c>
      <c r="E855" s="3" t="s">
        <v>189</v>
      </c>
      <c r="F855" s="1" t="s">
        <v>192</v>
      </c>
      <c r="G855" s="1" t="s">
        <v>2254</v>
      </c>
      <c r="H855" s="1">
        <v>0</v>
      </c>
      <c r="I855" s="1" t="s">
        <v>5897</v>
      </c>
      <c r="J855" s="1">
        <v>1024665053</v>
      </c>
      <c r="K855" s="1" t="s">
        <v>2124</v>
      </c>
      <c r="L855" s="1" t="s">
        <v>5898</v>
      </c>
      <c r="M855" s="1" t="s">
        <v>2331</v>
      </c>
      <c r="N855" s="1" t="s">
        <v>2332</v>
      </c>
      <c r="O855" s="1" t="s">
        <v>2165</v>
      </c>
      <c r="P855" s="1" t="s">
        <v>2165</v>
      </c>
      <c r="Q855" s="1" t="s">
        <v>2166</v>
      </c>
      <c r="R855" s="1" t="s">
        <v>2204</v>
      </c>
      <c r="S855" s="1">
        <v>15</v>
      </c>
      <c r="T855" s="1">
        <v>68229611</v>
      </c>
      <c r="U855" s="1">
        <v>68229611</v>
      </c>
      <c r="V855" s="1" t="s">
        <v>2168</v>
      </c>
      <c r="W855" s="1" t="s">
        <v>2168</v>
      </c>
      <c r="X855" s="1" t="s">
        <v>2527</v>
      </c>
      <c r="Y855" s="1" t="s">
        <v>2236</v>
      </c>
      <c r="Z855" s="1">
        <v>1</v>
      </c>
      <c r="AA855" s="1" t="s">
        <v>2124</v>
      </c>
      <c r="AB855" s="1" t="s">
        <v>2171</v>
      </c>
      <c r="AC855" s="1" t="s">
        <v>5899</v>
      </c>
      <c r="AD855" s="1">
        <v>2</v>
      </c>
      <c r="AE855" s="1">
        <v>383615</v>
      </c>
      <c r="AF855" s="1">
        <v>68229611</v>
      </c>
      <c r="AG855" s="1" t="s">
        <v>2210</v>
      </c>
      <c r="AH855" s="1" t="s">
        <v>2186</v>
      </c>
    </row>
    <row r="856" spans="1:34" x14ac:dyDescent="0.25">
      <c r="A856" s="1">
        <v>376621</v>
      </c>
      <c r="B856" s="1" t="s">
        <v>2175</v>
      </c>
      <c r="C856" s="1" t="s">
        <v>5900</v>
      </c>
      <c r="D856" s="1">
        <v>54982</v>
      </c>
      <c r="E856" s="3" t="s">
        <v>189</v>
      </c>
      <c r="F856" s="1" t="s">
        <v>192</v>
      </c>
      <c r="G856" s="1" t="s">
        <v>2254</v>
      </c>
      <c r="H856" s="1">
        <v>0</v>
      </c>
      <c r="I856" s="1" t="s">
        <v>5901</v>
      </c>
      <c r="J856" s="1">
        <v>1057523327</v>
      </c>
      <c r="K856" s="1" t="s">
        <v>2124</v>
      </c>
      <c r="L856" s="1" t="s">
        <v>5902</v>
      </c>
      <c r="M856" s="1" t="s">
        <v>2331</v>
      </c>
      <c r="N856" s="1" t="s">
        <v>2332</v>
      </c>
      <c r="O856" s="1" t="s">
        <v>2165</v>
      </c>
      <c r="P856" s="1" t="s">
        <v>2165</v>
      </c>
      <c r="Q856" s="1" t="s">
        <v>2166</v>
      </c>
      <c r="R856" s="1" t="s">
        <v>2204</v>
      </c>
      <c r="S856" s="1">
        <v>15</v>
      </c>
      <c r="T856" s="1">
        <v>68229613</v>
      </c>
      <c r="U856" s="1">
        <v>68229613</v>
      </c>
      <c r="V856" s="1" t="s">
        <v>2168</v>
      </c>
      <c r="W856" s="1" t="s">
        <v>2168</v>
      </c>
      <c r="X856" s="1" t="s">
        <v>2527</v>
      </c>
      <c r="Y856" s="1" t="s">
        <v>2236</v>
      </c>
      <c r="Z856" s="1">
        <v>1</v>
      </c>
      <c r="AA856" s="1" t="s">
        <v>2124</v>
      </c>
      <c r="AB856" s="1" t="s">
        <v>2171</v>
      </c>
      <c r="AC856" s="1" t="s">
        <v>5903</v>
      </c>
      <c r="AD856" s="1">
        <v>2</v>
      </c>
      <c r="AE856" s="1">
        <v>389094</v>
      </c>
      <c r="AF856" s="1">
        <v>68229613</v>
      </c>
      <c r="AG856" s="1" t="s">
        <v>2174</v>
      </c>
      <c r="AH856" s="1" t="s">
        <v>2185</v>
      </c>
    </row>
    <row r="857" spans="1:34" x14ac:dyDescent="0.25">
      <c r="A857" s="1">
        <v>376839</v>
      </c>
      <c r="B857" s="1" t="s">
        <v>2175</v>
      </c>
      <c r="C857" s="1" t="s">
        <v>5904</v>
      </c>
      <c r="D857" s="1">
        <v>374654</v>
      </c>
      <c r="E857" s="3" t="s">
        <v>1253</v>
      </c>
      <c r="F857" s="1" t="s">
        <v>1255</v>
      </c>
      <c r="G857" s="1" t="s">
        <v>2254</v>
      </c>
      <c r="H857" s="1">
        <v>0</v>
      </c>
      <c r="I857" s="1" t="s">
        <v>2586</v>
      </c>
      <c r="J857" s="1">
        <v>183683671</v>
      </c>
      <c r="K857" s="1" t="s">
        <v>2124</v>
      </c>
      <c r="L857" s="1" t="s">
        <v>5905</v>
      </c>
      <c r="M857" s="1" t="s">
        <v>2331</v>
      </c>
      <c r="N857" s="1" t="s">
        <v>2332</v>
      </c>
      <c r="O857" s="1" t="s">
        <v>2165</v>
      </c>
      <c r="P857" s="1" t="s">
        <v>2165</v>
      </c>
      <c r="Q857" s="1" t="s">
        <v>2166</v>
      </c>
      <c r="R857" s="1" t="s">
        <v>2204</v>
      </c>
      <c r="S857" s="1">
        <v>15</v>
      </c>
      <c r="T857" s="1">
        <v>89652948</v>
      </c>
      <c r="U857" s="1">
        <v>89652948</v>
      </c>
      <c r="V857" s="1" t="s">
        <v>2168</v>
      </c>
      <c r="W857" s="1" t="s">
        <v>2168</v>
      </c>
      <c r="X857" s="1" t="s">
        <v>2374</v>
      </c>
      <c r="Y857" s="1" t="s">
        <v>2236</v>
      </c>
      <c r="Z857" s="1">
        <v>1</v>
      </c>
      <c r="AA857" s="1" t="s">
        <v>2124</v>
      </c>
      <c r="AB857" s="1" t="s">
        <v>2171</v>
      </c>
      <c r="AC857" s="1" t="s">
        <v>5906</v>
      </c>
      <c r="AD857" s="1">
        <v>2</v>
      </c>
      <c r="AE857" s="1">
        <v>389646</v>
      </c>
      <c r="AF857" s="1">
        <v>89652948</v>
      </c>
      <c r="AG857" s="1" t="s">
        <v>2174</v>
      </c>
      <c r="AH857" s="1" t="s">
        <v>2210</v>
      </c>
    </row>
    <row r="858" spans="1:34" x14ac:dyDescent="0.25">
      <c r="A858" s="1">
        <v>377485</v>
      </c>
      <c r="B858" s="1" t="s">
        <v>2175</v>
      </c>
      <c r="C858" s="1" t="s">
        <v>5907</v>
      </c>
      <c r="D858" s="1">
        <v>1201</v>
      </c>
      <c r="E858" s="3" t="s">
        <v>181</v>
      </c>
      <c r="F858" s="1" t="s">
        <v>184</v>
      </c>
      <c r="G858" s="1" t="s">
        <v>2254</v>
      </c>
      <c r="H858" s="1">
        <v>0</v>
      </c>
      <c r="I858" s="1" t="s">
        <v>5908</v>
      </c>
      <c r="J858" s="1">
        <v>946396606</v>
      </c>
      <c r="K858" s="1" t="s">
        <v>2124</v>
      </c>
      <c r="L858" s="1" t="s">
        <v>5909</v>
      </c>
      <c r="M858" s="1" t="s">
        <v>2331</v>
      </c>
      <c r="N858" s="1" t="s">
        <v>2332</v>
      </c>
      <c r="O858" s="1" t="s">
        <v>2165</v>
      </c>
      <c r="P858" s="1" t="s">
        <v>2165</v>
      </c>
      <c r="Q858" s="1" t="s">
        <v>2166</v>
      </c>
      <c r="R858" s="1" t="s">
        <v>2532</v>
      </c>
      <c r="S858" s="1">
        <v>16</v>
      </c>
      <c r="T858" s="1">
        <v>28492034</v>
      </c>
      <c r="U858" s="1">
        <v>28492034</v>
      </c>
      <c r="V858" s="1" t="s">
        <v>2168</v>
      </c>
      <c r="W858" s="1" t="s">
        <v>2168</v>
      </c>
      <c r="X858" s="1" t="s">
        <v>2533</v>
      </c>
      <c r="Y858" s="1" t="s">
        <v>2236</v>
      </c>
      <c r="Z858" s="1">
        <v>1</v>
      </c>
      <c r="AA858" s="1" t="s">
        <v>2124</v>
      </c>
      <c r="AB858" s="1" t="s">
        <v>2171</v>
      </c>
      <c r="AC858" s="1" t="s">
        <v>5910</v>
      </c>
      <c r="AD858" s="1">
        <v>2</v>
      </c>
      <c r="AE858" s="1">
        <v>384266</v>
      </c>
      <c r="AF858" s="1">
        <v>28492034</v>
      </c>
      <c r="AG858" s="1" t="s">
        <v>2210</v>
      </c>
      <c r="AH858" s="1" t="s">
        <v>2174</v>
      </c>
    </row>
    <row r="859" spans="1:34" x14ac:dyDescent="0.25">
      <c r="A859" s="1">
        <v>378914</v>
      </c>
      <c r="B859" s="1" t="s">
        <v>2175</v>
      </c>
      <c r="C859" s="1" t="s">
        <v>5911</v>
      </c>
      <c r="D859" s="1">
        <v>10939</v>
      </c>
      <c r="E859" s="3" t="s">
        <v>792</v>
      </c>
      <c r="F859" s="1" t="s">
        <v>795</v>
      </c>
      <c r="G859" s="1" t="s">
        <v>2254</v>
      </c>
      <c r="H859" s="1">
        <v>0</v>
      </c>
      <c r="I859" s="1" t="s">
        <v>5912</v>
      </c>
      <c r="J859" s="1">
        <v>896948867</v>
      </c>
      <c r="K859" s="1" t="s">
        <v>2124</v>
      </c>
      <c r="L859" s="1" t="s">
        <v>5913</v>
      </c>
      <c r="M859" s="1" t="s">
        <v>2331</v>
      </c>
      <c r="N859" s="1" t="s">
        <v>2332</v>
      </c>
      <c r="O859" s="1" t="s">
        <v>2165</v>
      </c>
      <c r="P859" s="1" t="s">
        <v>2165</v>
      </c>
      <c r="Q859" s="1" t="s">
        <v>2166</v>
      </c>
      <c r="R859" s="1" t="s">
        <v>2308</v>
      </c>
      <c r="S859" s="1">
        <v>18</v>
      </c>
      <c r="T859" s="1">
        <v>12377124</v>
      </c>
      <c r="U859" s="1">
        <v>12377124</v>
      </c>
      <c r="V859" s="1" t="s">
        <v>2168</v>
      </c>
      <c r="W859" s="1" t="s">
        <v>2168</v>
      </c>
      <c r="X859" s="1" t="s">
        <v>2309</v>
      </c>
      <c r="Y859" s="1" t="s">
        <v>2236</v>
      </c>
      <c r="Z859" s="1">
        <v>1</v>
      </c>
      <c r="AA859" s="1" t="s">
        <v>2124</v>
      </c>
      <c r="AB859" s="1" t="s">
        <v>2171</v>
      </c>
      <c r="AC859" s="1" t="s">
        <v>5914</v>
      </c>
      <c r="AD859" s="1">
        <v>2</v>
      </c>
      <c r="AE859" s="1">
        <v>385029</v>
      </c>
      <c r="AF859" s="1">
        <v>12377124</v>
      </c>
      <c r="AG859" s="1" t="s">
        <v>2174</v>
      </c>
      <c r="AH859" s="1" t="s">
        <v>2186</v>
      </c>
    </row>
    <row r="860" spans="1:34" x14ac:dyDescent="0.25">
      <c r="A860" s="1">
        <v>379376</v>
      </c>
      <c r="B860" s="1" t="s">
        <v>2175</v>
      </c>
      <c r="C860" s="1" t="s">
        <v>5915</v>
      </c>
      <c r="D860" s="1">
        <v>1756</v>
      </c>
      <c r="E860" s="3" t="s">
        <v>863</v>
      </c>
      <c r="F860" s="1" t="s">
        <v>865</v>
      </c>
      <c r="G860" s="1" t="s">
        <v>2254</v>
      </c>
      <c r="H860" s="1">
        <v>0</v>
      </c>
      <c r="I860" s="1" t="s">
        <v>5883</v>
      </c>
      <c r="J860" s="1">
        <v>1057524656</v>
      </c>
      <c r="K860" s="1" t="s">
        <v>2124</v>
      </c>
      <c r="L860" s="1" t="s">
        <v>5916</v>
      </c>
      <c r="M860" s="1" t="s">
        <v>2331</v>
      </c>
      <c r="N860" s="1" t="s">
        <v>2332</v>
      </c>
      <c r="O860" s="1" t="s">
        <v>2165</v>
      </c>
      <c r="P860" s="1" t="s">
        <v>2165</v>
      </c>
      <c r="Q860" s="1" t="s">
        <v>2166</v>
      </c>
      <c r="R860" s="1" t="s">
        <v>2233</v>
      </c>
      <c r="S860" s="1" t="s">
        <v>2234</v>
      </c>
      <c r="T860" s="1">
        <v>33211341</v>
      </c>
      <c r="U860" s="1">
        <v>33211341</v>
      </c>
      <c r="V860" s="1" t="s">
        <v>2168</v>
      </c>
      <c r="W860" s="1" t="s">
        <v>2168</v>
      </c>
      <c r="X860" s="1" t="s">
        <v>2244</v>
      </c>
      <c r="Y860" s="1" t="s">
        <v>2236</v>
      </c>
      <c r="Z860" s="1">
        <v>1</v>
      </c>
      <c r="AA860" s="1" t="s">
        <v>2124</v>
      </c>
      <c r="AB860" s="1" t="s">
        <v>2171</v>
      </c>
      <c r="AC860" s="1" t="s">
        <v>5917</v>
      </c>
      <c r="AD860" s="1">
        <v>2</v>
      </c>
      <c r="AE860" s="1">
        <v>392839</v>
      </c>
      <c r="AF860" s="1">
        <v>33211341</v>
      </c>
      <c r="AG860" s="1" t="s">
        <v>2185</v>
      </c>
      <c r="AH860" s="1" t="s">
        <v>2186</v>
      </c>
    </row>
    <row r="861" spans="1:34" x14ac:dyDescent="0.25">
      <c r="A861" s="1">
        <v>405168</v>
      </c>
      <c r="B861" s="1" t="s">
        <v>2157</v>
      </c>
      <c r="C861" s="1" t="s">
        <v>5918</v>
      </c>
      <c r="D861" s="1">
        <v>1298</v>
      </c>
      <c r="E861" s="3" t="s">
        <v>1155</v>
      </c>
      <c r="F861" s="1" t="s">
        <v>1157</v>
      </c>
      <c r="G861" s="1" t="s">
        <v>2254</v>
      </c>
      <c r="H861" s="1">
        <v>0</v>
      </c>
      <c r="I861" s="1" t="s">
        <v>5919</v>
      </c>
      <c r="J861" s="1">
        <v>757956892</v>
      </c>
      <c r="K861" s="1" t="s">
        <v>2124</v>
      </c>
      <c r="L861" s="1" t="s">
        <v>5920</v>
      </c>
      <c r="M861" s="1" t="s">
        <v>2331</v>
      </c>
      <c r="N861" s="1" t="s">
        <v>2332</v>
      </c>
      <c r="O861" s="1" t="s">
        <v>2165</v>
      </c>
      <c r="P861" s="1" t="s">
        <v>2165</v>
      </c>
      <c r="Q861" s="1" t="s">
        <v>2166</v>
      </c>
      <c r="R861" s="1" t="s">
        <v>2380</v>
      </c>
      <c r="S861" s="1">
        <v>1</v>
      </c>
      <c r="T861" s="1">
        <v>40317208</v>
      </c>
      <c r="U861" s="1">
        <v>40317208</v>
      </c>
      <c r="V861" s="1" t="s">
        <v>2168</v>
      </c>
      <c r="W861" s="1" t="s">
        <v>2168</v>
      </c>
      <c r="X861" s="1" t="s">
        <v>3048</v>
      </c>
      <c r="Y861" s="1" t="s">
        <v>2236</v>
      </c>
      <c r="Z861" s="1">
        <v>1</v>
      </c>
      <c r="AA861" s="1" t="s">
        <v>2124</v>
      </c>
      <c r="AB861" s="1" t="s">
        <v>2171</v>
      </c>
      <c r="AC861" s="1" t="s">
        <v>5921</v>
      </c>
      <c r="AD861" s="1">
        <v>2</v>
      </c>
      <c r="AE861" s="1">
        <v>422832</v>
      </c>
      <c r="AF861" s="1">
        <v>40317207</v>
      </c>
      <c r="AG861" s="1" t="s">
        <v>2802</v>
      </c>
      <c r="AH861" s="1" t="s">
        <v>2174</v>
      </c>
    </row>
    <row r="862" spans="1:34" x14ac:dyDescent="0.25">
      <c r="A862" s="1">
        <v>406122</v>
      </c>
      <c r="B862" s="1" t="s">
        <v>2157</v>
      </c>
      <c r="C862" s="1" t="s">
        <v>5922</v>
      </c>
      <c r="D862" s="1">
        <v>27031</v>
      </c>
      <c r="E862" s="3" t="s">
        <v>462</v>
      </c>
      <c r="F862" s="1" t="s">
        <v>464</v>
      </c>
      <c r="G862" s="1" t="s">
        <v>2189</v>
      </c>
      <c r="H862" s="1">
        <v>0</v>
      </c>
      <c r="I862" s="1" t="s">
        <v>5923</v>
      </c>
      <c r="J862" s="1">
        <v>781381515</v>
      </c>
      <c r="K862" s="1" t="s">
        <v>2124</v>
      </c>
      <c r="L862" s="1" t="s">
        <v>5924</v>
      </c>
      <c r="M862" s="1" t="s">
        <v>2331</v>
      </c>
      <c r="N862" s="1" t="s">
        <v>2332</v>
      </c>
      <c r="O862" s="1" t="s">
        <v>2165</v>
      </c>
      <c r="P862" s="1" t="s">
        <v>2165</v>
      </c>
      <c r="Q862" s="1" t="s">
        <v>2166</v>
      </c>
      <c r="R862" s="1" t="s">
        <v>2637</v>
      </c>
      <c r="S862" s="1">
        <v>3</v>
      </c>
      <c r="T862" s="1">
        <v>132722405</v>
      </c>
      <c r="U862" s="1">
        <v>132722432</v>
      </c>
      <c r="V862" s="1" t="s">
        <v>2168</v>
      </c>
      <c r="W862" s="1" t="s">
        <v>2168</v>
      </c>
      <c r="X862" s="1" t="s">
        <v>2638</v>
      </c>
      <c r="Y862" s="1" t="s">
        <v>2236</v>
      </c>
      <c r="Z862" s="1">
        <v>1</v>
      </c>
      <c r="AA862" s="1" t="s">
        <v>2124</v>
      </c>
      <c r="AB862" s="1" t="s">
        <v>2171</v>
      </c>
      <c r="AC862" s="1" t="s">
        <v>5925</v>
      </c>
      <c r="AD862" s="1">
        <v>2</v>
      </c>
      <c r="AE862" s="1">
        <v>418808</v>
      </c>
      <c r="AF862" s="1">
        <v>132722404</v>
      </c>
      <c r="AG862" s="1" t="s">
        <v>5926</v>
      </c>
      <c r="AH862" s="1" t="s">
        <v>2174</v>
      </c>
    </row>
    <row r="863" spans="1:34" x14ac:dyDescent="0.25">
      <c r="A863" s="1">
        <v>406177</v>
      </c>
      <c r="B863" s="1" t="s">
        <v>2157</v>
      </c>
      <c r="C863" s="1" t="s">
        <v>5927</v>
      </c>
      <c r="D863" s="1">
        <v>51095</v>
      </c>
      <c r="E863" s="3" t="s">
        <v>1064</v>
      </c>
      <c r="F863" s="1" t="s">
        <v>1067</v>
      </c>
      <c r="G863" s="1" t="s">
        <v>2254</v>
      </c>
      <c r="H863" s="1">
        <v>0</v>
      </c>
      <c r="I863" s="1" t="s">
        <v>5928</v>
      </c>
      <c r="J863" s="1">
        <v>1064796127</v>
      </c>
      <c r="K863" s="1" t="s">
        <v>2124</v>
      </c>
      <c r="L863" s="1" t="s">
        <v>5929</v>
      </c>
      <c r="M863" s="1" t="s">
        <v>2232</v>
      </c>
      <c r="N863" s="1" t="s">
        <v>2194</v>
      </c>
      <c r="O863" s="1" t="s">
        <v>2165</v>
      </c>
      <c r="P863" s="1" t="s">
        <v>2165</v>
      </c>
      <c r="Q863" s="1" t="s">
        <v>2166</v>
      </c>
      <c r="R863" s="1" t="s">
        <v>2637</v>
      </c>
      <c r="S863" s="1">
        <v>3</v>
      </c>
      <c r="T863" s="1">
        <v>3128996</v>
      </c>
      <c r="U863" s="1">
        <v>3128999</v>
      </c>
      <c r="V863" s="1" t="s">
        <v>2168</v>
      </c>
      <c r="W863" s="1" t="s">
        <v>2168</v>
      </c>
      <c r="X863" s="1" t="s">
        <v>5762</v>
      </c>
      <c r="Y863" s="1" t="s">
        <v>2236</v>
      </c>
      <c r="Z863" s="1">
        <v>1</v>
      </c>
      <c r="AA863" s="1" t="s">
        <v>2124</v>
      </c>
      <c r="AB863" s="1" t="s">
        <v>2171</v>
      </c>
      <c r="AC863" s="1" t="s">
        <v>5930</v>
      </c>
      <c r="AD863" s="1">
        <v>2</v>
      </c>
      <c r="AE863" s="1">
        <v>422964</v>
      </c>
      <c r="AF863" s="1">
        <v>3128995</v>
      </c>
      <c r="AG863" s="1" t="s">
        <v>5931</v>
      </c>
      <c r="AH863" s="1" t="s">
        <v>2174</v>
      </c>
    </row>
    <row r="864" spans="1:34" x14ac:dyDescent="0.25">
      <c r="A864" s="1">
        <v>407242</v>
      </c>
      <c r="B864" s="1" t="s">
        <v>2157</v>
      </c>
      <c r="C864" s="1" t="s">
        <v>5932</v>
      </c>
      <c r="D864" s="1">
        <v>154881</v>
      </c>
      <c r="E864" s="3" t="s">
        <v>1250</v>
      </c>
      <c r="F864" s="1" t="s">
        <v>1252</v>
      </c>
      <c r="G864" s="1" t="s">
        <v>2254</v>
      </c>
      <c r="H864" s="1">
        <v>0</v>
      </c>
      <c r="I864" s="1" t="s">
        <v>5933</v>
      </c>
      <c r="J864" s="1">
        <v>766409684</v>
      </c>
      <c r="K864" s="1" t="s">
        <v>2124</v>
      </c>
      <c r="L864" s="1" t="s">
        <v>5934</v>
      </c>
      <c r="M864" s="1" t="s">
        <v>2331</v>
      </c>
      <c r="N864" s="1" t="s">
        <v>2332</v>
      </c>
      <c r="O864" s="1" t="s">
        <v>2165</v>
      </c>
      <c r="P864" s="1" t="s">
        <v>2165</v>
      </c>
      <c r="Q864" s="1" t="s">
        <v>2166</v>
      </c>
      <c r="R864" s="1" t="s">
        <v>2366</v>
      </c>
      <c r="S864" s="1">
        <v>7</v>
      </c>
      <c r="T864" s="1">
        <v>66629035</v>
      </c>
      <c r="U864" s="1">
        <v>66629035</v>
      </c>
      <c r="V864" s="1" t="s">
        <v>2168</v>
      </c>
      <c r="W864" s="1" t="s">
        <v>2168</v>
      </c>
      <c r="X864" s="1" t="s">
        <v>2367</v>
      </c>
      <c r="Y864" s="1" t="s">
        <v>2236</v>
      </c>
      <c r="Z864" s="1">
        <v>1</v>
      </c>
      <c r="AA864" s="1" t="s">
        <v>2124</v>
      </c>
      <c r="AB864" s="1" t="s">
        <v>2171</v>
      </c>
      <c r="AC864" s="1" t="s">
        <v>5935</v>
      </c>
      <c r="AD864" s="1">
        <v>2</v>
      </c>
      <c r="AE864" s="1">
        <v>420135</v>
      </c>
      <c r="AF864" s="1">
        <v>66629034</v>
      </c>
      <c r="AG864" s="1" t="s">
        <v>3846</v>
      </c>
      <c r="AH864" s="1" t="s">
        <v>2210</v>
      </c>
    </row>
    <row r="865" spans="1:34" x14ac:dyDescent="0.25">
      <c r="A865" s="1">
        <v>407349</v>
      </c>
      <c r="B865" s="1" t="s">
        <v>2157</v>
      </c>
      <c r="C865" s="1" t="s">
        <v>5936</v>
      </c>
      <c r="D865" s="1">
        <v>2055</v>
      </c>
      <c r="E865" s="3" t="s">
        <v>193</v>
      </c>
      <c r="F865" s="1" t="s">
        <v>196</v>
      </c>
      <c r="G865" s="1" t="s">
        <v>2249</v>
      </c>
      <c r="H865" s="1">
        <v>0</v>
      </c>
      <c r="I865" s="1" t="s">
        <v>5937</v>
      </c>
      <c r="J865" s="1">
        <v>1064796355</v>
      </c>
      <c r="K865" s="1" t="s">
        <v>2124</v>
      </c>
      <c r="L865" s="1" t="s">
        <v>5938</v>
      </c>
      <c r="M865" s="1" t="s">
        <v>2232</v>
      </c>
      <c r="N865" s="1" t="s">
        <v>2194</v>
      </c>
      <c r="O865" s="1" t="s">
        <v>2165</v>
      </c>
      <c r="P865" s="1" t="s">
        <v>2165</v>
      </c>
      <c r="Q865" s="1" t="s">
        <v>2166</v>
      </c>
      <c r="R865" s="1" t="s">
        <v>2325</v>
      </c>
      <c r="S865" s="1">
        <v>8</v>
      </c>
      <c r="T865" s="1">
        <v>1763858</v>
      </c>
      <c r="U865" s="1">
        <v>1763894</v>
      </c>
      <c r="V865" s="1" t="s">
        <v>2168</v>
      </c>
      <c r="W865" s="1" t="s">
        <v>2168</v>
      </c>
      <c r="X865" s="1" t="s">
        <v>2326</v>
      </c>
      <c r="Y865" s="1" t="s">
        <v>2236</v>
      </c>
      <c r="Z865" s="1">
        <v>1</v>
      </c>
      <c r="AA865" s="1" t="s">
        <v>2124</v>
      </c>
      <c r="AB865" s="1" t="s">
        <v>2171</v>
      </c>
      <c r="AC865" s="1" t="s">
        <v>5939</v>
      </c>
      <c r="AD865" s="1">
        <v>2</v>
      </c>
      <c r="AE865" s="1">
        <v>423310</v>
      </c>
      <c r="AF865" s="1">
        <v>1763857</v>
      </c>
      <c r="AG865" s="1" t="s">
        <v>5940</v>
      </c>
      <c r="AH865" s="1" t="s">
        <v>2210</v>
      </c>
    </row>
    <row r="866" spans="1:34" x14ac:dyDescent="0.25">
      <c r="A866" s="1">
        <v>407350</v>
      </c>
      <c r="B866" s="1" t="s">
        <v>2187</v>
      </c>
      <c r="C866" s="1" t="s">
        <v>5941</v>
      </c>
      <c r="D866" s="1">
        <v>2055</v>
      </c>
      <c r="E866" s="3" t="s">
        <v>193</v>
      </c>
      <c r="F866" s="1" t="s">
        <v>196</v>
      </c>
      <c r="G866" s="1" t="s">
        <v>2249</v>
      </c>
      <c r="H866" s="1">
        <v>0</v>
      </c>
      <c r="I866" s="1" t="s">
        <v>4882</v>
      </c>
      <c r="J866" s="1">
        <v>1064793088</v>
      </c>
      <c r="K866" s="1" t="s">
        <v>2124</v>
      </c>
      <c r="L866" s="1" t="s">
        <v>5942</v>
      </c>
      <c r="M866" s="1" t="s">
        <v>5943</v>
      </c>
      <c r="N866" s="1" t="s">
        <v>5944</v>
      </c>
      <c r="O866" s="1" t="s">
        <v>2324</v>
      </c>
      <c r="P866" s="1" t="s">
        <v>2165</v>
      </c>
      <c r="Q866" s="1" t="s">
        <v>2166</v>
      </c>
      <c r="R866" s="1" t="s">
        <v>2325</v>
      </c>
      <c r="S866" s="1">
        <v>8</v>
      </c>
      <c r="T866" s="1">
        <v>1763878</v>
      </c>
      <c r="U866" s="1">
        <v>1763879</v>
      </c>
      <c r="V866" s="1" t="s">
        <v>2168</v>
      </c>
      <c r="W866" s="1" t="s">
        <v>2168</v>
      </c>
      <c r="X866" s="1" t="s">
        <v>2326</v>
      </c>
      <c r="Y866" s="1" t="s">
        <v>2245</v>
      </c>
      <c r="Z866" s="1">
        <v>2</v>
      </c>
      <c r="AA866" s="1" t="s">
        <v>2124</v>
      </c>
      <c r="AB866" s="1" t="s">
        <v>2171</v>
      </c>
      <c r="AC866" s="1" t="s">
        <v>5945</v>
      </c>
      <c r="AD866" s="1">
        <v>2</v>
      </c>
      <c r="AE866" s="1">
        <v>418138</v>
      </c>
      <c r="AF866" s="1">
        <v>1763878</v>
      </c>
      <c r="AG866" s="1" t="s">
        <v>2174</v>
      </c>
      <c r="AH866" s="1" t="s">
        <v>5946</v>
      </c>
    </row>
    <row r="867" spans="1:34" x14ac:dyDescent="0.25">
      <c r="A867" s="1">
        <v>409603</v>
      </c>
      <c r="B867" s="1" t="s">
        <v>2175</v>
      </c>
      <c r="C867" s="1" t="s">
        <v>5947</v>
      </c>
      <c r="D867" s="1">
        <v>1201</v>
      </c>
      <c r="E867" s="3" t="s">
        <v>181</v>
      </c>
      <c r="F867" s="1" t="s">
        <v>184</v>
      </c>
      <c r="G867" s="1" t="s">
        <v>2249</v>
      </c>
      <c r="H867" s="1">
        <v>0</v>
      </c>
      <c r="I867" s="1" t="s">
        <v>5948</v>
      </c>
      <c r="J867" s="1">
        <v>201274333</v>
      </c>
      <c r="K867" s="1" t="s">
        <v>2124</v>
      </c>
      <c r="L867" s="1" t="s">
        <v>5949</v>
      </c>
      <c r="M867" s="1" t="s">
        <v>5950</v>
      </c>
      <c r="N867" s="1" t="s">
        <v>5951</v>
      </c>
      <c r="O867" s="1" t="s">
        <v>2165</v>
      </c>
      <c r="P867" s="1" t="s">
        <v>2165</v>
      </c>
      <c r="Q867" s="1" t="s">
        <v>2166</v>
      </c>
      <c r="R867" s="1" t="s">
        <v>2532</v>
      </c>
      <c r="S867" s="1">
        <v>16</v>
      </c>
      <c r="T867" s="1">
        <v>28491760</v>
      </c>
      <c r="U867" s="1">
        <v>28491760</v>
      </c>
      <c r="V867" s="1" t="s">
        <v>2168</v>
      </c>
      <c r="W867" s="1" t="s">
        <v>2168</v>
      </c>
      <c r="X867" s="1" t="s">
        <v>2533</v>
      </c>
      <c r="Y867" s="1" t="s">
        <v>2245</v>
      </c>
      <c r="Z867" s="1">
        <v>4</v>
      </c>
      <c r="AA867" s="1" t="s">
        <v>2124</v>
      </c>
      <c r="AB867" s="1" t="s">
        <v>2171</v>
      </c>
      <c r="AC867" s="1" t="s">
        <v>5952</v>
      </c>
      <c r="AD867" s="1">
        <v>2</v>
      </c>
      <c r="AE867" s="1">
        <v>420263</v>
      </c>
      <c r="AF867" s="1">
        <v>28491760</v>
      </c>
      <c r="AG867" s="1" t="s">
        <v>2174</v>
      </c>
      <c r="AH867" s="1" t="s">
        <v>2185</v>
      </c>
    </row>
    <row r="868" spans="1:34" x14ac:dyDescent="0.25">
      <c r="A868" s="1">
        <v>409736</v>
      </c>
      <c r="B868" s="1" t="s">
        <v>2175</v>
      </c>
      <c r="C868" s="1" t="s">
        <v>5953</v>
      </c>
      <c r="D868" s="1">
        <v>79583</v>
      </c>
      <c r="E868" s="3" t="s">
        <v>1052</v>
      </c>
      <c r="F868" s="1" t="s">
        <v>1055</v>
      </c>
      <c r="G868" s="1" t="s">
        <v>2220</v>
      </c>
      <c r="H868" s="1">
        <v>0</v>
      </c>
      <c r="I868" s="1" t="s">
        <v>5954</v>
      </c>
      <c r="J868" s="1">
        <v>114889548</v>
      </c>
      <c r="K868" s="1" t="s">
        <v>2124</v>
      </c>
      <c r="L868" s="1" t="s">
        <v>5955</v>
      </c>
      <c r="M868" s="1" t="s">
        <v>5956</v>
      </c>
      <c r="N868" s="1" t="s">
        <v>5957</v>
      </c>
      <c r="O868" s="1" t="s">
        <v>2165</v>
      </c>
      <c r="P868" s="1" t="s">
        <v>2165</v>
      </c>
      <c r="Q868" s="1" t="s">
        <v>2166</v>
      </c>
      <c r="R868" s="1" t="s">
        <v>2532</v>
      </c>
      <c r="S868" s="1">
        <v>16</v>
      </c>
      <c r="T868" s="1">
        <v>75556249</v>
      </c>
      <c r="U868" s="1">
        <v>75556249</v>
      </c>
      <c r="V868" s="1" t="s">
        <v>2168</v>
      </c>
      <c r="W868" s="1" t="s">
        <v>2168</v>
      </c>
      <c r="X868" s="1" t="s">
        <v>2710</v>
      </c>
      <c r="Y868" s="1" t="s">
        <v>2227</v>
      </c>
      <c r="Z868" s="1">
        <v>3</v>
      </c>
      <c r="AA868" s="1" t="s">
        <v>2124</v>
      </c>
      <c r="AB868" s="1" t="s">
        <v>2171</v>
      </c>
      <c r="AC868" s="1" t="s">
        <v>5958</v>
      </c>
      <c r="AD868" s="1">
        <v>2</v>
      </c>
      <c r="AE868" s="1">
        <v>419048</v>
      </c>
      <c r="AF868" s="1">
        <v>75556249</v>
      </c>
      <c r="AG868" s="1" t="s">
        <v>2210</v>
      </c>
      <c r="AH868" s="1" t="s">
        <v>2174</v>
      </c>
    </row>
    <row r="869" spans="1:34" x14ac:dyDescent="0.25">
      <c r="A869" s="1">
        <v>424549</v>
      </c>
      <c r="B869" s="1" t="s">
        <v>2187</v>
      </c>
      <c r="C869" s="1" t="s">
        <v>5959</v>
      </c>
      <c r="D869" s="1">
        <v>5080</v>
      </c>
      <c r="E869" s="3" t="s">
        <v>1295</v>
      </c>
      <c r="F869" s="1" t="s">
        <v>1298</v>
      </c>
      <c r="G869" s="1" t="s">
        <v>2254</v>
      </c>
      <c r="H869" s="1">
        <v>0</v>
      </c>
      <c r="I869" s="1" t="s">
        <v>5960</v>
      </c>
      <c r="J869" s="1">
        <v>-1</v>
      </c>
      <c r="K869" s="1" t="s">
        <v>2124</v>
      </c>
      <c r="L869" s="1" t="s">
        <v>5961</v>
      </c>
      <c r="M869" s="1" t="s">
        <v>5962</v>
      </c>
      <c r="N869" s="1" t="s">
        <v>5963</v>
      </c>
      <c r="O869" s="1" t="s">
        <v>5964</v>
      </c>
      <c r="P869" s="1" t="s">
        <v>2165</v>
      </c>
      <c r="Q869" s="1" t="s">
        <v>2166</v>
      </c>
      <c r="R869" s="1" t="s">
        <v>2182</v>
      </c>
      <c r="S869" s="1">
        <v>11</v>
      </c>
      <c r="T869" s="1">
        <v>31806921</v>
      </c>
      <c r="U869" s="1">
        <v>31806922</v>
      </c>
      <c r="V869" s="1" t="s">
        <v>2168</v>
      </c>
      <c r="W869" s="1" t="s">
        <v>2168</v>
      </c>
      <c r="X869" s="1" t="s">
        <v>2183</v>
      </c>
      <c r="Y869" s="1" t="s">
        <v>2236</v>
      </c>
      <c r="Z869" s="1">
        <v>2</v>
      </c>
      <c r="AA869" s="1" t="s">
        <v>2124</v>
      </c>
      <c r="AB869" s="1" t="s">
        <v>2171</v>
      </c>
      <c r="AC869" s="1" t="s">
        <v>5965</v>
      </c>
      <c r="AD869" s="1">
        <v>2</v>
      </c>
      <c r="AE869" s="1">
        <v>430970</v>
      </c>
      <c r="AF869" s="1">
        <v>-1</v>
      </c>
      <c r="AG869" s="1" t="s">
        <v>2168</v>
      </c>
      <c r="AH869" s="1" t="s">
        <v>2168</v>
      </c>
    </row>
    <row r="870" spans="1:34" x14ac:dyDescent="0.25">
      <c r="A870" s="1">
        <v>424550</v>
      </c>
      <c r="B870" s="1" t="s">
        <v>2157</v>
      </c>
      <c r="C870" s="1" t="s">
        <v>5966</v>
      </c>
      <c r="D870" s="1">
        <v>5080</v>
      </c>
      <c r="E870" s="3" t="s">
        <v>1295</v>
      </c>
      <c r="F870" s="1" t="s">
        <v>1298</v>
      </c>
      <c r="G870" s="1" t="s">
        <v>2159</v>
      </c>
      <c r="H870" s="1">
        <v>1</v>
      </c>
      <c r="I870" s="1" t="s">
        <v>5967</v>
      </c>
      <c r="J870" s="1">
        <v>1131692282</v>
      </c>
      <c r="K870" s="1" t="s">
        <v>2124</v>
      </c>
      <c r="L870" s="1" t="s">
        <v>5968</v>
      </c>
      <c r="M870" s="1" t="s">
        <v>5969</v>
      </c>
      <c r="N870" s="1" t="s">
        <v>5970</v>
      </c>
      <c r="O870" s="1" t="s">
        <v>5971</v>
      </c>
      <c r="P870" s="1" t="s">
        <v>2165</v>
      </c>
      <c r="Q870" s="1" t="s">
        <v>2166</v>
      </c>
      <c r="R870" s="1" t="s">
        <v>2182</v>
      </c>
      <c r="S870" s="1">
        <v>11</v>
      </c>
      <c r="T870" s="1">
        <v>31806927</v>
      </c>
      <c r="U870" s="1">
        <v>31806927</v>
      </c>
      <c r="V870" s="1" t="s">
        <v>2168</v>
      </c>
      <c r="W870" s="1" t="s">
        <v>2168</v>
      </c>
      <c r="X870" s="1" t="s">
        <v>2183</v>
      </c>
      <c r="Y870" s="1" t="s">
        <v>2245</v>
      </c>
      <c r="Z870" s="1">
        <v>3</v>
      </c>
      <c r="AA870" s="1" t="s">
        <v>2124</v>
      </c>
      <c r="AB870" s="1" t="s">
        <v>2171</v>
      </c>
      <c r="AC870" s="1" t="s">
        <v>5972</v>
      </c>
      <c r="AD870" s="1">
        <v>2</v>
      </c>
      <c r="AE870" s="1">
        <v>430969</v>
      </c>
      <c r="AF870" s="1">
        <v>31806926</v>
      </c>
      <c r="AG870" s="1" t="s">
        <v>5973</v>
      </c>
      <c r="AH870" s="1" t="s">
        <v>2174</v>
      </c>
    </row>
    <row r="871" spans="1:34" x14ac:dyDescent="0.25">
      <c r="A871" s="1">
        <v>431754</v>
      </c>
      <c r="B871" s="1" t="s">
        <v>2175</v>
      </c>
      <c r="C871" s="1" t="s">
        <v>5974</v>
      </c>
      <c r="D871" s="1">
        <v>7439</v>
      </c>
      <c r="E871" s="3" t="s">
        <v>102</v>
      </c>
      <c r="F871" s="1" t="s">
        <v>105</v>
      </c>
      <c r="G871" s="1" t="s">
        <v>5975</v>
      </c>
      <c r="H871" s="1">
        <v>1</v>
      </c>
      <c r="I871" s="1" t="s">
        <v>5976</v>
      </c>
      <c r="J871" s="1">
        <v>1555096248</v>
      </c>
      <c r="K871" s="1" t="s">
        <v>2124</v>
      </c>
      <c r="L871" s="1" t="s">
        <v>5977</v>
      </c>
      <c r="M871" s="1" t="s">
        <v>5978</v>
      </c>
      <c r="N871" s="1" t="s">
        <v>5979</v>
      </c>
      <c r="O871" s="1" t="s">
        <v>2324</v>
      </c>
      <c r="P871" s="1" t="s">
        <v>2165</v>
      </c>
      <c r="Q871" s="1" t="s">
        <v>2166</v>
      </c>
      <c r="R871" s="1" t="s">
        <v>2182</v>
      </c>
      <c r="S871" s="1">
        <v>11</v>
      </c>
      <c r="T871" s="1">
        <v>61950428</v>
      </c>
      <c r="U871" s="1">
        <v>61950428</v>
      </c>
      <c r="V871" s="1" t="s">
        <v>2168</v>
      </c>
      <c r="W871" s="1" t="s">
        <v>2168</v>
      </c>
      <c r="X871" s="1" t="s">
        <v>2269</v>
      </c>
      <c r="Y871" s="1" t="s">
        <v>2236</v>
      </c>
      <c r="Z871" s="1">
        <v>2</v>
      </c>
      <c r="AA871" s="1" t="s">
        <v>2124</v>
      </c>
      <c r="AB871" s="1" t="s">
        <v>2171</v>
      </c>
      <c r="AC871" s="1" t="s">
        <v>5980</v>
      </c>
      <c r="AD871" s="1">
        <v>2</v>
      </c>
      <c r="AE871" s="1">
        <v>438184</v>
      </c>
      <c r="AF871" s="1">
        <v>61950428</v>
      </c>
      <c r="AG871" s="1" t="s">
        <v>2210</v>
      </c>
      <c r="AH871" s="1" t="s">
        <v>2186</v>
      </c>
    </row>
    <row r="872" spans="1:34" x14ac:dyDescent="0.25">
      <c r="A872" s="1">
        <v>490243</v>
      </c>
      <c r="B872" s="1" t="s">
        <v>2175</v>
      </c>
      <c r="C872" s="1" t="s">
        <v>5981</v>
      </c>
      <c r="D872" s="1">
        <v>64220</v>
      </c>
      <c r="E872" s="3" t="s">
        <v>1361</v>
      </c>
      <c r="F872" s="1" t="s">
        <v>1363</v>
      </c>
      <c r="G872" s="1" t="s">
        <v>2249</v>
      </c>
      <c r="H872" s="1">
        <v>0</v>
      </c>
      <c r="I872" s="1" t="s">
        <v>5982</v>
      </c>
      <c r="J872" s="1">
        <v>1555457939</v>
      </c>
      <c r="K872" s="1" t="s">
        <v>2124</v>
      </c>
      <c r="L872" s="1" t="s">
        <v>5983</v>
      </c>
      <c r="M872" s="1" t="s">
        <v>2232</v>
      </c>
      <c r="N872" s="1" t="s">
        <v>2194</v>
      </c>
      <c r="O872" s="1" t="s">
        <v>2165</v>
      </c>
      <c r="P872" s="1" t="s">
        <v>2165</v>
      </c>
      <c r="Q872" s="1" t="s">
        <v>2166</v>
      </c>
      <c r="R872" s="1" t="s">
        <v>2204</v>
      </c>
      <c r="S872" s="1">
        <v>15</v>
      </c>
      <c r="T872" s="1">
        <v>74202285</v>
      </c>
      <c r="U872" s="1">
        <v>74202285</v>
      </c>
      <c r="V872" s="1" t="s">
        <v>2168</v>
      </c>
      <c r="W872" s="1" t="s">
        <v>2168</v>
      </c>
      <c r="X872" s="1" t="s">
        <v>2205</v>
      </c>
      <c r="Y872" s="1" t="s">
        <v>2236</v>
      </c>
      <c r="Z872" s="1">
        <v>1</v>
      </c>
      <c r="AA872" s="1" t="s">
        <v>2124</v>
      </c>
      <c r="AB872" s="1" t="s">
        <v>2171</v>
      </c>
      <c r="AC872" s="1" t="s">
        <v>5984</v>
      </c>
      <c r="AD872" s="1">
        <v>2</v>
      </c>
      <c r="AE872" s="1">
        <v>498819</v>
      </c>
      <c r="AF872" s="1">
        <v>74202285</v>
      </c>
      <c r="AG872" s="1" t="s">
        <v>2186</v>
      </c>
      <c r="AH872" s="1" t="s">
        <v>2174</v>
      </c>
    </row>
    <row r="873" spans="1:34" x14ac:dyDescent="0.25">
      <c r="A873" s="1">
        <v>493114</v>
      </c>
      <c r="B873" s="1" t="s">
        <v>2175</v>
      </c>
      <c r="C873" s="1" t="s">
        <v>5985</v>
      </c>
      <c r="D873" s="1">
        <v>5190</v>
      </c>
      <c r="E873" s="3" t="s">
        <v>974</v>
      </c>
      <c r="F873" s="1" t="s">
        <v>977</v>
      </c>
      <c r="G873" s="1" t="s">
        <v>2249</v>
      </c>
      <c r="H873" s="1">
        <v>0</v>
      </c>
      <c r="I873" s="1" t="s">
        <v>5986</v>
      </c>
      <c r="J873" s="1">
        <v>376675730</v>
      </c>
      <c r="K873" s="1" t="s">
        <v>2124</v>
      </c>
      <c r="L873" s="1" t="s">
        <v>5987</v>
      </c>
      <c r="M873" s="1" t="s">
        <v>2232</v>
      </c>
      <c r="N873" s="1" t="s">
        <v>2194</v>
      </c>
      <c r="O873" s="1" t="s">
        <v>2165</v>
      </c>
      <c r="P873" s="1" t="s">
        <v>2165</v>
      </c>
      <c r="Q873" s="1" t="s">
        <v>2166</v>
      </c>
      <c r="R873" s="1" t="s">
        <v>2167</v>
      </c>
      <c r="S873" s="1">
        <v>6</v>
      </c>
      <c r="T873" s="1">
        <v>42979152</v>
      </c>
      <c r="U873" s="1">
        <v>42979152</v>
      </c>
      <c r="V873" s="1" t="s">
        <v>2168</v>
      </c>
      <c r="W873" s="1" t="s">
        <v>2168</v>
      </c>
      <c r="X873" s="1" t="s">
        <v>2403</v>
      </c>
      <c r="Y873" s="1" t="s">
        <v>2236</v>
      </c>
      <c r="Z873" s="1">
        <v>1</v>
      </c>
      <c r="AA873" s="1" t="s">
        <v>2124</v>
      </c>
      <c r="AB873" s="1" t="s">
        <v>2171</v>
      </c>
      <c r="AC873" s="1" t="s">
        <v>5988</v>
      </c>
      <c r="AD873" s="1">
        <v>2</v>
      </c>
      <c r="AE873" s="1">
        <v>501690</v>
      </c>
      <c r="AF873" s="1">
        <v>42979152</v>
      </c>
      <c r="AG873" s="1" t="s">
        <v>2210</v>
      </c>
      <c r="AH873" s="1" t="s">
        <v>2174</v>
      </c>
    </row>
    <row r="874" spans="1:34" x14ac:dyDescent="0.25">
      <c r="A874" s="1">
        <v>493377</v>
      </c>
      <c r="B874" s="1" t="s">
        <v>2175</v>
      </c>
      <c r="C874" s="1" t="s">
        <v>5989</v>
      </c>
      <c r="D874" s="1">
        <v>2979</v>
      </c>
      <c r="E874" s="3" t="s">
        <v>324</v>
      </c>
      <c r="F874" s="1" t="s">
        <v>327</v>
      </c>
      <c r="G874" s="1" t="s">
        <v>2189</v>
      </c>
      <c r="H874" s="1">
        <v>0</v>
      </c>
      <c r="I874" s="1" t="s">
        <v>2594</v>
      </c>
      <c r="J874" s="1">
        <v>1474867</v>
      </c>
      <c r="K874" s="1" t="s">
        <v>2124</v>
      </c>
      <c r="L874" s="1" t="s">
        <v>5990</v>
      </c>
      <c r="M874" s="1" t="s">
        <v>5991</v>
      </c>
      <c r="N874" s="1" t="s">
        <v>5992</v>
      </c>
      <c r="O874" s="1" t="s">
        <v>2165</v>
      </c>
      <c r="P874" s="1" t="s">
        <v>2165</v>
      </c>
      <c r="Q874" s="1" t="s">
        <v>2166</v>
      </c>
      <c r="R874" s="1" t="s">
        <v>2167</v>
      </c>
      <c r="S874" s="1">
        <v>6</v>
      </c>
      <c r="T874" s="1">
        <v>42194837</v>
      </c>
      <c r="U874" s="1">
        <v>42194837</v>
      </c>
      <c r="V874" s="1" t="s">
        <v>2168</v>
      </c>
      <c r="W874" s="1" t="s">
        <v>2168</v>
      </c>
      <c r="X874" s="1" t="s">
        <v>2403</v>
      </c>
      <c r="Y874" s="1" t="s">
        <v>2245</v>
      </c>
      <c r="Z874" s="1">
        <v>2</v>
      </c>
      <c r="AA874" s="1" t="s">
        <v>2124</v>
      </c>
      <c r="AB874" s="1" t="s">
        <v>2171</v>
      </c>
      <c r="AC874" s="1" t="s">
        <v>5993</v>
      </c>
      <c r="AD874" s="1">
        <v>2</v>
      </c>
      <c r="AE874" s="1">
        <v>501953</v>
      </c>
      <c r="AF874" s="1">
        <v>42194837</v>
      </c>
      <c r="AG874" s="1" t="s">
        <v>2185</v>
      </c>
      <c r="AH874" s="1" t="s">
        <v>2210</v>
      </c>
    </row>
    <row r="875" spans="1:34" x14ac:dyDescent="0.25">
      <c r="A875" s="1">
        <v>494980</v>
      </c>
      <c r="B875" s="1" t="s">
        <v>2175</v>
      </c>
      <c r="C875" s="1" t="s">
        <v>5994</v>
      </c>
      <c r="D875" s="1">
        <v>1261</v>
      </c>
      <c r="E875" s="3" t="s">
        <v>205</v>
      </c>
      <c r="F875" s="1" t="s">
        <v>208</v>
      </c>
      <c r="G875" s="1" t="s">
        <v>2220</v>
      </c>
      <c r="H875" s="1">
        <v>1</v>
      </c>
      <c r="I875" s="1" t="s">
        <v>5995</v>
      </c>
      <c r="J875" s="1">
        <v>1553447991</v>
      </c>
      <c r="K875" s="1" t="s">
        <v>2124</v>
      </c>
      <c r="L875" s="1" t="s">
        <v>5996</v>
      </c>
      <c r="M875" s="1" t="s">
        <v>5997</v>
      </c>
      <c r="N875" s="1" t="s">
        <v>5998</v>
      </c>
      <c r="O875" s="1" t="s">
        <v>2165</v>
      </c>
      <c r="P875" s="1" t="s">
        <v>2165</v>
      </c>
      <c r="Q875" s="1" t="s">
        <v>2166</v>
      </c>
      <c r="R875" s="1" t="s">
        <v>2443</v>
      </c>
      <c r="S875" s="1">
        <v>2</v>
      </c>
      <c r="T875" s="1">
        <v>98369938</v>
      </c>
      <c r="U875" s="1">
        <v>98369938</v>
      </c>
      <c r="V875" s="1" t="s">
        <v>2168</v>
      </c>
      <c r="W875" s="1" t="s">
        <v>2168</v>
      </c>
      <c r="X875" s="1" t="s">
        <v>2481</v>
      </c>
      <c r="Y875" s="1" t="s">
        <v>2227</v>
      </c>
      <c r="Z875" s="1">
        <v>4</v>
      </c>
      <c r="AA875" s="1" t="s">
        <v>2124</v>
      </c>
      <c r="AB875" s="1" t="s">
        <v>2171</v>
      </c>
      <c r="AC875" s="1" t="s">
        <v>5999</v>
      </c>
      <c r="AD875" s="1">
        <v>2</v>
      </c>
      <c r="AE875" s="1">
        <v>503559</v>
      </c>
      <c r="AF875" s="1">
        <v>98369938</v>
      </c>
      <c r="AG875" s="1" t="s">
        <v>2210</v>
      </c>
      <c r="AH875" s="1" t="s">
        <v>2174</v>
      </c>
    </row>
    <row r="876" spans="1:34" x14ac:dyDescent="0.25">
      <c r="A876" s="1">
        <v>496785</v>
      </c>
      <c r="B876" s="1" t="s">
        <v>2175</v>
      </c>
      <c r="C876" s="1" t="s">
        <v>6000</v>
      </c>
      <c r="D876" s="1">
        <v>7466</v>
      </c>
      <c r="E876" s="3" t="s">
        <v>1407</v>
      </c>
      <c r="F876" s="1" t="s">
        <v>1409</v>
      </c>
      <c r="G876" s="1" t="s">
        <v>2220</v>
      </c>
      <c r="H876" s="1">
        <v>0</v>
      </c>
      <c r="I876" s="1" t="s">
        <v>5748</v>
      </c>
      <c r="J876" s="1">
        <v>746340627</v>
      </c>
      <c r="K876" s="1" t="s">
        <v>2124</v>
      </c>
      <c r="L876" s="1" t="s">
        <v>6001</v>
      </c>
      <c r="M876" s="1" t="s">
        <v>5788</v>
      </c>
      <c r="N876" s="1" t="s">
        <v>5789</v>
      </c>
      <c r="O876" s="1" t="s">
        <v>2324</v>
      </c>
      <c r="P876" s="1" t="s">
        <v>2165</v>
      </c>
      <c r="Q876" s="1" t="s">
        <v>2166</v>
      </c>
      <c r="R876" s="1" t="s">
        <v>2359</v>
      </c>
      <c r="S876" s="1">
        <v>4</v>
      </c>
      <c r="T876" s="1">
        <v>6277452</v>
      </c>
      <c r="U876" s="1">
        <v>6277452</v>
      </c>
      <c r="V876" s="1" t="s">
        <v>2168</v>
      </c>
      <c r="W876" s="1" t="s">
        <v>2168</v>
      </c>
      <c r="X876" s="1" t="s">
        <v>2360</v>
      </c>
      <c r="Y876" s="1" t="s">
        <v>2227</v>
      </c>
      <c r="Z876" s="1">
        <v>2</v>
      </c>
      <c r="AA876" s="1" t="s">
        <v>2124</v>
      </c>
      <c r="AB876" s="1" t="s">
        <v>2171</v>
      </c>
      <c r="AC876" s="1" t="s">
        <v>6002</v>
      </c>
      <c r="AD876" s="1">
        <v>2</v>
      </c>
      <c r="AE876" s="1">
        <v>505403</v>
      </c>
      <c r="AF876" s="1">
        <v>6277452</v>
      </c>
      <c r="AG876" s="1" t="s">
        <v>2174</v>
      </c>
      <c r="AH876" s="1" t="s">
        <v>2186</v>
      </c>
    </row>
    <row r="877" spans="1:34" x14ac:dyDescent="0.25">
      <c r="A877" s="1">
        <v>497183</v>
      </c>
      <c r="B877" s="1" t="s">
        <v>2175</v>
      </c>
      <c r="C877" s="1" t="s">
        <v>6003</v>
      </c>
      <c r="D877" s="1">
        <v>10083</v>
      </c>
      <c r="E877" s="3" t="s">
        <v>747</v>
      </c>
      <c r="F877" s="1" t="s">
        <v>749</v>
      </c>
      <c r="G877" s="1" t="s">
        <v>2249</v>
      </c>
      <c r="H877" s="1">
        <v>0</v>
      </c>
      <c r="I877" s="1" t="s">
        <v>6004</v>
      </c>
      <c r="J877" s="1">
        <v>1554965975</v>
      </c>
      <c r="K877" s="1" t="s">
        <v>2124</v>
      </c>
      <c r="L877" s="1" t="s">
        <v>6005</v>
      </c>
      <c r="M877" s="1" t="s">
        <v>2331</v>
      </c>
      <c r="N877" s="1" t="s">
        <v>2332</v>
      </c>
      <c r="O877" s="1" t="s">
        <v>2165</v>
      </c>
      <c r="P877" s="1" t="s">
        <v>2165</v>
      </c>
      <c r="Q877" s="1" t="s">
        <v>2166</v>
      </c>
      <c r="R877" s="1" t="s">
        <v>2182</v>
      </c>
      <c r="S877" s="1">
        <v>11</v>
      </c>
      <c r="T877" s="1">
        <v>17544322</v>
      </c>
      <c r="U877" s="1">
        <v>17544322</v>
      </c>
      <c r="V877" s="1" t="s">
        <v>2168</v>
      </c>
      <c r="W877" s="1" t="s">
        <v>2168</v>
      </c>
      <c r="X877" s="1" t="s">
        <v>4285</v>
      </c>
      <c r="Y877" s="1" t="s">
        <v>2236</v>
      </c>
      <c r="Z877" s="1">
        <v>1</v>
      </c>
      <c r="AA877" s="1" t="s">
        <v>2124</v>
      </c>
      <c r="AB877" s="1" t="s">
        <v>2171</v>
      </c>
      <c r="AC877" s="1" t="s">
        <v>6006</v>
      </c>
      <c r="AD877" s="1">
        <v>2</v>
      </c>
      <c r="AE877" s="1">
        <v>517389</v>
      </c>
      <c r="AF877" s="1">
        <v>17544322</v>
      </c>
      <c r="AG877" s="1" t="s">
        <v>2174</v>
      </c>
      <c r="AH877" s="1" t="s">
        <v>2210</v>
      </c>
    </row>
    <row r="878" spans="1:34" x14ac:dyDescent="0.25">
      <c r="A878" s="1">
        <v>497806</v>
      </c>
      <c r="B878" s="1" t="s">
        <v>2175</v>
      </c>
      <c r="C878" s="1" t="s">
        <v>6007</v>
      </c>
      <c r="D878" s="1">
        <v>1756</v>
      </c>
      <c r="E878" s="3" t="s">
        <v>863</v>
      </c>
      <c r="F878" s="1" t="s">
        <v>865</v>
      </c>
      <c r="G878" s="1" t="s">
        <v>2249</v>
      </c>
      <c r="H878" s="1">
        <v>0</v>
      </c>
      <c r="I878" s="1" t="s">
        <v>6008</v>
      </c>
      <c r="J878" s="1">
        <v>1557300175</v>
      </c>
      <c r="K878" s="1" t="s">
        <v>2124</v>
      </c>
      <c r="L878" s="1" t="s">
        <v>6009</v>
      </c>
      <c r="M878" s="1" t="s">
        <v>2331</v>
      </c>
      <c r="N878" s="1" t="s">
        <v>2332</v>
      </c>
      <c r="O878" s="1" t="s">
        <v>2165</v>
      </c>
      <c r="P878" s="1" t="s">
        <v>2165</v>
      </c>
      <c r="Q878" s="1" t="s">
        <v>2166</v>
      </c>
      <c r="R878" s="1" t="s">
        <v>2233</v>
      </c>
      <c r="S878" s="1" t="s">
        <v>2234</v>
      </c>
      <c r="T878" s="1">
        <v>33211322</v>
      </c>
      <c r="U878" s="1">
        <v>33211322</v>
      </c>
      <c r="V878" s="1" t="s">
        <v>2168</v>
      </c>
      <c r="W878" s="1" t="s">
        <v>2168</v>
      </c>
      <c r="X878" s="1" t="s">
        <v>2244</v>
      </c>
      <c r="Y878" s="1" t="s">
        <v>2236</v>
      </c>
      <c r="Z878" s="1">
        <v>1</v>
      </c>
      <c r="AA878" s="1" t="s">
        <v>2124</v>
      </c>
      <c r="AB878" s="1" t="s">
        <v>2171</v>
      </c>
      <c r="AC878" s="1" t="s">
        <v>6010</v>
      </c>
      <c r="AD878" s="1">
        <v>2</v>
      </c>
      <c r="AE878" s="1">
        <v>506128</v>
      </c>
      <c r="AF878" s="1">
        <v>33211322</v>
      </c>
      <c r="AG878" s="1" t="s">
        <v>2186</v>
      </c>
      <c r="AH878" s="1" t="s">
        <v>2185</v>
      </c>
    </row>
    <row r="879" spans="1:34" x14ac:dyDescent="0.25">
      <c r="A879" s="1">
        <v>497855</v>
      </c>
      <c r="B879" s="1" t="s">
        <v>2175</v>
      </c>
      <c r="C879" s="1" t="s">
        <v>6011</v>
      </c>
      <c r="D879" s="1">
        <v>1678</v>
      </c>
      <c r="E879" s="3" t="s">
        <v>701</v>
      </c>
      <c r="F879" s="1" t="s">
        <v>704</v>
      </c>
      <c r="G879" s="1" t="s">
        <v>2249</v>
      </c>
      <c r="H879" s="1">
        <v>0</v>
      </c>
      <c r="I879" s="1" t="s">
        <v>6012</v>
      </c>
      <c r="J879" s="1">
        <v>782142925</v>
      </c>
      <c r="K879" s="1" t="s">
        <v>2124</v>
      </c>
      <c r="L879" s="1" t="s">
        <v>6013</v>
      </c>
      <c r="M879" s="1" t="s">
        <v>2331</v>
      </c>
      <c r="N879" s="1" t="s">
        <v>2332</v>
      </c>
      <c r="O879" s="1" t="s">
        <v>2165</v>
      </c>
      <c r="P879" s="1" t="s">
        <v>2165</v>
      </c>
      <c r="Q879" s="1" t="s">
        <v>2166</v>
      </c>
      <c r="R879" s="1" t="s">
        <v>2233</v>
      </c>
      <c r="S879" s="1" t="s">
        <v>2234</v>
      </c>
      <c r="T879" s="1">
        <v>101348672</v>
      </c>
      <c r="U879" s="1">
        <v>101348672</v>
      </c>
      <c r="V879" s="1" t="s">
        <v>2168</v>
      </c>
      <c r="W879" s="1" t="s">
        <v>2168</v>
      </c>
      <c r="X879" s="1" t="s">
        <v>2353</v>
      </c>
      <c r="Y879" s="1" t="s">
        <v>2236</v>
      </c>
      <c r="Z879" s="1">
        <v>1</v>
      </c>
      <c r="AA879" s="1" t="s">
        <v>2124</v>
      </c>
      <c r="AB879" s="1" t="s">
        <v>2171</v>
      </c>
      <c r="AC879" s="1" t="s">
        <v>6014</v>
      </c>
      <c r="AD879" s="1">
        <v>2</v>
      </c>
      <c r="AE879" s="1">
        <v>505119</v>
      </c>
      <c r="AF879" s="1">
        <v>101348672</v>
      </c>
      <c r="AG879" s="1" t="s">
        <v>2174</v>
      </c>
      <c r="AH879" s="1" t="s">
        <v>2185</v>
      </c>
    </row>
    <row r="880" spans="1:34" x14ac:dyDescent="0.25">
      <c r="A880" s="1">
        <v>497996</v>
      </c>
      <c r="B880" s="1" t="s">
        <v>2175</v>
      </c>
      <c r="C880" s="1" t="s">
        <v>6015</v>
      </c>
      <c r="D880" s="1">
        <v>9927</v>
      </c>
      <c r="E880" s="3" t="s">
        <v>1259</v>
      </c>
      <c r="F880" s="1" t="s">
        <v>1262</v>
      </c>
      <c r="G880" s="1" t="s">
        <v>2254</v>
      </c>
      <c r="H880" s="1">
        <v>0</v>
      </c>
      <c r="I880" s="1" t="s">
        <v>6016</v>
      </c>
      <c r="J880" s="1">
        <v>1053095330</v>
      </c>
      <c r="K880" s="1" t="s">
        <v>2124</v>
      </c>
      <c r="L880" s="1" t="s">
        <v>6017</v>
      </c>
      <c r="M880" s="1" t="s">
        <v>2331</v>
      </c>
      <c r="N880" s="1" t="s">
        <v>2332</v>
      </c>
      <c r="O880" s="1" t="s">
        <v>2165</v>
      </c>
      <c r="P880" s="1" t="s">
        <v>2165</v>
      </c>
      <c r="Q880" s="1" t="s">
        <v>2166</v>
      </c>
      <c r="R880" s="1" t="s">
        <v>2380</v>
      </c>
      <c r="S880" s="1">
        <v>1</v>
      </c>
      <c r="T880" s="1">
        <v>11981950</v>
      </c>
      <c r="U880" s="1">
        <v>11981950</v>
      </c>
      <c r="V880" s="1" t="s">
        <v>2168</v>
      </c>
      <c r="W880" s="1" t="s">
        <v>2168</v>
      </c>
      <c r="X880" s="1" t="s">
        <v>2381</v>
      </c>
      <c r="Y880" s="1" t="s">
        <v>2236</v>
      </c>
      <c r="Z880" s="1">
        <v>1</v>
      </c>
      <c r="AA880" s="1" t="s">
        <v>2124</v>
      </c>
      <c r="AB880" s="1" t="s">
        <v>2171</v>
      </c>
      <c r="AC880" s="1" t="s">
        <v>6018</v>
      </c>
      <c r="AD880" s="1">
        <v>2</v>
      </c>
      <c r="AE880" s="1">
        <v>507784</v>
      </c>
      <c r="AF880" s="1">
        <v>11981950</v>
      </c>
      <c r="AG880" s="1" t="s">
        <v>2174</v>
      </c>
      <c r="AH880" s="1" t="s">
        <v>2185</v>
      </c>
    </row>
    <row r="881" spans="1:34" x14ac:dyDescent="0.25">
      <c r="A881" s="1">
        <v>498047</v>
      </c>
      <c r="B881" s="1" t="s">
        <v>2175</v>
      </c>
      <c r="C881" s="1" t="s">
        <v>6019</v>
      </c>
      <c r="D881" s="1">
        <v>9927</v>
      </c>
      <c r="E881" s="3" t="s">
        <v>1259</v>
      </c>
      <c r="F881" s="1" t="s">
        <v>1262</v>
      </c>
      <c r="G881" s="1" t="s">
        <v>2254</v>
      </c>
      <c r="H881" s="1">
        <v>0</v>
      </c>
      <c r="I881" s="1" t="s">
        <v>6020</v>
      </c>
      <c r="J881" s="1">
        <v>575581303</v>
      </c>
      <c r="K881" s="1" t="s">
        <v>2124</v>
      </c>
      <c r="L881" s="1" t="s">
        <v>6021</v>
      </c>
      <c r="M881" s="1" t="s">
        <v>2331</v>
      </c>
      <c r="N881" s="1" t="s">
        <v>2332</v>
      </c>
      <c r="O881" s="1" t="s">
        <v>2165</v>
      </c>
      <c r="P881" s="1" t="s">
        <v>2165</v>
      </c>
      <c r="Q881" s="1" t="s">
        <v>2166</v>
      </c>
      <c r="R881" s="1" t="s">
        <v>2380</v>
      </c>
      <c r="S881" s="1">
        <v>1</v>
      </c>
      <c r="T881" s="1">
        <v>11982109</v>
      </c>
      <c r="U881" s="1">
        <v>11982109</v>
      </c>
      <c r="V881" s="1" t="s">
        <v>2168</v>
      </c>
      <c r="W881" s="1" t="s">
        <v>2168</v>
      </c>
      <c r="X881" s="1" t="s">
        <v>2381</v>
      </c>
      <c r="Y881" s="1" t="s">
        <v>2236</v>
      </c>
      <c r="Z881" s="1">
        <v>1</v>
      </c>
      <c r="AA881" s="1" t="s">
        <v>2124</v>
      </c>
      <c r="AB881" s="1" t="s">
        <v>2171</v>
      </c>
      <c r="AC881" s="1" t="s">
        <v>6022</v>
      </c>
      <c r="AD881" s="1">
        <v>2</v>
      </c>
      <c r="AE881" s="1">
        <v>511265</v>
      </c>
      <c r="AF881" s="1">
        <v>11982109</v>
      </c>
      <c r="AG881" s="1" t="s">
        <v>2185</v>
      </c>
      <c r="AH881" s="1" t="s">
        <v>2210</v>
      </c>
    </row>
    <row r="882" spans="1:34" x14ac:dyDescent="0.25">
      <c r="A882" s="1">
        <v>498506</v>
      </c>
      <c r="B882" s="1" t="s">
        <v>2175</v>
      </c>
      <c r="C882" s="1" t="s">
        <v>6023</v>
      </c>
      <c r="D882" s="1">
        <v>55624</v>
      </c>
      <c r="E882" s="3" t="s">
        <v>992</v>
      </c>
      <c r="F882" s="1" t="s">
        <v>995</v>
      </c>
      <c r="G882" s="1" t="s">
        <v>2254</v>
      </c>
      <c r="H882" s="1">
        <v>0</v>
      </c>
      <c r="I882" s="1" t="s">
        <v>6024</v>
      </c>
      <c r="J882" s="1">
        <v>978435816</v>
      </c>
      <c r="K882" s="1" t="s">
        <v>2124</v>
      </c>
      <c r="L882" s="1" t="s">
        <v>6025</v>
      </c>
      <c r="M882" s="1" t="s">
        <v>2331</v>
      </c>
      <c r="N882" s="1" t="s">
        <v>2332</v>
      </c>
      <c r="O882" s="1" t="s">
        <v>2165</v>
      </c>
      <c r="P882" s="1" t="s">
        <v>2165</v>
      </c>
      <c r="Q882" s="1" t="s">
        <v>2166</v>
      </c>
      <c r="R882" s="1" t="s">
        <v>2380</v>
      </c>
      <c r="S882" s="1">
        <v>1</v>
      </c>
      <c r="T882" s="1">
        <v>46198321</v>
      </c>
      <c r="U882" s="1">
        <v>46198321</v>
      </c>
      <c r="V882" s="1" t="s">
        <v>2168</v>
      </c>
      <c r="W882" s="1" t="s">
        <v>2168</v>
      </c>
      <c r="X882" s="1" t="s">
        <v>2396</v>
      </c>
      <c r="Y882" s="1" t="s">
        <v>2236</v>
      </c>
      <c r="Z882" s="1">
        <v>1</v>
      </c>
      <c r="AA882" s="1" t="s">
        <v>2124</v>
      </c>
      <c r="AB882" s="1" t="s">
        <v>2171</v>
      </c>
      <c r="AC882" s="1" t="s">
        <v>6026</v>
      </c>
      <c r="AD882" s="1">
        <v>2</v>
      </c>
      <c r="AE882" s="1">
        <v>507019</v>
      </c>
      <c r="AF882" s="1">
        <v>46198321</v>
      </c>
      <c r="AG882" s="1" t="s">
        <v>2174</v>
      </c>
      <c r="AH882" s="1" t="s">
        <v>2186</v>
      </c>
    </row>
    <row r="883" spans="1:34" x14ac:dyDescent="0.25">
      <c r="A883" s="1">
        <v>498508</v>
      </c>
      <c r="B883" s="1" t="s">
        <v>2263</v>
      </c>
      <c r="C883" s="1" t="s">
        <v>6027</v>
      </c>
      <c r="D883" s="1">
        <v>55624</v>
      </c>
      <c r="E883" s="3" t="s">
        <v>992</v>
      </c>
      <c r="F883" s="1" t="s">
        <v>995</v>
      </c>
      <c r="G883" s="1" t="s">
        <v>2254</v>
      </c>
      <c r="H883" s="1">
        <v>0</v>
      </c>
      <c r="I883" s="1" t="s">
        <v>6028</v>
      </c>
      <c r="J883" s="1">
        <v>1252094599</v>
      </c>
      <c r="K883" s="1" t="s">
        <v>2124</v>
      </c>
      <c r="L883" s="1" t="s">
        <v>6029</v>
      </c>
      <c r="M883" s="1" t="s">
        <v>2331</v>
      </c>
      <c r="N883" s="1" t="s">
        <v>2332</v>
      </c>
      <c r="O883" s="1" t="s">
        <v>2165</v>
      </c>
      <c r="P883" s="1" t="s">
        <v>2165</v>
      </c>
      <c r="Q883" s="1" t="s">
        <v>2166</v>
      </c>
      <c r="R883" s="1" t="s">
        <v>2380</v>
      </c>
      <c r="S883" s="1">
        <v>1</v>
      </c>
      <c r="T883" s="1">
        <v>46198348</v>
      </c>
      <c r="U883" s="1">
        <v>46198349</v>
      </c>
      <c r="V883" s="1" t="s">
        <v>2168</v>
      </c>
      <c r="W883" s="1" t="s">
        <v>2168</v>
      </c>
      <c r="X883" s="1" t="s">
        <v>2396</v>
      </c>
      <c r="Y883" s="1" t="s">
        <v>2236</v>
      </c>
      <c r="Z883" s="1">
        <v>1</v>
      </c>
      <c r="AA883" s="1" t="s">
        <v>2124</v>
      </c>
      <c r="AB883" s="1" t="s">
        <v>2171</v>
      </c>
      <c r="AC883" s="1" t="s">
        <v>6030</v>
      </c>
      <c r="AD883" s="1">
        <v>2</v>
      </c>
      <c r="AE883" s="1">
        <v>515966</v>
      </c>
      <c r="AF883" s="1">
        <v>46198348</v>
      </c>
      <c r="AG883" s="1" t="s">
        <v>2174</v>
      </c>
      <c r="AH883" s="1" t="s">
        <v>6031</v>
      </c>
    </row>
    <row r="884" spans="1:34" x14ac:dyDescent="0.25">
      <c r="A884" s="1">
        <v>498512</v>
      </c>
      <c r="B884" s="1" t="s">
        <v>2175</v>
      </c>
      <c r="C884" s="1" t="s">
        <v>6032</v>
      </c>
      <c r="D884" s="1">
        <v>55624</v>
      </c>
      <c r="E884" s="3" t="s">
        <v>992</v>
      </c>
      <c r="F884" s="1" t="s">
        <v>995</v>
      </c>
      <c r="G884" s="1" t="s">
        <v>2254</v>
      </c>
      <c r="H884" s="1">
        <v>0</v>
      </c>
      <c r="I884" s="1" t="s">
        <v>6033</v>
      </c>
      <c r="J884" s="1">
        <v>751564626</v>
      </c>
      <c r="K884" s="1" t="s">
        <v>2124</v>
      </c>
      <c r="L884" s="1" t="s">
        <v>6034</v>
      </c>
      <c r="M884" s="1" t="s">
        <v>2331</v>
      </c>
      <c r="N884" s="1" t="s">
        <v>2332</v>
      </c>
      <c r="O884" s="1" t="s">
        <v>2165</v>
      </c>
      <c r="P884" s="1" t="s">
        <v>2165</v>
      </c>
      <c r="Q884" s="1" t="s">
        <v>2166</v>
      </c>
      <c r="R884" s="1" t="s">
        <v>2380</v>
      </c>
      <c r="S884" s="1">
        <v>1</v>
      </c>
      <c r="T884" s="1">
        <v>46198353</v>
      </c>
      <c r="U884" s="1">
        <v>46198353</v>
      </c>
      <c r="V884" s="1" t="s">
        <v>2168</v>
      </c>
      <c r="W884" s="1" t="s">
        <v>2168</v>
      </c>
      <c r="X884" s="1" t="s">
        <v>2396</v>
      </c>
      <c r="Y884" s="1" t="s">
        <v>2236</v>
      </c>
      <c r="Z884" s="1">
        <v>1</v>
      </c>
      <c r="AA884" s="1" t="s">
        <v>2124</v>
      </c>
      <c r="AB884" s="1" t="s">
        <v>2171</v>
      </c>
      <c r="AC884" s="1" t="s">
        <v>6035</v>
      </c>
      <c r="AD884" s="1">
        <v>2</v>
      </c>
      <c r="AE884" s="1">
        <v>513199</v>
      </c>
      <c r="AF884" s="1">
        <v>46198353</v>
      </c>
      <c r="AG884" s="1" t="s">
        <v>2174</v>
      </c>
      <c r="AH884" s="1" t="s">
        <v>2186</v>
      </c>
    </row>
    <row r="885" spans="1:34" x14ac:dyDescent="0.25">
      <c r="A885" s="1">
        <v>498692</v>
      </c>
      <c r="B885" s="1" t="s">
        <v>2175</v>
      </c>
      <c r="C885" s="1" t="s">
        <v>6036</v>
      </c>
      <c r="D885" s="1">
        <v>1298</v>
      </c>
      <c r="E885" s="3" t="s">
        <v>1155</v>
      </c>
      <c r="F885" s="1" t="s">
        <v>1157</v>
      </c>
      <c r="G885" s="1" t="s">
        <v>2254</v>
      </c>
      <c r="H885" s="1">
        <v>0</v>
      </c>
      <c r="I885" s="1" t="s">
        <v>6037</v>
      </c>
      <c r="J885" s="1">
        <v>376809219</v>
      </c>
      <c r="K885" s="1" t="s">
        <v>2124</v>
      </c>
      <c r="L885" s="1" t="s">
        <v>6038</v>
      </c>
      <c r="M885" s="1" t="s">
        <v>2331</v>
      </c>
      <c r="N885" s="1" t="s">
        <v>2332</v>
      </c>
      <c r="O885" s="1" t="s">
        <v>2165</v>
      </c>
      <c r="P885" s="1" t="s">
        <v>2165</v>
      </c>
      <c r="Q885" s="1" t="s">
        <v>2166</v>
      </c>
      <c r="R885" s="1" t="s">
        <v>2380</v>
      </c>
      <c r="S885" s="1">
        <v>1</v>
      </c>
      <c r="T885" s="1">
        <v>40317234</v>
      </c>
      <c r="U885" s="1">
        <v>40317234</v>
      </c>
      <c r="V885" s="1" t="s">
        <v>2168</v>
      </c>
      <c r="W885" s="1" t="s">
        <v>2168</v>
      </c>
      <c r="X885" s="1" t="s">
        <v>3048</v>
      </c>
      <c r="Y885" s="1" t="s">
        <v>2236</v>
      </c>
      <c r="Z885" s="1">
        <v>1</v>
      </c>
      <c r="AA885" s="1" t="s">
        <v>2124</v>
      </c>
      <c r="AB885" s="1" t="s">
        <v>2171</v>
      </c>
      <c r="AC885" s="1" t="s">
        <v>6039</v>
      </c>
      <c r="AD885" s="1">
        <v>2</v>
      </c>
      <c r="AE885" s="1">
        <v>508759</v>
      </c>
      <c r="AF885" s="1">
        <v>40317234</v>
      </c>
      <c r="AG885" s="1" t="s">
        <v>2174</v>
      </c>
      <c r="AH885" s="1" t="s">
        <v>2210</v>
      </c>
    </row>
    <row r="886" spans="1:34" x14ac:dyDescent="0.25">
      <c r="A886" s="1">
        <v>498741</v>
      </c>
      <c r="B886" s="1" t="s">
        <v>2175</v>
      </c>
      <c r="C886" s="1" t="s">
        <v>6040</v>
      </c>
      <c r="D886" s="1">
        <v>55624</v>
      </c>
      <c r="E886" s="3" t="s">
        <v>992</v>
      </c>
      <c r="F886" s="1" t="s">
        <v>995</v>
      </c>
      <c r="G886" s="1" t="s">
        <v>2254</v>
      </c>
      <c r="H886" s="1">
        <v>0</v>
      </c>
      <c r="I886" s="1" t="s">
        <v>2667</v>
      </c>
      <c r="J886" s="1">
        <v>1462570054</v>
      </c>
      <c r="K886" s="1" t="s">
        <v>2124</v>
      </c>
      <c r="L886" s="1" t="s">
        <v>6041</v>
      </c>
      <c r="M886" s="1" t="s">
        <v>2331</v>
      </c>
      <c r="N886" s="1" t="s">
        <v>2332</v>
      </c>
      <c r="O886" s="1" t="s">
        <v>2165</v>
      </c>
      <c r="P886" s="1" t="s">
        <v>2165</v>
      </c>
      <c r="Q886" s="1" t="s">
        <v>2166</v>
      </c>
      <c r="R886" s="1" t="s">
        <v>2380</v>
      </c>
      <c r="S886" s="1">
        <v>1</v>
      </c>
      <c r="T886" s="1">
        <v>46198324</v>
      </c>
      <c r="U886" s="1">
        <v>46198324</v>
      </c>
      <c r="V886" s="1" t="s">
        <v>2168</v>
      </c>
      <c r="W886" s="1" t="s">
        <v>2168</v>
      </c>
      <c r="X886" s="1" t="s">
        <v>2396</v>
      </c>
      <c r="Y886" s="1" t="s">
        <v>2236</v>
      </c>
      <c r="Z886" s="1">
        <v>1</v>
      </c>
      <c r="AA886" s="1" t="s">
        <v>2124</v>
      </c>
      <c r="AB886" s="1" t="s">
        <v>2171</v>
      </c>
      <c r="AC886" s="1" t="s">
        <v>6042</v>
      </c>
      <c r="AD886" s="1">
        <v>2</v>
      </c>
      <c r="AE886" s="1">
        <v>515716</v>
      </c>
      <c r="AF886" s="1">
        <v>46198324</v>
      </c>
      <c r="AG886" s="1" t="s">
        <v>2210</v>
      </c>
      <c r="AH886" s="1" t="s">
        <v>2185</v>
      </c>
    </row>
    <row r="887" spans="1:34" x14ac:dyDescent="0.25">
      <c r="A887" s="1">
        <v>499070</v>
      </c>
      <c r="B887" s="1" t="s">
        <v>2175</v>
      </c>
      <c r="C887" s="1" t="s">
        <v>6043</v>
      </c>
      <c r="D887" s="1">
        <v>79809</v>
      </c>
      <c r="E887" s="3" t="s">
        <v>1386</v>
      </c>
      <c r="F887" s="1" t="s">
        <v>1388</v>
      </c>
      <c r="G887" s="1" t="s">
        <v>2220</v>
      </c>
      <c r="H887" s="1">
        <v>0</v>
      </c>
      <c r="I887" s="1" t="s">
        <v>2370</v>
      </c>
      <c r="J887" s="1">
        <v>554218980</v>
      </c>
      <c r="K887" s="1" t="s">
        <v>2124</v>
      </c>
      <c r="L887" s="1" t="s">
        <v>6044</v>
      </c>
      <c r="M887" s="1" t="s">
        <v>6045</v>
      </c>
      <c r="N887" s="1" t="s">
        <v>6046</v>
      </c>
      <c r="O887" s="1" t="s">
        <v>2165</v>
      </c>
      <c r="P887" s="1" t="s">
        <v>2165</v>
      </c>
      <c r="Q887" s="1" t="s">
        <v>2166</v>
      </c>
      <c r="R887" s="1" t="s">
        <v>2443</v>
      </c>
      <c r="S887" s="1">
        <v>2</v>
      </c>
      <c r="T887" s="1">
        <v>165953729</v>
      </c>
      <c r="U887" s="1">
        <v>165953729</v>
      </c>
      <c r="V887" s="1" t="s">
        <v>2168</v>
      </c>
      <c r="W887" s="1" t="s">
        <v>2168</v>
      </c>
      <c r="X887" s="1" t="s">
        <v>3126</v>
      </c>
      <c r="Y887" s="1" t="s">
        <v>2227</v>
      </c>
      <c r="Z887" s="1">
        <v>2</v>
      </c>
      <c r="AA887" s="1" t="s">
        <v>2124</v>
      </c>
      <c r="AB887" s="1" t="s">
        <v>2171</v>
      </c>
      <c r="AC887" s="1" t="s">
        <v>6047</v>
      </c>
      <c r="AD887" s="1">
        <v>2</v>
      </c>
      <c r="AE887" s="1">
        <v>506599</v>
      </c>
      <c r="AF887" s="1">
        <v>165953729</v>
      </c>
      <c r="AG887" s="1" t="s">
        <v>2210</v>
      </c>
      <c r="AH887" s="1" t="s">
        <v>2185</v>
      </c>
    </row>
    <row r="888" spans="1:34" x14ac:dyDescent="0.25">
      <c r="A888" s="1">
        <v>499912</v>
      </c>
      <c r="B888" s="1" t="s">
        <v>2175</v>
      </c>
      <c r="C888" s="1" t="s">
        <v>6048</v>
      </c>
      <c r="D888" s="1">
        <v>65062</v>
      </c>
      <c r="E888" s="3" t="s">
        <v>709</v>
      </c>
      <c r="F888" s="1" t="s">
        <v>711</v>
      </c>
      <c r="G888" s="1" t="s">
        <v>2254</v>
      </c>
      <c r="H888" s="1">
        <v>0</v>
      </c>
      <c r="I888" s="1" t="s">
        <v>6049</v>
      </c>
      <c r="J888" s="1">
        <v>377533527</v>
      </c>
      <c r="K888" s="1" t="s">
        <v>2124</v>
      </c>
      <c r="L888" s="1" t="s">
        <v>6050</v>
      </c>
      <c r="M888" s="1" t="s">
        <v>2331</v>
      </c>
      <c r="N888" s="1" t="s">
        <v>2332</v>
      </c>
      <c r="O888" s="1" t="s">
        <v>2165</v>
      </c>
      <c r="P888" s="1" t="s">
        <v>2165</v>
      </c>
      <c r="Q888" s="1" t="s">
        <v>2166</v>
      </c>
      <c r="R888" s="1" t="s">
        <v>2443</v>
      </c>
      <c r="S888" s="1">
        <v>2</v>
      </c>
      <c r="T888" s="1">
        <v>201643445</v>
      </c>
      <c r="U888" s="1">
        <v>201643445</v>
      </c>
      <c r="V888" s="1" t="s">
        <v>2168</v>
      </c>
      <c r="W888" s="1" t="s">
        <v>2168</v>
      </c>
      <c r="X888" s="1" t="s">
        <v>2622</v>
      </c>
      <c r="Y888" s="1" t="s">
        <v>2236</v>
      </c>
      <c r="Z888" s="1">
        <v>1</v>
      </c>
      <c r="AA888" s="1" t="s">
        <v>2124</v>
      </c>
      <c r="AB888" s="1" t="s">
        <v>2171</v>
      </c>
      <c r="AC888" s="1" t="s">
        <v>6051</v>
      </c>
      <c r="AD888" s="1">
        <v>2</v>
      </c>
      <c r="AE888" s="1">
        <v>511680</v>
      </c>
      <c r="AF888" s="1">
        <v>201643445</v>
      </c>
      <c r="AG888" s="1" t="s">
        <v>2174</v>
      </c>
      <c r="AH888" s="1" t="s">
        <v>2186</v>
      </c>
    </row>
    <row r="889" spans="1:34" x14ac:dyDescent="0.25">
      <c r="A889" s="1">
        <v>500128</v>
      </c>
      <c r="B889" s="1" t="s">
        <v>2175</v>
      </c>
      <c r="C889" s="1" t="s">
        <v>6052</v>
      </c>
      <c r="D889" s="1">
        <v>7840</v>
      </c>
      <c r="E889" s="3" t="s">
        <v>46</v>
      </c>
      <c r="F889" s="1" t="s">
        <v>49</v>
      </c>
      <c r="G889" s="1" t="s">
        <v>2254</v>
      </c>
      <c r="H889" s="1">
        <v>0</v>
      </c>
      <c r="I889" s="1" t="s">
        <v>6053</v>
      </c>
      <c r="J889" s="1">
        <v>530120421</v>
      </c>
      <c r="K889" s="1" t="s">
        <v>2124</v>
      </c>
      <c r="L889" s="1" t="s">
        <v>6054</v>
      </c>
      <c r="M889" s="1" t="s">
        <v>2331</v>
      </c>
      <c r="N889" s="1" t="s">
        <v>2332</v>
      </c>
      <c r="O889" s="1" t="s">
        <v>2165</v>
      </c>
      <c r="P889" s="1" t="s">
        <v>2165</v>
      </c>
      <c r="Q889" s="1" t="s">
        <v>2166</v>
      </c>
      <c r="R889" s="1" t="s">
        <v>2443</v>
      </c>
      <c r="S889" s="1">
        <v>2</v>
      </c>
      <c r="T889" s="1">
        <v>73385848</v>
      </c>
      <c r="U889" s="1">
        <v>73385848</v>
      </c>
      <c r="V889" s="1" t="s">
        <v>2168</v>
      </c>
      <c r="W889" s="1" t="s">
        <v>2168</v>
      </c>
      <c r="X889" s="1" t="s">
        <v>6055</v>
      </c>
      <c r="Y889" s="1" t="s">
        <v>2236</v>
      </c>
      <c r="Z889" s="1">
        <v>1</v>
      </c>
      <c r="AA889" s="1" t="s">
        <v>2124</v>
      </c>
      <c r="AB889" s="1" t="s">
        <v>2171</v>
      </c>
      <c r="AC889" s="1" t="s">
        <v>6056</v>
      </c>
      <c r="AD889" s="1">
        <v>2</v>
      </c>
      <c r="AE889" s="1">
        <v>509001</v>
      </c>
      <c r="AF889" s="1">
        <v>73385848</v>
      </c>
      <c r="AG889" s="1" t="s">
        <v>2174</v>
      </c>
      <c r="AH889" s="1" t="s">
        <v>2186</v>
      </c>
    </row>
    <row r="890" spans="1:34" x14ac:dyDescent="0.25">
      <c r="A890" s="1">
        <v>500155</v>
      </c>
      <c r="B890" s="1" t="s">
        <v>2175</v>
      </c>
      <c r="C890" s="1" t="s">
        <v>6057</v>
      </c>
      <c r="D890" s="1">
        <v>51095</v>
      </c>
      <c r="E890" s="3" t="s">
        <v>1064</v>
      </c>
      <c r="F890" s="1" t="s">
        <v>1067</v>
      </c>
      <c r="G890" s="1" t="s">
        <v>2254</v>
      </c>
      <c r="H890" s="1">
        <v>0</v>
      </c>
      <c r="I890" s="1" t="s">
        <v>5923</v>
      </c>
      <c r="J890" s="1">
        <v>1553550668</v>
      </c>
      <c r="K890" s="1" t="s">
        <v>2124</v>
      </c>
      <c r="L890" s="1" t="s">
        <v>6058</v>
      </c>
      <c r="M890" s="1" t="s">
        <v>2331</v>
      </c>
      <c r="N890" s="1" t="s">
        <v>2332</v>
      </c>
      <c r="O890" s="1" t="s">
        <v>2165</v>
      </c>
      <c r="P890" s="1" t="s">
        <v>2165</v>
      </c>
      <c r="Q890" s="1" t="s">
        <v>2166</v>
      </c>
      <c r="R890" s="1" t="s">
        <v>2637</v>
      </c>
      <c r="S890" s="1">
        <v>3</v>
      </c>
      <c r="T890" s="1">
        <v>3126985</v>
      </c>
      <c r="U890" s="1">
        <v>3126985</v>
      </c>
      <c r="V890" s="1" t="s">
        <v>2168</v>
      </c>
      <c r="W890" s="1" t="s">
        <v>2168</v>
      </c>
      <c r="X890" s="1" t="s">
        <v>5762</v>
      </c>
      <c r="Y890" s="1" t="s">
        <v>2236</v>
      </c>
      <c r="Z890" s="1">
        <v>1</v>
      </c>
      <c r="AA890" s="1" t="s">
        <v>2124</v>
      </c>
      <c r="AB890" s="1" t="s">
        <v>2171</v>
      </c>
      <c r="AC890" s="1" t="s">
        <v>6059</v>
      </c>
      <c r="AD890" s="1">
        <v>2</v>
      </c>
      <c r="AE890" s="1">
        <v>513853</v>
      </c>
      <c r="AF890" s="1">
        <v>3126985</v>
      </c>
      <c r="AG890" s="1" t="s">
        <v>2210</v>
      </c>
      <c r="AH890" s="1" t="s">
        <v>2185</v>
      </c>
    </row>
    <row r="891" spans="1:34" x14ac:dyDescent="0.25">
      <c r="A891" s="1">
        <v>500157</v>
      </c>
      <c r="B891" s="1" t="s">
        <v>2175</v>
      </c>
      <c r="C891" s="1" t="s">
        <v>6060</v>
      </c>
      <c r="D891" s="1">
        <v>51095</v>
      </c>
      <c r="E891" s="3" t="s">
        <v>1064</v>
      </c>
      <c r="F891" s="1" t="s">
        <v>1067</v>
      </c>
      <c r="G891" s="1" t="s">
        <v>2254</v>
      </c>
      <c r="H891" s="1">
        <v>0</v>
      </c>
      <c r="I891" s="1" t="s">
        <v>6061</v>
      </c>
      <c r="J891" s="1">
        <v>1553550677</v>
      </c>
      <c r="K891" s="1" t="s">
        <v>2124</v>
      </c>
      <c r="L891" s="1" t="s">
        <v>6062</v>
      </c>
      <c r="M891" s="1" t="s">
        <v>2331</v>
      </c>
      <c r="N891" s="1" t="s">
        <v>2332</v>
      </c>
      <c r="O891" s="1" t="s">
        <v>2165</v>
      </c>
      <c r="P891" s="1" t="s">
        <v>2165</v>
      </c>
      <c r="Q891" s="1" t="s">
        <v>2166</v>
      </c>
      <c r="R891" s="1" t="s">
        <v>2637</v>
      </c>
      <c r="S891" s="1">
        <v>3</v>
      </c>
      <c r="T891" s="1">
        <v>3126999</v>
      </c>
      <c r="U891" s="1">
        <v>3126999</v>
      </c>
      <c r="V891" s="1" t="s">
        <v>2168</v>
      </c>
      <c r="W891" s="1" t="s">
        <v>2168</v>
      </c>
      <c r="X891" s="1" t="s">
        <v>5762</v>
      </c>
      <c r="Y891" s="1" t="s">
        <v>2236</v>
      </c>
      <c r="Z891" s="1">
        <v>1</v>
      </c>
      <c r="AA891" s="1" t="s">
        <v>2124</v>
      </c>
      <c r="AB891" s="1" t="s">
        <v>2171</v>
      </c>
      <c r="AC891" s="1" t="s">
        <v>6063</v>
      </c>
      <c r="AD891" s="1">
        <v>2</v>
      </c>
      <c r="AE891" s="1">
        <v>513098</v>
      </c>
      <c r="AF891" s="1">
        <v>3126999</v>
      </c>
      <c r="AG891" s="1" t="s">
        <v>2210</v>
      </c>
      <c r="AH891" s="1" t="s">
        <v>2185</v>
      </c>
    </row>
    <row r="892" spans="1:34" x14ac:dyDescent="0.25">
      <c r="A892" s="1">
        <v>500531</v>
      </c>
      <c r="B892" s="1" t="s">
        <v>2175</v>
      </c>
      <c r="C892" s="1" t="s">
        <v>6064</v>
      </c>
      <c r="D892" s="1">
        <v>1259</v>
      </c>
      <c r="E892" s="3" t="s">
        <v>201</v>
      </c>
      <c r="F892" s="1" t="s">
        <v>204</v>
      </c>
      <c r="G892" s="1" t="s">
        <v>2189</v>
      </c>
      <c r="H892" s="1">
        <v>0</v>
      </c>
      <c r="I892" s="1" t="s">
        <v>2335</v>
      </c>
      <c r="J892" s="1">
        <v>224801</v>
      </c>
      <c r="K892" s="1" t="s">
        <v>2124</v>
      </c>
      <c r="L892" s="1" t="s">
        <v>6065</v>
      </c>
      <c r="M892" s="1" t="s">
        <v>6066</v>
      </c>
      <c r="N892" s="1" t="s">
        <v>6067</v>
      </c>
      <c r="O892" s="1" t="s">
        <v>2165</v>
      </c>
      <c r="P892" s="1" t="s">
        <v>2165</v>
      </c>
      <c r="Q892" s="1" t="s">
        <v>2166</v>
      </c>
      <c r="R892" s="1" t="s">
        <v>2359</v>
      </c>
      <c r="S892" s="1">
        <v>4</v>
      </c>
      <c r="T892" s="1">
        <v>48010800</v>
      </c>
      <c r="U892" s="1">
        <v>48010800</v>
      </c>
      <c r="V892" s="1" t="s">
        <v>2168</v>
      </c>
      <c r="W892" s="1" t="s">
        <v>2168</v>
      </c>
      <c r="X892" s="1" t="s">
        <v>3499</v>
      </c>
      <c r="Y892" s="1" t="s">
        <v>2245</v>
      </c>
      <c r="Z892" s="1">
        <v>2</v>
      </c>
      <c r="AA892" s="1" t="s">
        <v>2124</v>
      </c>
      <c r="AB892" s="1" t="s">
        <v>2171</v>
      </c>
      <c r="AC892" s="1" t="s">
        <v>6068</v>
      </c>
      <c r="AD892" s="1">
        <v>2</v>
      </c>
      <c r="AE892" s="1">
        <v>517097</v>
      </c>
      <c r="AF892" s="1">
        <v>48010800</v>
      </c>
      <c r="AG892" s="1" t="s">
        <v>2210</v>
      </c>
      <c r="AH892" s="1" t="s">
        <v>2185</v>
      </c>
    </row>
    <row r="893" spans="1:34" x14ac:dyDescent="0.25">
      <c r="A893" s="1">
        <v>500711</v>
      </c>
      <c r="B893" s="1" t="s">
        <v>2175</v>
      </c>
      <c r="C893" s="1" t="s">
        <v>6069</v>
      </c>
      <c r="D893" s="1">
        <v>51095</v>
      </c>
      <c r="E893" s="3" t="s">
        <v>1064</v>
      </c>
      <c r="F893" s="1" t="s">
        <v>1067</v>
      </c>
      <c r="G893" s="1" t="s">
        <v>2254</v>
      </c>
      <c r="H893" s="1">
        <v>0</v>
      </c>
      <c r="I893" s="1" t="s">
        <v>6070</v>
      </c>
      <c r="J893" s="1">
        <v>112624983</v>
      </c>
      <c r="K893" s="1" t="s">
        <v>2124</v>
      </c>
      <c r="L893" s="1" t="s">
        <v>6071</v>
      </c>
      <c r="M893" s="1" t="s">
        <v>2331</v>
      </c>
      <c r="N893" s="1" t="s">
        <v>2332</v>
      </c>
      <c r="O893" s="1" t="s">
        <v>2165</v>
      </c>
      <c r="P893" s="1" t="s">
        <v>2165</v>
      </c>
      <c r="Q893" s="1" t="s">
        <v>2166</v>
      </c>
      <c r="R893" s="1" t="s">
        <v>2637</v>
      </c>
      <c r="S893" s="1">
        <v>3</v>
      </c>
      <c r="T893" s="1">
        <v>3129018</v>
      </c>
      <c r="U893" s="1">
        <v>3129018</v>
      </c>
      <c r="V893" s="1" t="s">
        <v>2168</v>
      </c>
      <c r="W893" s="1" t="s">
        <v>2168</v>
      </c>
      <c r="X893" s="1" t="s">
        <v>5762</v>
      </c>
      <c r="Y893" s="1" t="s">
        <v>2236</v>
      </c>
      <c r="Z893" s="1">
        <v>1</v>
      </c>
      <c r="AA893" s="1" t="s">
        <v>2124</v>
      </c>
      <c r="AB893" s="1" t="s">
        <v>2171</v>
      </c>
      <c r="AC893" s="1" t="s">
        <v>6072</v>
      </c>
      <c r="AD893" s="1">
        <v>2</v>
      </c>
      <c r="AE893" s="1">
        <v>509315</v>
      </c>
      <c r="AF893" s="1">
        <v>3129018</v>
      </c>
      <c r="AG893" s="1" t="s">
        <v>2210</v>
      </c>
      <c r="AH893" s="1" t="s">
        <v>2185</v>
      </c>
    </row>
    <row r="894" spans="1:34" x14ac:dyDescent="0.25">
      <c r="A894" s="1">
        <v>501362</v>
      </c>
      <c r="B894" s="1" t="s">
        <v>2175</v>
      </c>
      <c r="C894" s="1" t="s">
        <v>6073</v>
      </c>
      <c r="D894" s="1">
        <v>1302</v>
      </c>
      <c r="E894" s="3" t="s">
        <v>1146</v>
      </c>
      <c r="F894" s="1" t="s">
        <v>1148</v>
      </c>
      <c r="G894" s="1" t="s">
        <v>2254</v>
      </c>
      <c r="H894" s="1">
        <v>0</v>
      </c>
      <c r="I894" s="1" t="s">
        <v>6074</v>
      </c>
      <c r="J894" s="1">
        <v>750744838</v>
      </c>
      <c r="K894" s="1" t="s">
        <v>2124</v>
      </c>
      <c r="L894" s="1" t="s">
        <v>6075</v>
      </c>
      <c r="M894" s="1" t="s">
        <v>2331</v>
      </c>
      <c r="N894" s="1" t="s">
        <v>2332</v>
      </c>
      <c r="O894" s="1" t="s">
        <v>2165</v>
      </c>
      <c r="P894" s="1" t="s">
        <v>2165</v>
      </c>
      <c r="Q894" s="1" t="s">
        <v>2166</v>
      </c>
      <c r="R894" s="1" t="s">
        <v>2167</v>
      </c>
      <c r="S894" s="1">
        <v>6</v>
      </c>
      <c r="T894" s="1">
        <v>33192284</v>
      </c>
      <c r="U894" s="1">
        <v>33192284</v>
      </c>
      <c r="V894" s="1" t="s">
        <v>2168</v>
      </c>
      <c r="W894" s="1" t="s">
        <v>2168</v>
      </c>
      <c r="X894" s="1" t="s">
        <v>3650</v>
      </c>
      <c r="Y894" s="1" t="s">
        <v>2236</v>
      </c>
      <c r="Z894" s="1">
        <v>1</v>
      </c>
      <c r="AA894" s="1" t="s">
        <v>2124</v>
      </c>
      <c r="AB894" s="1" t="s">
        <v>2171</v>
      </c>
      <c r="AC894" s="1" t="s">
        <v>6076</v>
      </c>
      <c r="AD894" s="1">
        <v>2</v>
      </c>
      <c r="AE894" s="1">
        <v>517927</v>
      </c>
      <c r="AF894" s="1">
        <v>33192284</v>
      </c>
      <c r="AG894" s="1" t="s">
        <v>2174</v>
      </c>
      <c r="AH894" s="1" t="s">
        <v>2186</v>
      </c>
    </row>
    <row r="895" spans="1:34" x14ac:dyDescent="0.25">
      <c r="A895" s="1">
        <v>501733</v>
      </c>
      <c r="B895" s="1" t="s">
        <v>2175</v>
      </c>
      <c r="C895" s="1" t="s">
        <v>6077</v>
      </c>
      <c r="D895" s="1">
        <v>1302</v>
      </c>
      <c r="E895" s="3" t="s">
        <v>1146</v>
      </c>
      <c r="F895" s="1" t="s">
        <v>1148</v>
      </c>
      <c r="G895" s="1" t="s">
        <v>2220</v>
      </c>
      <c r="H895" s="1">
        <v>0</v>
      </c>
      <c r="I895" s="1" t="s">
        <v>6078</v>
      </c>
      <c r="J895" s="1">
        <v>767695417</v>
      </c>
      <c r="K895" s="1" t="s">
        <v>2124</v>
      </c>
      <c r="L895" s="1" t="s">
        <v>6079</v>
      </c>
      <c r="M895" s="1" t="s">
        <v>6080</v>
      </c>
      <c r="N895" s="1" t="s">
        <v>6081</v>
      </c>
      <c r="O895" s="1" t="s">
        <v>2165</v>
      </c>
      <c r="P895" s="1" t="s">
        <v>2165</v>
      </c>
      <c r="Q895" s="1" t="s">
        <v>2166</v>
      </c>
      <c r="R895" s="1" t="s">
        <v>2167</v>
      </c>
      <c r="S895" s="1">
        <v>6</v>
      </c>
      <c r="T895" s="1">
        <v>33192261</v>
      </c>
      <c r="U895" s="1">
        <v>33192261</v>
      </c>
      <c r="V895" s="1" t="s">
        <v>2168</v>
      </c>
      <c r="W895" s="1" t="s">
        <v>2168</v>
      </c>
      <c r="X895" s="1" t="s">
        <v>3650</v>
      </c>
      <c r="Y895" s="1" t="s">
        <v>2227</v>
      </c>
      <c r="Z895" s="1">
        <v>2</v>
      </c>
      <c r="AA895" s="1" t="s">
        <v>2124</v>
      </c>
      <c r="AB895" s="1" t="s">
        <v>2171</v>
      </c>
      <c r="AC895" s="1" t="s">
        <v>6082</v>
      </c>
      <c r="AD895" s="1">
        <v>2</v>
      </c>
      <c r="AE895" s="1">
        <v>515825</v>
      </c>
      <c r="AF895" s="1">
        <v>33192261</v>
      </c>
      <c r="AG895" s="1" t="s">
        <v>2210</v>
      </c>
      <c r="AH895" s="1" t="s">
        <v>2174</v>
      </c>
    </row>
    <row r="896" spans="1:34" x14ac:dyDescent="0.25">
      <c r="A896" s="1">
        <v>501833</v>
      </c>
      <c r="B896" s="1" t="s">
        <v>2175</v>
      </c>
      <c r="C896" s="1" t="s">
        <v>6083</v>
      </c>
      <c r="D896" s="1">
        <v>5191</v>
      </c>
      <c r="E896" s="3" t="s">
        <v>533</v>
      </c>
      <c r="F896" s="1" t="s">
        <v>536</v>
      </c>
      <c r="G896" s="1" t="s">
        <v>2254</v>
      </c>
      <c r="H896" s="1">
        <v>0</v>
      </c>
      <c r="I896" s="1" t="s">
        <v>6084</v>
      </c>
      <c r="J896" s="1">
        <v>1205307245</v>
      </c>
      <c r="K896" s="1" t="s">
        <v>2124</v>
      </c>
      <c r="L896" s="1" t="s">
        <v>6085</v>
      </c>
      <c r="M896" s="1" t="s">
        <v>2331</v>
      </c>
      <c r="N896" s="1" t="s">
        <v>2332</v>
      </c>
      <c r="O896" s="1" t="s">
        <v>2165</v>
      </c>
      <c r="P896" s="1" t="s">
        <v>2165</v>
      </c>
      <c r="Q896" s="1" t="s">
        <v>2166</v>
      </c>
      <c r="R896" s="1" t="s">
        <v>2167</v>
      </c>
      <c r="S896" s="1">
        <v>6</v>
      </c>
      <c r="T896" s="1">
        <v>136822622</v>
      </c>
      <c r="U896" s="1">
        <v>136822622</v>
      </c>
      <c r="V896" s="1" t="s">
        <v>2168</v>
      </c>
      <c r="W896" s="1" t="s">
        <v>2168</v>
      </c>
      <c r="X896" s="1" t="s">
        <v>2216</v>
      </c>
      <c r="Y896" s="1" t="s">
        <v>2236</v>
      </c>
      <c r="Z896" s="1">
        <v>1</v>
      </c>
      <c r="AA896" s="1" t="s">
        <v>2124</v>
      </c>
      <c r="AB896" s="1" t="s">
        <v>2171</v>
      </c>
      <c r="AC896" s="1" t="s">
        <v>6086</v>
      </c>
      <c r="AD896" s="1">
        <v>2</v>
      </c>
      <c r="AE896" s="1">
        <v>511998</v>
      </c>
      <c r="AF896" s="1">
        <v>136822622</v>
      </c>
      <c r="AG896" s="1" t="s">
        <v>2210</v>
      </c>
      <c r="AH896" s="1" t="s">
        <v>2185</v>
      </c>
    </row>
    <row r="897" spans="1:34" x14ac:dyDescent="0.25">
      <c r="A897" s="1">
        <v>502054</v>
      </c>
      <c r="B897" s="1" t="s">
        <v>2187</v>
      </c>
      <c r="C897" s="1" t="s">
        <v>6087</v>
      </c>
      <c r="D897" s="1">
        <v>79848</v>
      </c>
      <c r="E897" s="3" t="s">
        <v>237</v>
      </c>
      <c r="F897" s="1" t="s">
        <v>240</v>
      </c>
      <c r="G897" s="1" t="s">
        <v>2239</v>
      </c>
      <c r="H897" s="1">
        <v>0</v>
      </c>
      <c r="I897" s="1" t="s">
        <v>2265</v>
      </c>
      <c r="J897" s="1">
        <v>536000854</v>
      </c>
      <c r="K897" s="1" t="s">
        <v>2124</v>
      </c>
      <c r="L897" s="1" t="s">
        <v>6088</v>
      </c>
      <c r="M897" s="1" t="s">
        <v>6089</v>
      </c>
      <c r="N897" s="1" t="s">
        <v>6090</v>
      </c>
      <c r="O897" s="1" t="s">
        <v>2165</v>
      </c>
      <c r="P897" s="1" t="s">
        <v>2165</v>
      </c>
      <c r="Q897" s="1" t="s">
        <v>2166</v>
      </c>
      <c r="R897" s="1" t="s">
        <v>2325</v>
      </c>
      <c r="S897" s="1">
        <v>8</v>
      </c>
      <c r="T897" s="1">
        <v>67074229</v>
      </c>
      <c r="U897" s="1">
        <v>67074230</v>
      </c>
      <c r="V897" s="1" t="s">
        <v>2168</v>
      </c>
      <c r="W897" s="1" t="s">
        <v>2168</v>
      </c>
      <c r="X897" s="1" t="s">
        <v>5836</v>
      </c>
      <c r="Y897" s="1" t="s">
        <v>2245</v>
      </c>
      <c r="Z897" s="1">
        <v>2</v>
      </c>
      <c r="AA897" s="1" t="s">
        <v>2124</v>
      </c>
      <c r="AB897" s="1" t="s">
        <v>2171</v>
      </c>
      <c r="AC897" s="1" t="s">
        <v>6091</v>
      </c>
      <c r="AD897" s="1">
        <v>2</v>
      </c>
      <c r="AE897" s="1">
        <v>507651</v>
      </c>
      <c r="AF897" s="1">
        <v>67074229</v>
      </c>
      <c r="AG897" s="1" t="s">
        <v>2185</v>
      </c>
      <c r="AH897" s="1" t="s">
        <v>6092</v>
      </c>
    </row>
    <row r="898" spans="1:34" x14ac:dyDescent="0.25">
      <c r="A898" s="1">
        <v>502103</v>
      </c>
      <c r="B898" s="1" t="s">
        <v>2175</v>
      </c>
      <c r="C898" s="1" t="s">
        <v>6093</v>
      </c>
      <c r="D898" s="1">
        <v>22954</v>
      </c>
      <c r="E898" s="3" t="s">
        <v>720</v>
      </c>
      <c r="F898" s="1" t="s">
        <v>723</v>
      </c>
      <c r="G898" s="1" t="s">
        <v>2254</v>
      </c>
      <c r="H898" s="1">
        <v>0</v>
      </c>
      <c r="I898" s="1" t="s">
        <v>6094</v>
      </c>
      <c r="J898" s="1">
        <v>558918995</v>
      </c>
      <c r="K898" s="1" t="s">
        <v>2124</v>
      </c>
      <c r="L898" s="1" t="s">
        <v>6095</v>
      </c>
      <c r="M898" s="1" t="s">
        <v>2331</v>
      </c>
      <c r="N898" s="1" t="s">
        <v>2332</v>
      </c>
      <c r="O898" s="1" t="s">
        <v>2165</v>
      </c>
      <c r="P898" s="1" t="s">
        <v>2165</v>
      </c>
      <c r="Q898" s="1" t="s">
        <v>2166</v>
      </c>
      <c r="R898" s="1" t="s">
        <v>2277</v>
      </c>
      <c r="S898" s="1">
        <v>9</v>
      </c>
      <c r="T898" s="1">
        <v>116687369</v>
      </c>
      <c r="U898" s="1">
        <v>116687369</v>
      </c>
      <c r="V898" s="1" t="s">
        <v>2168</v>
      </c>
      <c r="W898" s="1" t="s">
        <v>2168</v>
      </c>
      <c r="X898" s="1" t="s">
        <v>2736</v>
      </c>
      <c r="Y898" s="1" t="s">
        <v>2236</v>
      </c>
      <c r="Z898" s="1">
        <v>1</v>
      </c>
      <c r="AA898" s="1" t="s">
        <v>2124</v>
      </c>
      <c r="AB898" s="1" t="s">
        <v>2171</v>
      </c>
      <c r="AC898" s="1" t="s">
        <v>6096</v>
      </c>
      <c r="AD898" s="1">
        <v>2</v>
      </c>
      <c r="AE898" s="1">
        <v>511757</v>
      </c>
      <c r="AF898" s="1">
        <v>116687369</v>
      </c>
      <c r="AG898" s="1" t="s">
        <v>2174</v>
      </c>
      <c r="AH898" s="1" t="s">
        <v>2186</v>
      </c>
    </row>
    <row r="899" spans="1:34" x14ac:dyDescent="0.25">
      <c r="A899" s="1">
        <v>502330</v>
      </c>
      <c r="B899" s="1" t="s">
        <v>2175</v>
      </c>
      <c r="C899" s="1" t="s">
        <v>6097</v>
      </c>
      <c r="D899" s="1">
        <v>2055</v>
      </c>
      <c r="E899" s="3" t="s">
        <v>193</v>
      </c>
      <c r="F899" s="1" t="s">
        <v>196</v>
      </c>
      <c r="G899" s="1" t="s">
        <v>2254</v>
      </c>
      <c r="H899" s="1">
        <v>0</v>
      </c>
      <c r="I899" s="1" t="s">
        <v>6098</v>
      </c>
      <c r="J899" s="1">
        <v>1410788848</v>
      </c>
      <c r="K899" s="1" t="s">
        <v>2124</v>
      </c>
      <c r="L899" s="1" t="s">
        <v>6099</v>
      </c>
      <c r="M899" s="1" t="s">
        <v>2331</v>
      </c>
      <c r="N899" s="1" t="s">
        <v>2332</v>
      </c>
      <c r="O899" s="1" t="s">
        <v>2165</v>
      </c>
      <c r="P899" s="1" t="s">
        <v>2165</v>
      </c>
      <c r="Q899" s="1" t="s">
        <v>2166</v>
      </c>
      <c r="R899" s="1" t="s">
        <v>2325</v>
      </c>
      <c r="S899" s="1">
        <v>8</v>
      </c>
      <c r="T899" s="1">
        <v>1770939</v>
      </c>
      <c r="U899" s="1">
        <v>1770939</v>
      </c>
      <c r="V899" s="1" t="s">
        <v>2168</v>
      </c>
      <c r="W899" s="1" t="s">
        <v>2168</v>
      </c>
      <c r="X899" s="1" t="s">
        <v>2326</v>
      </c>
      <c r="Y899" s="1" t="s">
        <v>2236</v>
      </c>
      <c r="Z899" s="1">
        <v>1</v>
      </c>
      <c r="AA899" s="1" t="s">
        <v>2124</v>
      </c>
      <c r="AB899" s="1" t="s">
        <v>2171</v>
      </c>
      <c r="AC899" s="1" t="s">
        <v>6100</v>
      </c>
      <c r="AD899" s="1">
        <v>2</v>
      </c>
      <c r="AE899" s="1">
        <v>506715</v>
      </c>
      <c r="AF899" s="1">
        <v>1770939</v>
      </c>
      <c r="AG899" s="1" t="s">
        <v>2185</v>
      </c>
      <c r="AH899" s="1" t="s">
        <v>2186</v>
      </c>
    </row>
    <row r="900" spans="1:34" x14ac:dyDescent="0.25">
      <c r="A900" s="1">
        <v>502428</v>
      </c>
      <c r="B900" s="1" t="s">
        <v>2175</v>
      </c>
      <c r="C900" s="1" t="s">
        <v>6101</v>
      </c>
      <c r="D900" s="1">
        <v>2055</v>
      </c>
      <c r="E900" s="3" t="s">
        <v>193</v>
      </c>
      <c r="F900" s="1" t="s">
        <v>196</v>
      </c>
      <c r="G900" s="1" t="s">
        <v>2254</v>
      </c>
      <c r="H900" s="1">
        <v>0</v>
      </c>
      <c r="I900" s="1" t="s">
        <v>6098</v>
      </c>
      <c r="J900" s="1">
        <v>1003657407</v>
      </c>
      <c r="K900" s="1" t="s">
        <v>2124</v>
      </c>
      <c r="L900" s="1" t="s">
        <v>6102</v>
      </c>
      <c r="M900" s="1" t="s">
        <v>2331</v>
      </c>
      <c r="N900" s="1" t="s">
        <v>2332</v>
      </c>
      <c r="O900" s="1" t="s">
        <v>2165</v>
      </c>
      <c r="P900" s="1" t="s">
        <v>2165</v>
      </c>
      <c r="Q900" s="1" t="s">
        <v>2166</v>
      </c>
      <c r="R900" s="1" t="s">
        <v>2325</v>
      </c>
      <c r="S900" s="1">
        <v>8</v>
      </c>
      <c r="T900" s="1">
        <v>1763892</v>
      </c>
      <c r="U900" s="1">
        <v>1763892</v>
      </c>
      <c r="V900" s="1" t="s">
        <v>2168</v>
      </c>
      <c r="W900" s="1" t="s">
        <v>2168</v>
      </c>
      <c r="X900" s="1" t="s">
        <v>2326</v>
      </c>
      <c r="Y900" s="1" t="s">
        <v>2236</v>
      </c>
      <c r="Z900" s="1">
        <v>1</v>
      </c>
      <c r="AA900" s="1" t="s">
        <v>2124</v>
      </c>
      <c r="AB900" s="1" t="s">
        <v>2171</v>
      </c>
      <c r="AC900" s="1" t="s">
        <v>6103</v>
      </c>
      <c r="AD900" s="1">
        <v>2</v>
      </c>
      <c r="AE900" s="1">
        <v>511987</v>
      </c>
      <c r="AF900" s="1">
        <v>1763892</v>
      </c>
      <c r="AG900" s="1" t="s">
        <v>2210</v>
      </c>
      <c r="AH900" s="1" t="s">
        <v>2185</v>
      </c>
    </row>
    <row r="901" spans="1:34" x14ac:dyDescent="0.25">
      <c r="A901" s="1">
        <v>502429</v>
      </c>
      <c r="B901" s="1" t="s">
        <v>2175</v>
      </c>
      <c r="C901" s="1" t="s">
        <v>6104</v>
      </c>
      <c r="D901" s="1">
        <v>2055</v>
      </c>
      <c r="E901" s="3" t="s">
        <v>193</v>
      </c>
      <c r="F901" s="1" t="s">
        <v>196</v>
      </c>
      <c r="G901" s="1" t="s">
        <v>2254</v>
      </c>
      <c r="H901" s="1">
        <v>0</v>
      </c>
      <c r="I901" s="1" t="s">
        <v>6105</v>
      </c>
      <c r="J901" s="1">
        <v>1554448797</v>
      </c>
      <c r="K901" s="1" t="s">
        <v>2124</v>
      </c>
      <c r="L901" s="1" t="s">
        <v>6106</v>
      </c>
      <c r="M901" s="1" t="s">
        <v>2331</v>
      </c>
      <c r="N901" s="1" t="s">
        <v>2332</v>
      </c>
      <c r="O901" s="1" t="s">
        <v>2165</v>
      </c>
      <c r="P901" s="1" t="s">
        <v>2165</v>
      </c>
      <c r="Q901" s="1" t="s">
        <v>2166</v>
      </c>
      <c r="R901" s="1" t="s">
        <v>2325</v>
      </c>
      <c r="S901" s="1">
        <v>8</v>
      </c>
      <c r="T901" s="1">
        <v>1770934</v>
      </c>
      <c r="U901" s="1">
        <v>1770934</v>
      </c>
      <c r="V901" s="1" t="s">
        <v>2168</v>
      </c>
      <c r="W901" s="1" t="s">
        <v>2168</v>
      </c>
      <c r="X901" s="1" t="s">
        <v>2326</v>
      </c>
      <c r="Y901" s="1" t="s">
        <v>2236</v>
      </c>
      <c r="Z901" s="1">
        <v>1</v>
      </c>
      <c r="AA901" s="1" t="s">
        <v>2124</v>
      </c>
      <c r="AB901" s="1" t="s">
        <v>2171</v>
      </c>
      <c r="AC901" s="1" t="s">
        <v>6107</v>
      </c>
      <c r="AD901" s="1">
        <v>2</v>
      </c>
      <c r="AE901" s="1">
        <v>515035</v>
      </c>
      <c r="AF901" s="1">
        <v>1770934</v>
      </c>
      <c r="AG901" s="1" t="s">
        <v>2186</v>
      </c>
      <c r="AH901" s="1" t="s">
        <v>2185</v>
      </c>
    </row>
    <row r="902" spans="1:34" x14ac:dyDescent="0.25">
      <c r="A902" s="1">
        <v>502440</v>
      </c>
      <c r="B902" s="1" t="s">
        <v>2175</v>
      </c>
      <c r="C902" s="1" t="s">
        <v>6108</v>
      </c>
      <c r="D902" s="1">
        <v>25861</v>
      </c>
      <c r="E902" s="3" t="s">
        <v>771</v>
      </c>
      <c r="F902" s="1" t="s">
        <v>773</v>
      </c>
      <c r="G902" s="1" t="s">
        <v>2254</v>
      </c>
      <c r="H902" s="1">
        <v>0</v>
      </c>
      <c r="I902" s="1" t="s">
        <v>6109</v>
      </c>
      <c r="J902" s="1">
        <v>545201037</v>
      </c>
      <c r="K902" s="1" t="s">
        <v>2124</v>
      </c>
      <c r="L902" s="1" t="s">
        <v>6110</v>
      </c>
      <c r="M902" s="1" t="s">
        <v>2232</v>
      </c>
      <c r="N902" s="1" t="s">
        <v>2194</v>
      </c>
      <c r="O902" s="1" t="s">
        <v>2165</v>
      </c>
      <c r="P902" s="1" t="s">
        <v>2165</v>
      </c>
      <c r="Q902" s="1" t="s">
        <v>2166</v>
      </c>
      <c r="R902" s="1" t="s">
        <v>2277</v>
      </c>
      <c r="S902" s="1">
        <v>9</v>
      </c>
      <c r="T902" s="1">
        <v>114504835</v>
      </c>
      <c r="U902" s="1">
        <v>114504835</v>
      </c>
      <c r="V902" s="1" t="s">
        <v>2168</v>
      </c>
      <c r="W902" s="1" t="s">
        <v>2168</v>
      </c>
      <c r="X902" s="1" t="s">
        <v>3918</v>
      </c>
      <c r="Y902" s="1" t="s">
        <v>2236</v>
      </c>
      <c r="Z902" s="1">
        <v>1</v>
      </c>
      <c r="AA902" s="1" t="s">
        <v>2124</v>
      </c>
      <c r="AB902" s="1" t="s">
        <v>2171</v>
      </c>
      <c r="AC902" s="1" t="s">
        <v>6111</v>
      </c>
      <c r="AD902" s="1">
        <v>2</v>
      </c>
      <c r="AE902" s="1">
        <v>512847</v>
      </c>
      <c r="AF902" s="1">
        <v>114504835</v>
      </c>
      <c r="AG902" s="1" t="s">
        <v>2210</v>
      </c>
      <c r="AH902" s="1" t="s">
        <v>2185</v>
      </c>
    </row>
    <row r="903" spans="1:34" x14ac:dyDescent="0.25">
      <c r="A903" s="1">
        <v>502454</v>
      </c>
      <c r="B903" s="1" t="s">
        <v>2175</v>
      </c>
      <c r="C903" s="1" t="s">
        <v>6112</v>
      </c>
      <c r="D903" s="1">
        <v>154881</v>
      </c>
      <c r="E903" s="3" t="s">
        <v>1250</v>
      </c>
      <c r="F903" s="1" t="s">
        <v>1252</v>
      </c>
      <c r="G903" s="1" t="s">
        <v>2254</v>
      </c>
      <c r="H903" s="1">
        <v>0</v>
      </c>
      <c r="I903" s="1" t="s">
        <v>6113</v>
      </c>
      <c r="J903" s="1">
        <v>368529427</v>
      </c>
      <c r="K903" s="1" t="s">
        <v>2124</v>
      </c>
      <c r="L903" s="1" t="s">
        <v>6114</v>
      </c>
      <c r="M903" s="1" t="s">
        <v>2331</v>
      </c>
      <c r="N903" s="1" t="s">
        <v>2332</v>
      </c>
      <c r="O903" s="1" t="s">
        <v>2165</v>
      </c>
      <c r="P903" s="1" t="s">
        <v>2165</v>
      </c>
      <c r="Q903" s="1" t="s">
        <v>2166</v>
      </c>
      <c r="R903" s="1" t="s">
        <v>2366</v>
      </c>
      <c r="S903" s="1">
        <v>7</v>
      </c>
      <c r="T903" s="1">
        <v>66629033</v>
      </c>
      <c r="U903" s="1">
        <v>66629033</v>
      </c>
      <c r="V903" s="1" t="s">
        <v>2168</v>
      </c>
      <c r="W903" s="1" t="s">
        <v>2168</v>
      </c>
      <c r="X903" s="1" t="s">
        <v>2367</v>
      </c>
      <c r="Y903" s="1" t="s">
        <v>2236</v>
      </c>
      <c r="Z903" s="1">
        <v>1</v>
      </c>
      <c r="AA903" s="1" t="s">
        <v>2124</v>
      </c>
      <c r="AB903" s="1" t="s">
        <v>2171</v>
      </c>
      <c r="AC903" s="1" t="s">
        <v>6115</v>
      </c>
      <c r="AD903" s="1">
        <v>2</v>
      </c>
      <c r="AE903" s="1">
        <v>515044</v>
      </c>
      <c r="AF903" s="1">
        <v>66629033</v>
      </c>
      <c r="AG903" s="1" t="s">
        <v>2174</v>
      </c>
      <c r="AH903" s="1" t="s">
        <v>2186</v>
      </c>
    </row>
    <row r="904" spans="1:34" x14ac:dyDescent="0.25">
      <c r="A904" s="1">
        <v>502802</v>
      </c>
      <c r="B904" s="1" t="s">
        <v>2175</v>
      </c>
      <c r="C904" s="1" t="s">
        <v>6116</v>
      </c>
      <c r="D904" s="1">
        <v>91147</v>
      </c>
      <c r="E904" s="3" t="s">
        <v>1383</v>
      </c>
      <c r="F904" s="1" t="s">
        <v>1385</v>
      </c>
      <c r="G904" s="1" t="s">
        <v>2254</v>
      </c>
      <c r="H904" s="1">
        <v>0</v>
      </c>
      <c r="I904" s="1" t="s">
        <v>6117</v>
      </c>
      <c r="J904" s="1">
        <v>80108685</v>
      </c>
      <c r="K904" s="1" t="s">
        <v>2124</v>
      </c>
      <c r="L904" s="1" t="s">
        <v>6118</v>
      </c>
      <c r="M904" s="1" t="s">
        <v>2331</v>
      </c>
      <c r="N904" s="1" t="s">
        <v>2332</v>
      </c>
      <c r="O904" s="1" t="s">
        <v>2165</v>
      </c>
      <c r="P904" s="1" t="s">
        <v>2165</v>
      </c>
      <c r="Q904" s="1" t="s">
        <v>2166</v>
      </c>
      <c r="R904" s="1" t="s">
        <v>2325</v>
      </c>
      <c r="S904" s="1">
        <v>8</v>
      </c>
      <c r="T904" s="1">
        <v>93754911</v>
      </c>
      <c r="U904" s="1">
        <v>93754911</v>
      </c>
      <c r="V904" s="1" t="s">
        <v>2168</v>
      </c>
      <c r="W904" s="1" t="s">
        <v>2168</v>
      </c>
      <c r="X904" s="1" t="s">
        <v>6119</v>
      </c>
      <c r="Y904" s="1" t="s">
        <v>2236</v>
      </c>
      <c r="Z904" s="1">
        <v>1</v>
      </c>
      <c r="AA904" s="1" t="s">
        <v>2124</v>
      </c>
      <c r="AB904" s="1" t="s">
        <v>2171</v>
      </c>
      <c r="AC904" s="1" t="s">
        <v>6120</v>
      </c>
      <c r="AD904" s="1">
        <v>2</v>
      </c>
      <c r="AE904" s="1">
        <v>510630</v>
      </c>
      <c r="AF904" s="1">
        <v>93754911</v>
      </c>
      <c r="AG904" s="1" t="s">
        <v>2186</v>
      </c>
      <c r="AH904" s="1" t="s">
        <v>2210</v>
      </c>
    </row>
    <row r="905" spans="1:34" x14ac:dyDescent="0.25">
      <c r="A905" s="1">
        <v>503500</v>
      </c>
      <c r="B905" s="1" t="s">
        <v>2175</v>
      </c>
      <c r="C905" s="1" t="s">
        <v>6121</v>
      </c>
      <c r="D905" s="1">
        <v>84233</v>
      </c>
      <c r="E905" s="3" t="s">
        <v>1379</v>
      </c>
      <c r="F905" s="1" t="s">
        <v>1382</v>
      </c>
      <c r="G905" s="1" t="s">
        <v>2254</v>
      </c>
      <c r="H905" s="1">
        <v>0</v>
      </c>
      <c r="I905" s="1" t="s">
        <v>6122</v>
      </c>
      <c r="J905" s="1">
        <v>1555208174</v>
      </c>
      <c r="K905" s="1" t="s">
        <v>2124</v>
      </c>
      <c r="L905" s="1" t="s">
        <v>6123</v>
      </c>
      <c r="M905" s="1" t="s">
        <v>2331</v>
      </c>
      <c r="N905" s="1" t="s">
        <v>2332</v>
      </c>
      <c r="O905" s="1" t="s">
        <v>2165</v>
      </c>
      <c r="P905" s="1" t="s">
        <v>2165</v>
      </c>
      <c r="Q905" s="1" t="s">
        <v>2166</v>
      </c>
      <c r="R905" s="1" t="s">
        <v>2182</v>
      </c>
      <c r="S905" s="1">
        <v>11</v>
      </c>
      <c r="T905" s="1">
        <v>85648085</v>
      </c>
      <c r="U905" s="1">
        <v>85648085</v>
      </c>
      <c r="V905" s="1" t="s">
        <v>2168</v>
      </c>
      <c r="W905" s="1" t="s">
        <v>2168</v>
      </c>
      <c r="X905" s="1" t="s">
        <v>2559</v>
      </c>
      <c r="Y905" s="1" t="s">
        <v>2236</v>
      </c>
      <c r="Z905" s="1">
        <v>1</v>
      </c>
      <c r="AA905" s="1" t="s">
        <v>2124</v>
      </c>
      <c r="AB905" s="1" t="s">
        <v>2171</v>
      </c>
      <c r="AC905" s="1" t="s">
        <v>6124</v>
      </c>
      <c r="AD905" s="1">
        <v>2</v>
      </c>
      <c r="AE905" s="1">
        <v>508409</v>
      </c>
      <c r="AF905" s="1">
        <v>85648085</v>
      </c>
      <c r="AG905" s="1" t="s">
        <v>2185</v>
      </c>
      <c r="AH905" s="1" t="s">
        <v>2210</v>
      </c>
    </row>
    <row r="906" spans="1:34" x14ac:dyDescent="0.25">
      <c r="A906" s="1">
        <v>503502</v>
      </c>
      <c r="B906" s="1" t="s">
        <v>2157</v>
      </c>
      <c r="C906" s="1" t="s">
        <v>6125</v>
      </c>
      <c r="D906" s="1">
        <v>84233</v>
      </c>
      <c r="E906" s="3" t="s">
        <v>1379</v>
      </c>
      <c r="F906" s="1" t="s">
        <v>1382</v>
      </c>
      <c r="G906" s="1" t="s">
        <v>2254</v>
      </c>
      <c r="H906" s="1">
        <v>0</v>
      </c>
      <c r="I906" s="1" t="s">
        <v>6126</v>
      </c>
      <c r="J906" s="1">
        <v>749609931</v>
      </c>
      <c r="K906" s="1" t="s">
        <v>2124</v>
      </c>
      <c r="L906" s="1" t="s">
        <v>6127</v>
      </c>
      <c r="M906" s="1" t="s">
        <v>2331</v>
      </c>
      <c r="N906" s="1" t="s">
        <v>2332</v>
      </c>
      <c r="O906" s="1" t="s">
        <v>2165</v>
      </c>
      <c r="P906" s="1" t="s">
        <v>2165</v>
      </c>
      <c r="Q906" s="1" t="s">
        <v>2166</v>
      </c>
      <c r="R906" s="1" t="s">
        <v>2182</v>
      </c>
      <c r="S906" s="1">
        <v>11</v>
      </c>
      <c r="T906" s="1">
        <v>85650240</v>
      </c>
      <c r="U906" s="1">
        <v>85650240</v>
      </c>
      <c r="V906" s="1" t="s">
        <v>2168</v>
      </c>
      <c r="W906" s="1" t="s">
        <v>2168</v>
      </c>
      <c r="X906" s="1" t="s">
        <v>2559</v>
      </c>
      <c r="Y906" s="1" t="s">
        <v>2236</v>
      </c>
      <c r="Z906" s="1">
        <v>1</v>
      </c>
      <c r="AA906" s="1" t="s">
        <v>2124</v>
      </c>
      <c r="AB906" s="1" t="s">
        <v>2171</v>
      </c>
      <c r="AC906" s="1" t="s">
        <v>6128</v>
      </c>
      <c r="AD906" s="1">
        <v>2</v>
      </c>
      <c r="AE906" s="1">
        <v>514614</v>
      </c>
      <c r="AF906" s="1">
        <v>85650239</v>
      </c>
      <c r="AG906" s="1" t="s">
        <v>2944</v>
      </c>
      <c r="AH906" s="1" t="s">
        <v>2210</v>
      </c>
    </row>
    <row r="907" spans="1:34" x14ac:dyDescent="0.25">
      <c r="A907" s="1">
        <v>503544</v>
      </c>
      <c r="B907" s="1" t="s">
        <v>2175</v>
      </c>
      <c r="C907" s="1" t="s">
        <v>6129</v>
      </c>
      <c r="D907" s="1">
        <v>1509</v>
      </c>
      <c r="E907" s="3" t="s">
        <v>245</v>
      </c>
      <c r="F907" s="1" t="s">
        <v>248</v>
      </c>
      <c r="G907" s="1" t="s">
        <v>2254</v>
      </c>
      <c r="H907" s="1">
        <v>0</v>
      </c>
      <c r="I907" s="1" t="s">
        <v>6130</v>
      </c>
      <c r="J907" s="1">
        <v>1474705113</v>
      </c>
      <c r="K907" s="1" t="s">
        <v>2124</v>
      </c>
      <c r="L907" s="1" t="s">
        <v>6131</v>
      </c>
      <c r="M907" s="1" t="s">
        <v>2331</v>
      </c>
      <c r="N907" s="1" t="s">
        <v>2332</v>
      </c>
      <c r="O907" s="1" t="s">
        <v>2165</v>
      </c>
      <c r="P907" s="1" t="s">
        <v>2165</v>
      </c>
      <c r="Q907" s="1" t="s">
        <v>2166</v>
      </c>
      <c r="R907" s="1" t="s">
        <v>2182</v>
      </c>
      <c r="S907" s="1">
        <v>11</v>
      </c>
      <c r="T907" s="1">
        <v>1763895</v>
      </c>
      <c r="U907" s="1">
        <v>1763895</v>
      </c>
      <c r="V907" s="1" t="s">
        <v>2168</v>
      </c>
      <c r="W907" s="1" t="s">
        <v>2168</v>
      </c>
      <c r="X907" s="1" t="s">
        <v>2339</v>
      </c>
      <c r="Y907" s="1" t="s">
        <v>2236</v>
      </c>
      <c r="Z907" s="1">
        <v>1</v>
      </c>
      <c r="AA907" s="1" t="s">
        <v>2124</v>
      </c>
      <c r="AB907" s="1" t="s">
        <v>2171</v>
      </c>
      <c r="AC907" s="1" t="s">
        <v>6132</v>
      </c>
      <c r="AD907" s="1">
        <v>2</v>
      </c>
      <c r="AE907" s="1">
        <v>509993</v>
      </c>
      <c r="AF907" s="1">
        <v>1763895</v>
      </c>
      <c r="AG907" s="1" t="s">
        <v>2174</v>
      </c>
      <c r="AH907" s="1" t="s">
        <v>2210</v>
      </c>
    </row>
    <row r="908" spans="1:34" x14ac:dyDescent="0.25">
      <c r="A908" s="1">
        <v>503551</v>
      </c>
      <c r="B908" s="1" t="s">
        <v>2175</v>
      </c>
      <c r="C908" s="1" t="s">
        <v>6133</v>
      </c>
      <c r="D908" s="1">
        <v>79659</v>
      </c>
      <c r="E908" s="3" t="s">
        <v>1179</v>
      </c>
      <c r="F908" s="1" t="s">
        <v>1181</v>
      </c>
      <c r="G908" s="1" t="s">
        <v>2254</v>
      </c>
      <c r="H908" s="1">
        <v>0</v>
      </c>
      <c r="I908" s="1" t="s">
        <v>6134</v>
      </c>
      <c r="J908" s="1">
        <v>1555034658</v>
      </c>
      <c r="K908" s="1" t="s">
        <v>2124</v>
      </c>
      <c r="L908" s="1" t="s">
        <v>6135</v>
      </c>
      <c r="M908" s="1" t="s">
        <v>2331</v>
      </c>
      <c r="N908" s="1" t="s">
        <v>2332</v>
      </c>
      <c r="O908" s="1" t="s">
        <v>2165</v>
      </c>
      <c r="P908" s="1" t="s">
        <v>2165</v>
      </c>
      <c r="Q908" s="1" t="s">
        <v>2166</v>
      </c>
      <c r="R908" s="1" t="s">
        <v>2182</v>
      </c>
      <c r="S908" s="1">
        <v>11</v>
      </c>
      <c r="T908" s="1">
        <v>103109535</v>
      </c>
      <c r="U908" s="1">
        <v>103109535</v>
      </c>
      <c r="V908" s="1" t="s">
        <v>2168</v>
      </c>
      <c r="W908" s="1" t="s">
        <v>2168</v>
      </c>
      <c r="X908" s="1" t="s">
        <v>4480</v>
      </c>
      <c r="Y908" s="1" t="s">
        <v>2236</v>
      </c>
      <c r="Z908" s="1">
        <v>1</v>
      </c>
      <c r="AA908" s="1" t="s">
        <v>2124</v>
      </c>
      <c r="AB908" s="1" t="s">
        <v>2171</v>
      </c>
      <c r="AC908" s="1" t="s">
        <v>6136</v>
      </c>
      <c r="AD908" s="1">
        <v>2</v>
      </c>
      <c r="AE908" s="1">
        <v>514603</v>
      </c>
      <c r="AF908" s="1">
        <v>103109535</v>
      </c>
      <c r="AG908" s="1" t="s">
        <v>2174</v>
      </c>
      <c r="AH908" s="1" t="s">
        <v>2186</v>
      </c>
    </row>
    <row r="909" spans="1:34" x14ac:dyDescent="0.25">
      <c r="A909" s="1">
        <v>503715</v>
      </c>
      <c r="B909" s="1" t="s">
        <v>2175</v>
      </c>
      <c r="C909" s="1" t="s">
        <v>6137</v>
      </c>
      <c r="D909" s="1">
        <v>1200</v>
      </c>
      <c r="E909" s="3" t="s">
        <v>716</v>
      </c>
      <c r="F909" s="1" t="s">
        <v>719</v>
      </c>
      <c r="G909" s="1" t="s">
        <v>2254</v>
      </c>
      <c r="H909" s="1">
        <v>0</v>
      </c>
      <c r="I909" s="1" t="s">
        <v>6138</v>
      </c>
      <c r="J909" s="1">
        <v>767860643</v>
      </c>
      <c r="K909" s="1" t="s">
        <v>2124</v>
      </c>
      <c r="L909" s="1" t="s">
        <v>6139</v>
      </c>
      <c r="M909" s="1" t="s">
        <v>2331</v>
      </c>
      <c r="N909" s="1" t="s">
        <v>2332</v>
      </c>
      <c r="O909" s="1" t="s">
        <v>2165</v>
      </c>
      <c r="P909" s="1" t="s">
        <v>2165</v>
      </c>
      <c r="Q909" s="1" t="s">
        <v>2166</v>
      </c>
      <c r="R909" s="1" t="s">
        <v>2182</v>
      </c>
      <c r="S909" s="1">
        <v>11</v>
      </c>
      <c r="T909" s="1">
        <v>6619422</v>
      </c>
      <c r="U909" s="1">
        <v>6619422</v>
      </c>
      <c r="V909" s="1" t="s">
        <v>2168</v>
      </c>
      <c r="W909" s="1" t="s">
        <v>2168</v>
      </c>
      <c r="X909" s="1" t="s">
        <v>4918</v>
      </c>
      <c r="Y909" s="1" t="s">
        <v>2236</v>
      </c>
      <c r="Z909" s="1">
        <v>1</v>
      </c>
      <c r="AA909" s="1" t="s">
        <v>2124</v>
      </c>
      <c r="AB909" s="1" t="s">
        <v>2171</v>
      </c>
      <c r="AC909" s="1" t="s">
        <v>6140</v>
      </c>
      <c r="AD909" s="1">
        <v>2</v>
      </c>
      <c r="AE909" s="1">
        <v>513718</v>
      </c>
      <c r="AF909" s="1">
        <v>6619422</v>
      </c>
      <c r="AG909" s="1" t="s">
        <v>2186</v>
      </c>
      <c r="AH909" s="1" t="s">
        <v>2210</v>
      </c>
    </row>
    <row r="910" spans="1:34" x14ac:dyDescent="0.25">
      <c r="A910" s="1">
        <v>503779</v>
      </c>
      <c r="B910" s="1" t="s">
        <v>2175</v>
      </c>
      <c r="C910" s="1" t="s">
        <v>6141</v>
      </c>
      <c r="D910" s="1">
        <v>1509</v>
      </c>
      <c r="E910" s="3" t="s">
        <v>245</v>
      </c>
      <c r="F910" s="1" t="s">
        <v>248</v>
      </c>
      <c r="G910" s="1" t="s">
        <v>2254</v>
      </c>
      <c r="H910" s="1">
        <v>0</v>
      </c>
      <c r="I910" s="1" t="s">
        <v>6142</v>
      </c>
      <c r="J910" s="1">
        <v>1167050955</v>
      </c>
      <c r="K910" s="1" t="s">
        <v>2124</v>
      </c>
      <c r="L910" s="1" t="s">
        <v>6143</v>
      </c>
      <c r="M910" s="1" t="s">
        <v>2331</v>
      </c>
      <c r="N910" s="1" t="s">
        <v>2332</v>
      </c>
      <c r="O910" s="1" t="s">
        <v>2165</v>
      </c>
      <c r="P910" s="1" t="s">
        <v>2165</v>
      </c>
      <c r="Q910" s="1" t="s">
        <v>2166</v>
      </c>
      <c r="R910" s="1" t="s">
        <v>2182</v>
      </c>
      <c r="S910" s="1">
        <v>11</v>
      </c>
      <c r="T910" s="1">
        <v>1763904</v>
      </c>
      <c r="U910" s="1">
        <v>1763904</v>
      </c>
      <c r="V910" s="1" t="s">
        <v>2168</v>
      </c>
      <c r="W910" s="1" t="s">
        <v>2168</v>
      </c>
      <c r="X910" s="1" t="s">
        <v>2339</v>
      </c>
      <c r="Y910" s="1" t="s">
        <v>2236</v>
      </c>
      <c r="Z910" s="1">
        <v>1</v>
      </c>
      <c r="AA910" s="1" t="s">
        <v>2124</v>
      </c>
      <c r="AB910" s="1" t="s">
        <v>2171</v>
      </c>
      <c r="AC910" s="1" t="s">
        <v>6144</v>
      </c>
      <c r="AD910" s="1">
        <v>2</v>
      </c>
      <c r="AE910" s="1">
        <v>517877</v>
      </c>
      <c r="AF910" s="1">
        <v>1763904</v>
      </c>
      <c r="AG910" s="1" t="s">
        <v>2186</v>
      </c>
      <c r="AH910" s="1" t="s">
        <v>2174</v>
      </c>
    </row>
    <row r="911" spans="1:34" x14ac:dyDescent="0.25">
      <c r="A911" s="1">
        <v>503800</v>
      </c>
      <c r="B911" s="1" t="s">
        <v>2187</v>
      </c>
      <c r="C911" s="1" t="s">
        <v>6145</v>
      </c>
      <c r="D911" s="1">
        <v>5080</v>
      </c>
      <c r="E911" s="3" t="s">
        <v>1295</v>
      </c>
      <c r="F911" s="1" t="s">
        <v>1298</v>
      </c>
      <c r="G911" s="1" t="s">
        <v>2254</v>
      </c>
      <c r="H911" s="1">
        <v>0</v>
      </c>
      <c r="I911" s="1" t="s">
        <v>6146</v>
      </c>
      <c r="J911" s="1">
        <v>1554986858</v>
      </c>
      <c r="K911" s="1" t="s">
        <v>2124</v>
      </c>
      <c r="L911" s="1" t="s">
        <v>6147</v>
      </c>
      <c r="M911" s="1" t="s">
        <v>2331</v>
      </c>
      <c r="N911" s="1" t="s">
        <v>2332</v>
      </c>
      <c r="O911" s="1" t="s">
        <v>2165</v>
      </c>
      <c r="P911" s="1" t="s">
        <v>2165</v>
      </c>
      <c r="Q911" s="1" t="s">
        <v>2166</v>
      </c>
      <c r="R911" s="1" t="s">
        <v>2182</v>
      </c>
      <c r="S911" s="1">
        <v>11</v>
      </c>
      <c r="T911" s="1">
        <v>31806913</v>
      </c>
      <c r="U911" s="1">
        <v>31806914</v>
      </c>
      <c r="V911" s="1" t="s">
        <v>2168</v>
      </c>
      <c r="W911" s="1" t="s">
        <v>2168</v>
      </c>
      <c r="X911" s="1" t="s">
        <v>2183</v>
      </c>
      <c r="Y911" s="1" t="s">
        <v>2236</v>
      </c>
      <c r="Z911" s="1">
        <v>1</v>
      </c>
      <c r="AA911" s="1" t="s">
        <v>2124</v>
      </c>
      <c r="AB911" s="1" t="s">
        <v>2171</v>
      </c>
      <c r="AC911" s="1" t="s">
        <v>6148</v>
      </c>
      <c r="AD911" s="1">
        <v>2</v>
      </c>
      <c r="AE911" s="1">
        <v>513938</v>
      </c>
      <c r="AF911" s="1">
        <v>31806913</v>
      </c>
      <c r="AG911" s="1" t="s">
        <v>2186</v>
      </c>
      <c r="AH911" s="1" t="s">
        <v>2247</v>
      </c>
    </row>
    <row r="912" spans="1:34" x14ac:dyDescent="0.25">
      <c r="A912" s="1">
        <v>504070</v>
      </c>
      <c r="B912" s="1" t="s">
        <v>2175</v>
      </c>
      <c r="C912" s="1" t="s">
        <v>6149</v>
      </c>
      <c r="D912" s="1">
        <v>84233</v>
      </c>
      <c r="E912" s="3" t="s">
        <v>1379</v>
      </c>
      <c r="F912" s="1" t="s">
        <v>1382</v>
      </c>
      <c r="G912" s="1" t="s">
        <v>2254</v>
      </c>
      <c r="H912" s="1">
        <v>0</v>
      </c>
      <c r="I912" s="1" t="s">
        <v>6150</v>
      </c>
      <c r="J912" s="1">
        <v>867595739</v>
      </c>
      <c r="K912" s="1" t="s">
        <v>2124</v>
      </c>
      <c r="L912" s="1" t="s">
        <v>6151</v>
      </c>
      <c r="M912" s="1" t="s">
        <v>2331</v>
      </c>
      <c r="N912" s="1" t="s">
        <v>2332</v>
      </c>
      <c r="O912" s="1" t="s">
        <v>2165</v>
      </c>
      <c r="P912" s="1" t="s">
        <v>2165</v>
      </c>
      <c r="Q912" s="1" t="s">
        <v>2166</v>
      </c>
      <c r="R912" s="1" t="s">
        <v>2182</v>
      </c>
      <c r="S912" s="1">
        <v>11</v>
      </c>
      <c r="T912" s="1">
        <v>85648109</v>
      </c>
      <c r="U912" s="1">
        <v>85648109</v>
      </c>
      <c r="V912" s="1" t="s">
        <v>2168</v>
      </c>
      <c r="W912" s="1" t="s">
        <v>2168</v>
      </c>
      <c r="X912" s="1" t="s">
        <v>2559</v>
      </c>
      <c r="Y912" s="1" t="s">
        <v>2236</v>
      </c>
      <c r="Z912" s="1">
        <v>1</v>
      </c>
      <c r="AA912" s="1" t="s">
        <v>2124</v>
      </c>
      <c r="AB912" s="1" t="s">
        <v>2171</v>
      </c>
      <c r="AC912" s="1" t="s">
        <v>6152</v>
      </c>
      <c r="AD912" s="1">
        <v>2</v>
      </c>
      <c r="AE912" s="1">
        <v>513170</v>
      </c>
      <c r="AF912" s="1">
        <v>85648109</v>
      </c>
      <c r="AG912" s="1" t="s">
        <v>2210</v>
      </c>
      <c r="AH912" s="1" t="s">
        <v>2174</v>
      </c>
    </row>
    <row r="913" spans="1:34" x14ac:dyDescent="0.25">
      <c r="A913" s="1">
        <v>504103</v>
      </c>
      <c r="B913" s="1" t="s">
        <v>2175</v>
      </c>
      <c r="C913" s="1" t="s">
        <v>6153</v>
      </c>
      <c r="D913" s="1">
        <v>4598</v>
      </c>
      <c r="E913" s="3" t="s">
        <v>948</v>
      </c>
      <c r="F913" s="1" t="s">
        <v>951</v>
      </c>
      <c r="G913" s="1" t="s">
        <v>2254</v>
      </c>
      <c r="H913" s="1">
        <v>0</v>
      </c>
      <c r="I913" s="1" t="s">
        <v>6154</v>
      </c>
      <c r="J913" s="1">
        <v>756448647</v>
      </c>
      <c r="K913" s="1" t="s">
        <v>2124</v>
      </c>
      <c r="L913" s="1" t="s">
        <v>6155</v>
      </c>
      <c r="M913" s="1" t="s">
        <v>2331</v>
      </c>
      <c r="N913" s="1" t="s">
        <v>2332</v>
      </c>
      <c r="O913" s="1" t="s">
        <v>2165</v>
      </c>
      <c r="P913" s="1" t="s">
        <v>2165</v>
      </c>
      <c r="Q913" s="1" t="s">
        <v>2166</v>
      </c>
      <c r="R913" s="1" t="s">
        <v>2488</v>
      </c>
      <c r="S913" s="1">
        <v>12</v>
      </c>
      <c r="T913" s="1">
        <v>109574801</v>
      </c>
      <c r="U913" s="1">
        <v>109574801</v>
      </c>
      <c r="V913" s="1" t="s">
        <v>2168</v>
      </c>
      <c r="W913" s="1" t="s">
        <v>2168</v>
      </c>
      <c r="X913" s="1" t="s">
        <v>2683</v>
      </c>
      <c r="Y913" s="1" t="s">
        <v>2236</v>
      </c>
      <c r="Z913" s="1">
        <v>1</v>
      </c>
      <c r="AA913" s="1" t="s">
        <v>2124</v>
      </c>
      <c r="AB913" s="1" t="s">
        <v>2171</v>
      </c>
      <c r="AC913" s="1" t="s">
        <v>6156</v>
      </c>
      <c r="AD913" s="1">
        <v>2</v>
      </c>
      <c r="AE913" s="1">
        <v>510281</v>
      </c>
      <c r="AF913" s="1">
        <v>109574801</v>
      </c>
      <c r="AG913" s="1" t="s">
        <v>2174</v>
      </c>
      <c r="AH913" s="1" t="s">
        <v>2186</v>
      </c>
    </row>
    <row r="914" spans="1:34" x14ac:dyDescent="0.25">
      <c r="A914" s="1">
        <v>504482</v>
      </c>
      <c r="B914" s="1" t="s">
        <v>2157</v>
      </c>
      <c r="C914" s="1" t="s">
        <v>6157</v>
      </c>
      <c r="D914" s="1">
        <v>84233</v>
      </c>
      <c r="E914" s="3" t="s">
        <v>1379</v>
      </c>
      <c r="F914" s="1" t="s">
        <v>1382</v>
      </c>
      <c r="G914" s="1" t="s">
        <v>2254</v>
      </c>
      <c r="H914" s="1">
        <v>0</v>
      </c>
      <c r="I914" s="1" t="s">
        <v>6158</v>
      </c>
      <c r="J914" s="1">
        <v>752732834</v>
      </c>
      <c r="K914" s="1" t="s">
        <v>2124</v>
      </c>
      <c r="L914" s="1" t="s">
        <v>6159</v>
      </c>
      <c r="M914" s="1" t="s">
        <v>2331</v>
      </c>
      <c r="N914" s="1" t="s">
        <v>2332</v>
      </c>
      <c r="O914" s="1" t="s">
        <v>2165</v>
      </c>
      <c r="P914" s="1" t="s">
        <v>2165</v>
      </c>
      <c r="Q914" s="1" t="s">
        <v>2166</v>
      </c>
      <c r="R914" s="1" t="s">
        <v>2182</v>
      </c>
      <c r="S914" s="1">
        <v>11</v>
      </c>
      <c r="T914" s="1">
        <v>85650226</v>
      </c>
      <c r="U914" s="1">
        <v>85650228</v>
      </c>
      <c r="V914" s="1" t="s">
        <v>2168</v>
      </c>
      <c r="W914" s="1" t="s">
        <v>2168</v>
      </c>
      <c r="X914" s="1" t="s">
        <v>2559</v>
      </c>
      <c r="Y914" s="1" t="s">
        <v>2236</v>
      </c>
      <c r="Z914" s="1">
        <v>1</v>
      </c>
      <c r="AA914" s="1" t="s">
        <v>2124</v>
      </c>
      <c r="AB914" s="1" t="s">
        <v>2171</v>
      </c>
      <c r="AC914" s="1" t="s">
        <v>6160</v>
      </c>
      <c r="AD914" s="1">
        <v>2</v>
      </c>
      <c r="AE914" s="1">
        <v>510859</v>
      </c>
      <c r="AF914" s="1">
        <v>85650225</v>
      </c>
      <c r="AG914" s="1" t="s">
        <v>6161</v>
      </c>
      <c r="AH914" s="1" t="s">
        <v>2185</v>
      </c>
    </row>
    <row r="915" spans="1:34" x14ac:dyDescent="0.25">
      <c r="A915" s="1">
        <v>504916</v>
      </c>
      <c r="B915" s="1" t="s">
        <v>2295</v>
      </c>
      <c r="C915" s="1" t="s">
        <v>6162</v>
      </c>
      <c r="D915" s="1">
        <v>1280</v>
      </c>
      <c r="E915" s="3" t="s">
        <v>1149</v>
      </c>
      <c r="F915" s="1" t="s">
        <v>1151</v>
      </c>
      <c r="G915" s="1" t="s">
        <v>2254</v>
      </c>
      <c r="H915" s="1">
        <v>0</v>
      </c>
      <c r="I915" s="1" t="s">
        <v>6163</v>
      </c>
      <c r="J915" s="1">
        <v>1555170134</v>
      </c>
      <c r="K915" s="1" t="s">
        <v>2124</v>
      </c>
      <c r="L915" s="1" t="s">
        <v>6164</v>
      </c>
      <c r="M915" s="1" t="s">
        <v>2331</v>
      </c>
      <c r="N915" s="1" t="s">
        <v>2332</v>
      </c>
      <c r="O915" s="1" t="s">
        <v>2165</v>
      </c>
      <c r="P915" s="1" t="s">
        <v>2165</v>
      </c>
      <c r="Q915" s="1" t="s">
        <v>2166</v>
      </c>
      <c r="R915" s="1" t="s">
        <v>2488</v>
      </c>
      <c r="S915" s="1">
        <v>12</v>
      </c>
      <c r="T915" s="1">
        <v>48004361</v>
      </c>
      <c r="U915" s="1">
        <v>48004362</v>
      </c>
      <c r="V915" s="1" t="s">
        <v>2168</v>
      </c>
      <c r="W915" s="1" t="s">
        <v>2168</v>
      </c>
      <c r="X915" s="1" t="s">
        <v>4474</v>
      </c>
      <c r="Y915" s="1" t="s">
        <v>2236</v>
      </c>
      <c r="Z915" s="1">
        <v>1</v>
      </c>
      <c r="AA915" s="1" t="s">
        <v>2124</v>
      </c>
      <c r="AB915" s="1" t="s">
        <v>2171</v>
      </c>
      <c r="AC915" s="1" t="s">
        <v>6165</v>
      </c>
      <c r="AD915" s="1">
        <v>2</v>
      </c>
      <c r="AE915" s="1">
        <v>516042</v>
      </c>
      <c r="AF915" s="1">
        <v>48004361</v>
      </c>
      <c r="AG915" s="1" t="s">
        <v>2773</v>
      </c>
      <c r="AH915" s="1" t="s">
        <v>6166</v>
      </c>
    </row>
    <row r="916" spans="1:34" x14ac:dyDescent="0.25">
      <c r="A916" s="1">
        <v>504930</v>
      </c>
      <c r="B916" s="1" t="s">
        <v>2175</v>
      </c>
      <c r="C916" s="1" t="s">
        <v>6167</v>
      </c>
      <c r="D916" s="1">
        <v>54982</v>
      </c>
      <c r="E916" s="3" t="s">
        <v>189</v>
      </c>
      <c r="F916" s="1" t="s">
        <v>192</v>
      </c>
      <c r="G916" s="1" t="s">
        <v>2254</v>
      </c>
      <c r="H916" s="1">
        <v>0</v>
      </c>
      <c r="I916" s="1" t="s">
        <v>6168</v>
      </c>
      <c r="J916" s="1">
        <v>536088577</v>
      </c>
      <c r="K916" s="1" t="s">
        <v>2124</v>
      </c>
      <c r="L916" s="1" t="s">
        <v>6169</v>
      </c>
      <c r="M916" s="1" t="s">
        <v>2331</v>
      </c>
      <c r="N916" s="1" t="s">
        <v>2332</v>
      </c>
      <c r="O916" s="1" t="s">
        <v>2165</v>
      </c>
      <c r="P916" s="1" t="s">
        <v>2165</v>
      </c>
      <c r="Q916" s="1" t="s">
        <v>2166</v>
      </c>
      <c r="R916" s="1" t="s">
        <v>2204</v>
      </c>
      <c r="S916" s="1">
        <v>15</v>
      </c>
      <c r="T916" s="1">
        <v>68229607</v>
      </c>
      <c r="U916" s="1">
        <v>68229607</v>
      </c>
      <c r="V916" s="1" t="s">
        <v>2168</v>
      </c>
      <c r="W916" s="1" t="s">
        <v>2168</v>
      </c>
      <c r="X916" s="1" t="s">
        <v>2527</v>
      </c>
      <c r="Y916" s="1" t="s">
        <v>2236</v>
      </c>
      <c r="Z916" s="1">
        <v>1</v>
      </c>
      <c r="AA916" s="1" t="s">
        <v>2124</v>
      </c>
      <c r="AB916" s="1" t="s">
        <v>2171</v>
      </c>
      <c r="AC916" s="1" t="s">
        <v>6170</v>
      </c>
      <c r="AD916" s="1">
        <v>2</v>
      </c>
      <c r="AE916" s="1">
        <v>506701</v>
      </c>
      <c r="AF916" s="1">
        <v>68229607</v>
      </c>
      <c r="AG916" s="1" t="s">
        <v>2174</v>
      </c>
      <c r="AH916" s="1" t="s">
        <v>2186</v>
      </c>
    </row>
    <row r="917" spans="1:34" x14ac:dyDescent="0.25">
      <c r="A917" s="1">
        <v>505059</v>
      </c>
      <c r="B917" s="1" t="s">
        <v>2175</v>
      </c>
      <c r="C917" s="1" t="s">
        <v>6171</v>
      </c>
      <c r="D917" s="1">
        <v>80184</v>
      </c>
      <c r="E917" s="3" t="s">
        <v>158</v>
      </c>
      <c r="F917" s="1" t="s">
        <v>161</v>
      </c>
      <c r="G917" s="1" t="s">
        <v>2254</v>
      </c>
      <c r="H917" s="1">
        <v>0</v>
      </c>
      <c r="I917" s="1" t="s">
        <v>6172</v>
      </c>
      <c r="J917" s="1">
        <v>1555230267</v>
      </c>
      <c r="K917" s="1" t="s">
        <v>2124</v>
      </c>
      <c r="L917" s="1" t="s">
        <v>6173</v>
      </c>
      <c r="M917" s="1" t="s">
        <v>2331</v>
      </c>
      <c r="N917" s="1" t="s">
        <v>2332</v>
      </c>
      <c r="O917" s="1" t="s">
        <v>2165</v>
      </c>
      <c r="P917" s="1" t="s">
        <v>2165</v>
      </c>
      <c r="Q917" s="1" t="s">
        <v>2166</v>
      </c>
      <c r="R917" s="1" t="s">
        <v>2488</v>
      </c>
      <c r="S917" s="1">
        <v>12</v>
      </c>
      <c r="T917" s="1">
        <v>88141885</v>
      </c>
      <c r="U917" s="1">
        <v>88141885</v>
      </c>
      <c r="V917" s="1" t="s">
        <v>2168</v>
      </c>
      <c r="W917" s="1" t="s">
        <v>2168</v>
      </c>
      <c r="X917" s="1" t="s">
        <v>4546</v>
      </c>
      <c r="Y917" s="1" t="s">
        <v>2236</v>
      </c>
      <c r="Z917" s="1">
        <v>1</v>
      </c>
      <c r="AA917" s="1" t="s">
        <v>2124</v>
      </c>
      <c r="AB917" s="1" t="s">
        <v>2171</v>
      </c>
      <c r="AC917" s="1" t="s">
        <v>6174</v>
      </c>
      <c r="AD917" s="1">
        <v>2</v>
      </c>
      <c r="AE917" s="1">
        <v>512426</v>
      </c>
      <c r="AF917" s="1">
        <v>88141885</v>
      </c>
      <c r="AG917" s="1" t="s">
        <v>2174</v>
      </c>
      <c r="AH917" s="1" t="s">
        <v>2186</v>
      </c>
    </row>
    <row r="918" spans="1:34" x14ac:dyDescent="0.25">
      <c r="A918" s="1">
        <v>505074</v>
      </c>
      <c r="B918" s="1" t="s">
        <v>2175</v>
      </c>
      <c r="C918" s="1" t="s">
        <v>6175</v>
      </c>
      <c r="D918" s="1">
        <v>374654</v>
      </c>
      <c r="E918" s="3" t="s">
        <v>1253</v>
      </c>
      <c r="F918" s="1" t="s">
        <v>1255</v>
      </c>
      <c r="G918" s="1" t="s">
        <v>2254</v>
      </c>
      <c r="H918" s="1">
        <v>0</v>
      </c>
      <c r="I918" s="1" t="s">
        <v>6113</v>
      </c>
      <c r="J918" s="1">
        <v>1337876262</v>
      </c>
      <c r="K918" s="1" t="s">
        <v>2124</v>
      </c>
      <c r="L918" s="1" t="s">
        <v>6176</v>
      </c>
      <c r="M918" s="1" t="s">
        <v>2331</v>
      </c>
      <c r="N918" s="1" t="s">
        <v>2332</v>
      </c>
      <c r="O918" s="1" t="s">
        <v>2165</v>
      </c>
      <c r="P918" s="1" t="s">
        <v>2165</v>
      </c>
      <c r="Q918" s="1" t="s">
        <v>2166</v>
      </c>
      <c r="R918" s="1" t="s">
        <v>2204</v>
      </c>
      <c r="S918" s="1">
        <v>15</v>
      </c>
      <c r="T918" s="1">
        <v>89655418</v>
      </c>
      <c r="U918" s="1">
        <v>89655418</v>
      </c>
      <c r="V918" s="1" t="s">
        <v>2168</v>
      </c>
      <c r="W918" s="1" t="s">
        <v>2168</v>
      </c>
      <c r="X918" s="1" t="s">
        <v>2374</v>
      </c>
      <c r="Y918" s="1" t="s">
        <v>2236</v>
      </c>
      <c r="Z918" s="1">
        <v>1</v>
      </c>
      <c r="AA918" s="1" t="s">
        <v>2124</v>
      </c>
      <c r="AB918" s="1" t="s">
        <v>2171</v>
      </c>
      <c r="AC918" s="1" t="s">
        <v>6177</v>
      </c>
      <c r="AD918" s="1">
        <v>2</v>
      </c>
      <c r="AE918" s="1">
        <v>515388</v>
      </c>
      <c r="AF918" s="1">
        <v>89655418</v>
      </c>
      <c r="AG918" s="1" t="s">
        <v>2210</v>
      </c>
      <c r="AH918" s="1" t="s">
        <v>2185</v>
      </c>
    </row>
    <row r="919" spans="1:34" x14ac:dyDescent="0.25">
      <c r="A919" s="1">
        <v>505155</v>
      </c>
      <c r="B919" s="1" t="s">
        <v>2175</v>
      </c>
      <c r="C919" s="1" t="s">
        <v>6178</v>
      </c>
      <c r="D919" s="1">
        <v>10516</v>
      </c>
      <c r="E919" s="3" t="s">
        <v>1188</v>
      </c>
      <c r="F919" s="1" t="s">
        <v>1190</v>
      </c>
      <c r="G919" s="1" t="s">
        <v>2254</v>
      </c>
      <c r="H919" s="1">
        <v>0</v>
      </c>
      <c r="I919" s="1" t="s">
        <v>6179</v>
      </c>
      <c r="J919" s="1">
        <v>764484240</v>
      </c>
      <c r="K919" s="1" t="s">
        <v>2124</v>
      </c>
      <c r="L919" s="1" t="s">
        <v>6180</v>
      </c>
      <c r="M919" s="1" t="s">
        <v>2331</v>
      </c>
      <c r="N919" s="1" t="s">
        <v>2332</v>
      </c>
      <c r="O919" s="1" t="s">
        <v>2165</v>
      </c>
      <c r="P919" s="1" t="s">
        <v>2165</v>
      </c>
      <c r="Q919" s="1" t="s">
        <v>2166</v>
      </c>
      <c r="R919" s="1" t="s">
        <v>2692</v>
      </c>
      <c r="S919" s="1">
        <v>14</v>
      </c>
      <c r="T919" s="1">
        <v>91947241</v>
      </c>
      <c r="U919" s="1">
        <v>91947241</v>
      </c>
      <c r="V919" s="1" t="s">
        <v>2168</v>
      </c>
      <c r="W919" s="1" t="s">
        <v>2168</v>
      </c>
      <c r="X919" s="1" t="s">
        <v>4673</v>
      </c>
      <c r="Y919" s="1" t="s">
        <v>2236</v>
      </c>
      <c r="Z919" s="1">
        <v>1</v>
      </c>
      <c r="AA919" s="1" t="s">
        <v>2124</v>
      </c>
      <c r="AB919" s="1" t="s">
        <v>2171</v>
      </c>
      <c r="AC919" s="1" t="s">
        <v>6181</v>
      </c>
      <c r="AD919" s="1">
        <v>2</v>
      </c>
      <c r="AE919" s="1">
        <v>511853</v>
      </c>
      <c r="AF919" s="1">
        <v>91947241</v>
      </c>
      <c r="AG919" s="1" t="s">
        <v>2210</v>
      </c>
      <c r="AH919" s="1" t="s">
        <v>2185</v>
      </c>
    </row>
    <row r="920" spans="1:34" x14ac:dyDescent="0.25">
      <c r="A920" s="1">
        <v>505205</v>
      </c>
      <c r="B920" s="1" t="s">
        <v>2175</v>
      </c>
      <c r="C920" s="1" t="s">
        <v>6182</v>
      </c>
      <c r="D920" s="1">
        <v>10518</v>
      </c>
      <c r="E920" s="3" t="s">
        <v>178</v>
      </c>
      <c r="F920" s="1" t="s">
        <v>180</v>
      </c>
      <c r="G920" s="1" t="s">
        <v>2189</v>
      </c>
      <c r="H920" s="1">
        <v>0</v>
      </c>
      <c r="I920" s="1" t="s">
        <v>6004</v>
      </c>
      <c r="J920" s="1">
        <v>11547207</v>
      </c>
      <c r="K920" s="1" t="s">
        <v>2124</v>
      </c>
      <c r="L920" s="1" t="s">
        <v>6183</v>
      </c>
      <c r="M920" s="1" t="s">
        <v>2331</v>
      </c>
      <c r="N920" s="1" t="s">
        <v>2332</v>
      </c>
      <c r="O920" s="1" t="s">
        <v>2165</v>
      </c>
      <c r="P920" s="1" t="s">
        <v>2165</v>
      </c>
      <c r="Q920" s="1" t="s">
        <v>2166</v>
      </c>
      <c r="R920" s="1" t="s">
        <v>2204</v>
      </c>
      <c r="S920" s="1">
        <v>15</v>
      </c>
      <c r="T920" s="1">
        <v>78131254</v>
      </c>
      <c r="U920" s="1">
        <v>78131254</v>
      </c>
      <c r="V920" s="1" t="s">
        <v>2168</v>
      </c>
      <c r="W920" s="1" t="s">
        <v>2168</v>
      </c>
      <c r="X920" s="1" t="s">
        <v>6184</v>
      </c>
      <c r="Y920" s="1" t="s">
        <v>2236</v>
      </c>
      <c r="Z920" s="1">
        <v>1</v>
      </c>
      <c r="AA920" s="1" t="s">
        <v>2124</v>
      </c>
      <c r="AB920" s="1" t="s">
        <v>2171</v>
      </c>
      <c r="AC920" s="1" t="s">
        <v>6185</v>
      </c>
      <c r="AD920" s="1">
        <v>2</v>
      </c>
      <c r="AE920" s="1">
        <v>508091</v>
      </c>
      <c r="AF920" s="1">
        <v>78131254</v>
      </c>
      <c r="AG920" s="1" t="s">
        <v>2185</v>
      </c>
      <c r="AH920" s="1" t="s">
        <v>2174</v>
      </c>
    </row>
    <row r="921" spans="1:34" x14ac:dyDescent="0.25">
      <c r="A921" s="1">
        <v>505330</v>
      </c>
      <c r="B921" s="1" t="s">
        <v>2175</v>
      </c>
      <c r="C921" s="1" t="s">
        <v>6186</v>
      </c>
      <c r="D921" s="1">
        <v>1201</v>
      </c>
      <c r="E921" s="3" t="s">
        <v>181</v>
      </c>
      <c r="F921" s="1" t="s">
        <v>184</v>
      </c>
      <c r="G921" s="1" t="s">
        <v>2254</v>
      </c>
      <c r="H921" s="1">
        <v>0</v>
      </c>
      <c r="I921" s="1" t="s">
        <v>6126</v>
      </c>
      <c r="J921" s="1">
        <v>1362294732</v>
      </c>
      <c r="K921" s="1" t="s">
        <v>2124</v>
      </c>
      <c r="L921" s="1" t="s">
        <v>6187</v>
      </c>
      <c r="M921" s="1" t="s">
        <v>2331</v>
      </c>
      <c r="N921" s="1" t="s">
        <v>2332</v>
      </c>
      <c r="O921" s="1" t="s">
        <v>2165</v>
      </c>
      <c r="P921" s="1" t="s">
        <v>2165</v>
      </c>
      <c r="Q921" s="1" t="s">
        <v>2166</v>
      </c>
      <c r="R921" s="1" t="s">
        <v>2532</v>
      </c>
      <c r="S921" s="1">
        <v>16</v>
      </c>
      <c r="T921" s="1">
        <v>28492033</v>
      </c>
      <c r="U921" s="1">
        <v>28492033</v>
      </c>
      <c r="V921" s="1" t="s">
        <v>2168</v>
      </c>
      <c r="W921" s="1" t="s">
        <v>2168</v>
      </c>
      <c r="X921" s="1" t="s">
        <v>2533</v>
      </c>
      <c r="Y921" s="1" t="s">
        <v>2236</v>
      </c>
      <c r="Z921" s="1">
        <v>1</v>
      </c>
      <c r="AA921" s="1" t="s">
        <v>2124</v>
      </c>
      <c r="AB921" s="1" t="s">
        <v>2171</v>
      </c>
      <c r="AC921" s="1" t="s">
        <v>6188</v>
      </c>
      <c r="AD921" s="1">
        <v>2</v>
      </c>
      <c r="AE921" s="1">
        <v>516351</v>
      </c>
      <c r="AF921" s="1">
        <v>28492033</v>
      </c>
      <c r="AG921" s="1" t="s">
        <v>2185</v>
      </c>
      <c r="AH921" s="1" t="s">
        <v>2210</v>
      </c>
    </row>
    <row r="922" spans="1:34" x14ac:dyDescent="0.25">
      <c r="A922" s="1">
        <v>505358</v>
      </c>
      <c r="B922" s="1" t="s">
        <v>2175</v>
      </c>
      <c r="C922" s="1" t="s">
        <v>6189</v>
      </c>
      <c r="D922" s="1">
        <v>54982</v>
      </c>
      <c r="E922" s="3" t="s">
        <v>189</v>
      </c>
      <c r="F922" s="1" t="s">
        <v>192</v>
      </c>
      <c r="G922" s="1" t="s">
        <v>2254</v>
      </c>
      <c r="H922" s="1">
        <v>0</v>
      </c>
      <c r="I922" s="1" t="s">
        <v>6190</v>
      </c>
      <c r="J922" s="1">
        <v>971420018</v>
      </c>
      <c r="K922" s="1" t="s">
        <v>2124</v>
      </c>
      <c r="L922" s="1" t="s">
        <v>6191</v>
      </c>
      <c r="M922" s="1" t="s">
        <v>2331</v>
      </c>
      <c r="N922" s="1" t="s">
        <v>2332</v>
      </c>
      <c r="O922" s="1" t="s">
        <v>2165</v>
      </c>
      <c r="P922" s="1" t="s">
        <v>2165</v>
      </c>
      <c r="Q922" s="1" t="s">
        <v>2166</v>
      </c>
      <c r="R922" s="1" t="s">
        <v>2204</v>
      </c>
      <c r="S922" s="1">
        <v>15</v>
      </c>
      <c r="T922" s="1">
        <v>68229618</v>
      </c>
      <c r="U922" s="1">
        <v>68229618</v>
      </c>
      <c r="V922" s="1" t="s">
        <v>2168</v>
      </c>
      <c r="W922" s="1" t="s">
        <v>2168</v>
      </c>
      <c r="X922" s="1" t="s">
        <v>2527</v>
      </c>
      <c r="Y922" s="1" t="s">
        <v>2236</v>
      </c>
      <c r="Z922" s="1">
        <v>1</v>
      </c>
      <c r="AA922" s="1" t="s">
        <v>2124</v>
      </c>
      <c r="AB922" s="1" t="s">
        <v>2171</v>
      </c>
      <c r="AC922" s="1" t="s">
        <v>6192</v>
      </c>
      <c r="AD922" s="1">
        <v>2</v>
      </c>
      <c r="AE922" s="1">
        <v>515073</v>
      </c>
      <c r="AF922" s="1">
        <v>68229618</v>
      </c>
      <c r="AG922" s="1" t="s">
        <v>2174</v>
      </c>
      <c r="AH922" s="1" t="s">
        <v>2186</v>
      </c>
    </row>
    <row r="923" spans="1:34" x14ac:dyDescent="0.25">
      <c r="A923" s="1">
        <v>505829</v>
      </c>
      <c r="B923" s="1" t="s">
        <v>2175</v>
      </c>
      <c r="C923" s="1" t="s">
        <v>6193</v>
      </c>
      <c r="D923" s="1">
        <v>10518</v>
      </c>
      <c r="E923" s="3" t="s">
        <v>178</v>
      </c>
      <c r="F923" s="1" t="s">
        <v>180</v>
      </c>
      <c r="G923" s="1" t="s">
        <v>2254</v>
      </c>
      <c r="H923" s="1">
        <v>0</v>
      </c>
      <c r="I923" s="1" t="s">
        <v>6172</v>
      </c>
      <c r="J923" s="1">
        <v>201655250</v>
      </c>
      <c r="K923" s="1" t="s">
        <v>2124</v>
      </c>
      <c r="L923" s="1" t="s">
        <v>6194</v>
      </c>
      <c r="M923" s="1" t="s">
        <v>2331</v>
      </c>
      <c r="N923" s="1" t="s">
        <v>2332</v>
      </c>
      <c r="O923" s="1" t="s">
        <v>2165</v>
      </c>
      <c r="P923" s="1" t="s">
        <v>2165</v>
      </c>
      <c r="Q923" s="1" t="s">
        <v>2166</v>
      </c>
      <c r="R923" s="1" t="s">
        <v>2204</v>
      </c>
      <c r="S923" s="1">
        <v>15</v>
      </c>
      <c r="T923" s="1">
        <v>78131237</v>
      </c>
      <c r="U923" s="1">
        <v>78131237</v>
      </c>
      <c r="V923" s="1" t="s">
        <v>2168</v>
      </c>
      <c r="W923" s="1" t="s">
        <v>2168</v>
      </c>
      <c r="X923" s="1" t="s">
        <v>6184</v>
      </c>
      <c r="Y923" s="1" t="s">
        <v>2236</v>
      </c>
      <c r="Z923" s="1">
        <v>1</v>
      </c>
      <c r="AA923" s="1" t="s">
        <v>2124</v>
      </c>
      <c r="AB923" s="1" t="s">
        <v>2171</v>
      </c>
      <c r="AC923" s="1" t="s">
        <v>6195</v>
      </c>
      <c r="AD923" s="1">
        <v>2</v>
      </c>
      <c r="AE923" s="1">
        <v>512694</v>
      </c>
      <c r="AF923" s="1">
        <v>78131237</v>
      </c>
      <c r="AG923" s="1" t="s">
        <v>2174</v>
      </c>
      <c r="AH923" s="1" t="s">
        <v>2186</v>
      </c>
    </row>
    <row r="924" spans="1:34" x14ac:dyDescent="0.25">
      <c r="A924" s="1">
        <v>506289</v>
      </c>
      <c r="B924" s="1" t="s">
        <v>2175</v>
      </c>
      <c r="C924" s="1" t="s">
        <v>6196</v>
      </c>
      <c r="D924" s="1">
        <v>1201</v>
      </c>
      <c r="E924" s="3" t="s">
        <v>181</v>
      </c>
      <c r="F924" s="1" t="s">
        <v>184</v>
      </c>
      <c r="G924" s="1" t="s">
        <v>2254</v>
      </c>
      <c r="H924" s="1">
        <v>0</v>
      </c>
      <c r="I924" s="1" t="s">
        <v>5825</v>
      </c>
      <c r="J924" s="1">
        <v>770428655</v>
      </c>
      <c r="K924" s="1" t="s">
        <v>2124</v>
      </c>
      <c r="L924" s="1" t="s">
        <v>6197</v>
      </c>
      <c r="M924" s="1" t="s">
        <v>2331</v>
      </c>
      <c r="N924" s="1" t="s">
        <v>2332</v>
      </c>
      <c r="O924" s="1" t="s">
        <v>2165</v>
      </c>
      <c r="P924" s="1" t="s">
        <v>2165</v>
      </c>
      <c r="Q924" s="1" t="s">
        <v>2166</v>
      </c>
      <c r="R924" s="1" t="s">
        <v>2532</v>
      </c>
      <c r="S924" s="1">
        <v>16</v>
      </c>
      <c r="T924" s="1">
        <v>28491776</v>
      </c>
      <c r="U924" s="1">
        <v>28491776</v>
      </c>
      <c r="V924" s="1" t="s">
        <v>2168</v>
      </c>
      <c r="W924" s="1" t="s">
        <v>2168</v>
      </c>
      <c r="X924" s="1" t="s">
        <v>2533</v>
      </c>
      <c r="Y924" s="1" t="s">
        <v>2236</v>
      </c>
      <c r="Z924" s="1">
        <v>1</v>
      </c>
      <c r="AA924" s="1" t="s">
        <v>2124</v>
      </c>
      <c r="AB924" s="1" t="s">
        <v>2171</v>
      </c>
      <c r="AC924" s="1" t="s">
        <v>6198</v>
      </c>
      <c r="AD924" s="1">
        <v>2</v>
      </c>
      <c r="AE924" s="1">
        <v>512898</v>
      </c>
      <c r="AF924" s="1">
        <v>28491776</v>
      </c>
      <c r="AG924" s="1" t="s">
        <v>2174</v>
      </c>
      <c r="AH924" s="1" t="s">
        <v>2186</v>
      </c>
    </row>
    <row r="925" spans="1:34" x14ac:dyDescent="0.25">
      <c r="A925" s="1">
        <v>506294</v>
      </c>
      <c r="B925" s="1" t="s">
        <v>2175</v>
      </c>
      <c r="C925" s="1" t="s">
        <v>6199</v>
      </c>
      <c r="D925" s="1">
        <v>1201</v>
      </c>
      <c r="E925" s="3" t="s">
        <v>181</v>
      </c>
      <c r="F925" s="1" t="s">
        <v>184</v>
      </c>
      <c r="G925" s="1" t="s">
        <v>2254</v>
      </c>
      <c r="H925" s="1">
        <v>0</v>
      </c>
      <c r="I925" s="1" t="s">
        <v>6200</v>
      </c>
      <c r="J925" s="1">
        <v>1555469548</v>
      </c>
      <c r="K925" s="1" t="s">
        <v>2124</v>
      </c>
      <c r="L925" s="1" t="s">
        <v>6201</v>
      </c>
      <c r="M925" s="1" t="s">
        <v>2331</v>
      </c>
      <c r="N925" s="1" t="s">
        <v>2332</v>
      </c>
      <c r="O925" s="1" t="s">
        <v>2165</v>
      </c>
      <c r="P925" s="1" t="s">
        <v>2165</v>
      </c>
      <c r="Q925" s="1" t="s">
        <v>2166</v>
      </c>
      <c r="R925" s="1" t="s">
        <v>2532</v>
      </c>
      <c r="S925" s="1">
        <v>16</v>
      </c>
      <c r="T925" s="1">
        <v>28492008</v>
      </c>
      <c r="U925" s="1">
        <v>28492008</v>
      </c>
      <c r="V925" s="1" t="s">
        <v>2168</v>
      </c>
      <c r="W925" s="1" t="s">
        <v>2168</v>
      </c>
      <c r="X925" s="1" t="s">
        <v>2533</v>
      </c>
      <c r="Y925" s="1" t="s">
        <v>2236</v>
      </c>
      <c r="Z925" s="1">
        <v>1</v>
      </c>
      <c r="AA925" s="1" t="s">
        <v>2124</v>
      </c>
      <c r="AB925" s="1" t="s">
        <v>2171</v>
      </c>
      <c r="AC925" s="1" t="s">
        <v>6202</v>
      </c>
      <c r="AD925" s="1">
        <v>2</v>
      </c>
      <c r="AE925" s="1">
        <v>515137</v>
      </c>
      <c r="AF925" s="1">
        <v>28492008</v>
      </c>
      <c r="AG925" s="1" t="s">
        <v>2186</v>
      </c>
      <c r="AH925" s="1" t="s">
        <v>2210</v>
      </c>
    </row>
    <row r="926" spans="1:34" x14ac:dyDescent="0.25">
      <c r="A926" s="1">
        <v>506835</v>
      </c>
      <c r="B926" s="1" t="s">
        <v>2157</v>
      </c>
      <c r="C926" s="1" t="s">
        <v>6203</v>
      </c>
      <c r="D926" s="1">
        <v>10939</v>
      </c>
      <c r="E926" s="3" t="s">
        <v>792</v>
      </c>
      <c r="F926" s="1" t="s">
        <v>795</v>
      </c>
      <c r="G926" s="1" t="s">
        <v>2254</v>
      </c>
      <c r="H926" s="1">
        <v>0</v>
      </c>
      <c r="I926" s="1" t="s">
        <v>6204</v>
      </c>
      <c r="J926" s="1">
        <v>1555673702</v>
      </c>
      <c r="K926" s="1" t="s">
        <v>2124</v>
      </c>
      <c r="L926" s="1" t="s">
        <v>6205</v>
      </c>
      <c r="M926" s="1" t="s">
        <v>2331</v>
      </c>
      <c r="N926" s="1" t="s">
        <v>2332</v>
      </c>
      <c r="O926" s="1" t="s">
        <v>2165</v>
      </c>
      <c r="P926" s="1" t="s">
        <v>2165</v>
      </c>
      <c r="Q926" s="1" t="s">
        <v>2166</v>
      </c>
      <c r="R926" s="1" t="s">
        <v>2308</v>
      </c>
      <c r="S926" s="1">
        <v>18</v>
      </c>
      <c r="T926" s="1">
        <v>12377117</v>
      </c>
      <c r="U926" s="1">
        <v>12377126</v>
      </c>
      <c r="V926" s="1" t="s">
        <v>2168</v>
      </c>
      <c r="W926" s="1" t="s">
        <v>2168</v>
      </c>
      <c r="X926" s="1" t="s">
        <v>2309</v>
      </c>
      <c r="Y926" s="1" t="s">
        <v>2236</v>
      </c>
      <c r="Z926" s="1">
        <v>1</v>
      </c>
      <c r="AA926" s="1" t="s">
        <v>2124</v>
      </c>
      <c r="AB926" s="1" t="s">
        <v>2171</v>
      </c>
      <c r="AC926" s="1" t="s">
        <v>6206</v>
      </c>
      <c r="AD926" s="1">
        <v>2</v>
      </c>
      <c r="AE926" s="1">
        <v>507901</v>
      </c>
      <c r="AF926" s="1">
        <v>12377116</v>
      </c>
      <c r="AG926" s="1" t="s">
        <v>6207</v>
      </c>
      <c r="AH926" s="1" t="s">
        <v>2186</v>
      </c>
    </row>
    <row r="927" spans="1:34" x14ac:dyDescent="0.25">
      <c r="A927" s="1">
        <v>506976</v>
      </c>
      <c r="B927" s="1" t="s">
        <v>2175</v>
      </c>
      <c r="C927" s="1" t="s">
        <v>6208</v>
      </c>
      <c r="D927" s="1">
        <v>54903</v>
      </c>
      <c r="E927" s="3" t="s">
        <v>446</v>
      </c>
      <c r="F927" s="1" t="s">
        <v>448</v>
      </c>
      <c r="G927" s="1" t="s">
        <v>2254</v>
      </c>
      <c r="H927" s="1">
        <v>0</v>
      </c>
      <c r="I927" s="1" t="s">
        <v>6209</v>
      </c>
      <c r="J927" s="1">
        <v>115507363</v>
      </c>
      <c r="K927" s="1" t="s">
        <v>2124</v>
      </c>
      <c r="L927" s="1" t="s">
        <v>6210</v>
      </c>
      <c r="M927" s="1" t="s">
        <v>2331</v>
      </c>
      <c r="N927" s="1" t="s">
        <v>2332</v>
      </c>
      <c r="O927" s="1" t="s">
        <v>2165</v>
      </c>
      <c r="P927" s="1" t="s">
        <v>2165</v>
      </c>
      <c r="Q927" s="1" t="s">
        <v>2166</v>
      </c>
      <c r="R927" s="1" t="s">
        <v>2282</v>
      </c>
      <c r="S927" s="1">
        <v>17</v>
      </c>
      <c r="T927" s="1">
        <v>58219250</v>
      </c>
      <c r="U927" s="1">
        <v>58219250</v>
      </c>
      <c r="V927" s="1" t="s">
        <v>2168</v>
      </c>
      <c r="W927" s="1" t="s">
        <v>2168</v>
      </c>
      <c r="X927" s="1" t="s">
        <v>2721</v>
      </c>
      <c r="Y927" s="1" t="s">
        <v>2236</v>
      </c>
      <c r="Z927" s="1">
        <v>1</v>
      </c>
      <c r="AA927" s="1" t="s">
        <v>2124</v>
      </c>
      <c r="AB927" s="1" t="s">
        <v>2171</v>
      </c>
      <c r="AC927" s="1" t="s">
        <v>6211</v>
      </c>
      <c r="AD927" s="1">
        <v>2</v>
      </c>
      <c r="AE927" s="1">
        <v>516267</v>
      </c>
      <c r="AF927" s="1">
        <v>58219250</v>
      </c>
      <c r="AG927" s="1" t="s">
        <v>2210</v>
      </c>
      <c r="AH927" s="1" t="s">
        <v>2185</v>
      </c>
    </row>
    <row r="928" spans="1:34" x14ac:dyDescent="0.25">
      <c r="A928" s="1">
        <v>507654</v>
      </c>
      <c r="B928" s="1" t="s">
        <v>2187</v>
      </c>
      <c r="C928" s="1" t="s">
        <v>6212</v>
      </c>
      <c r="D928" s="1">
        <v>182</v>
      </c>
      <c r="E928" s="3" t="s">
        <v>915</v>
      </c>
      <c r="F928" s="1" t="s">
        <v>917</v>
      </c>
      <c r="G928" s="1" t="s">
        <v>2254</v>
      </c>
      <c r="H928" s="1">
        <v>0</v>
      </c>
      <c r="I928" s="1" t="s">
        <v>6213</v>
      </c>
      <c r="J928" s="1">
        <v>1555831023</v>
      </c>
      <c r="K928" s="1" t="s">
        <v>2124</v>
      </c>
      <c r="L928" s="1" t="s">
        <v>6214</v>
      </c>
      <c r="M928" s="1" t="s">
        <v>2331</v>
      </c>
      <c r="N928" s="1" t="s">
        <v>2332</v>
      </c>
      <c r="O928" s="1" t="s">
        <v>2165</v>
      </c>
      <c r="P928" s="1" t="s">
        <v>2165</v>
      </c>
      <c r="Q928" s="1" t="s">
        <v>2166</v>
      </c>
      <c r="R928" s="1" t="s">
        <v>2195</v>
      </c>
      <c r="S928" s="1">
        <v>20</v>
      </c>
      <c r="T928" s="1">
        <v>10673590</v>
      </c>
      <c r="U928" s="1">
        <v>10673591</v>
      </c>
      <c r="V928" s="1" t="s">
        <v>2168</v>
      </c>
      <c r="W928" s="1" t="s">
        <v>2168</v>
      </c>
      <c r="X928" s="1" t="s">
        <v>2196</v>
      </c>
      <c r="Y928" s="1" t="s">
        <v>2236</v>
      </c>
      <c r="Z928" s="1">
        <v>1</v>
      </c>
      <c r="AA928" s="1" t="s">
        <v>2124</v>
      </c>
      <c r="AB928" s="1" t="s">
        <v>2171</v>
      </c>
      <c r="AC928" s="1" t="s">
        <v>6215</v>
      </c>
      <c r="AD928" s="1">
        <v>2</v>
      </c>
      <c r="AE928" s="1">
        <v>512320</v>
      </c>
      <c r="AF928" s="1">
        <v>10673590</v>
      </c>
      <c r="AG928" s="1" t="s">
        <v>2174</v>
      </c>
      <c r="AH928" s="1" t="s">
        <v>6216</v>
      </c>
    </row>
    <row r="929" spans="1:34" x14ac:dyDescent="0.25">
      <c r="A929" s="1">
        <v>537287</v>
      </c>
      <c r="B929" s="1" t="s">
        <v>2175</v>
      </c>
      <c r="C929" s="1" t="s">
        <v>6217</v>
      </c>
      <c r="D929" s="1">
        <v>2896</v>
      </c>
      <c r="E929" s="3" t="s">
        <v>891</v>
      </c>
      <c r="F929" s="1" t="s">
        <v>894</v>
      </c>
      <c r="G929" s="1" t="s">
        <v>5975</v>
      </c>
      <c r="H929" s="1">
        <v>1</v>
      </c>
      <c r="I929" s="1" t="s">
        <v>2667</v>
      </c>
      <c r="J929" s="1">
        <v>63751020</v>
      </c>
      <c r="K929" s="1" t="s">
        <v>2124</v>
      </c>
      <c r="L929" s="1" t="s">
        <v>6218</v>
      </c>
      <c r="M929" s="1" t="s">
        <v>2232</v>
      </c>
      <c r="N929" s="1" t="s">
        <v>2194</v>
      </c>
      <c r="O929" s="1" t="s">
        <v>2165</v>
      </c>
      <c r="P929" s="1" t="s">
        <v>2165</v>
      </c>
      <c r="Q929" s="1" t="s">
        <v>2166</v>
      </c>
      <c r="R929" s="1" t="s">
        <v>2282</v>
      </c>
      <c r="S929" s="1">
        <v>17</v>
      </c>
      <c r="T929" s="1">
        <v>44345337</v>
      </c>
      <c r="U929" s="1">
        <v>44345337</v>
      </c>
      <c r="V929" s="1" t="s">
        <v>2168</v>
      </c>
      <c r="W929" s="1" t="s">
        <v>2168</v>
      </c>
      <c r="X929" s="1" t="s">
        <v>2283</v>
      </c>
      <c r="Y929" s="1" t="s">
        <v>2236</v>
      </c>
      <c r="Z929" s="1">
        <v>1</v>
      </c>
      <c r="AA929" s="1" t="s">
        <v>2124</v>
      </c>
      <c r="AB929" s="1" t="s">
        <v>2171</v>
      </c>
      <c r="AC929" s="1" t="s">
        <v>2124</v>
      </c>
      <c r="AD929" s="1">
        <v>2</v>
      </c>
      <c r="AE929" s="1">
        <v>546798</v>
      </c>
      <c r="AF929" s="1">
        <v>44345337</v>
      </c>
      <c r="AG929" s="1" t="s">
        <v>2185</v>
      </c>
      <c r="AH929" s="1" t="s">
        <v>2210</v>
      </c>
    </row>
    <row r="930" spans="1:34" x14ac:dyDescent="0.25">
      <c r="A930" s="1">
        <v>542124</v>
      </c>
      <c r="B930" s="1" t="s">
        <v>2175</v>
      </c>
      <c r="C930" s="1" t="s">
        <v>6219</v>
      </c>
      <c r="D930" s="1">
        <v>7840</v>
      </c>
      <c r="E930" s="3" t="s">
        <v>46</v>
      </c>
      <c r="F930" s="1" t="s">
        <v>49</v>
      </c>
      <c r="G930" s="1" t="s">
        <v>2249</v>
      </c>
      <c r="H930" s="1">
        <v>0</v>
      </c>
      <c r="I930" s="1" t="s">
        <v>6220</v>
      </c>
      <c r="J930" s="1">
        <v>1553396083</v>
      </c>
      <c r="K930" s="1" t="s">
        <v>2124</v>
      </c>
      <c r="L930" s="1" t="s">
        <v>6221</v>
      </c>
      <c r="M930" s="1" t="s">
        <v>6222</v>
      </c>
      <c r="N930" s="1" t="s">
        <v>6223</v>
      </c>
      <c r="O930" s="1" t="s">
        <v>2215</v>
      </c>
      <c r="P930" s="1" t="s">
        <v>2215</v>
      </c>
      <c r="Q930" s="1" t="s">
        <v>2166</v>
      </c>
      <c r="R930" s="1" t="s">
        <v>2443</v>
      </c>
      <c r="S930" s="1">
        <v>2</v>
      </c>
      <c r="T930" s="1">
        <v>73385860</v>
      </c>
      <c r="U930" s="1">
        <v>73385860</v>
      </c>
      <c r="V930" s="1" t="s">
        <v>2168</v>
      </c>
      <c r="W930" s="1" t="s">
        <v>2168</v>
      </c>
      <c r="X930" s="1" t="s">
        <v>6055</v>
      </c>
      <c r="Y930" s="1" t="s">
        <v>2236</v>
      </c>
      <c r="Z930" s="1">
        <v>1</v>
      </c>
      <c r="AA930" s="1" t="s">
        <v>2124</v>
      </c>
      <c r="AB930" s="1" t="s">
        <v>2171</v>
      </c>
      <c r="AC930" s="1" t="s">
        <v>2124</v>
      </c>
      <c r="AD930" s="1">
        <v>2</v>
      </c>
      <c r="AE930" s="1">
        <v>554023</v>
      </c>
      <c r="AF930" s="1">
        <v>73385860</v>
      </c>
      <c r="AG930" s="1" t="s">
        <v>2210</v>
      </c>
      <c r="AH930" s="1" t="s">
        <v>2185</v>
      </c>
    </row>
    <row r="931" spans="1:34" x14ac:dyDescent="0.25">
      <c r="A931" s="1">
        <v>542128</v>
      </c>
      <c r="B931" s="1" t="s">
        <v>2187</v>
      </c>
      <c r="C931" s="1" t="s">
        <v>6224</v>
      </c>
      <c r="D931" s="1">
        <v>7840</v>
      </c>
      <c r="E931" s="3" t="s">
        <v>46</v>
      </c>
      <c r="F931" s="1" t="s">
        <v>49</v>
      </c>
      <c r="G931" s="1" t="s">
        <v>2249</v>
      </c>
      <c r="H931" s="1">
        <v>0</v>
      </c>
      <c r="I931" s="1" t="s">
        <v>6225</v>
      </c>
      <c r="J931" s="1">
        <v>1553396085</v>
      </c>
      <c r="K931" s="1" t="s">
        <v>2124</v>
      </c>
      <c r="L931" s="1" t="s">
        <v>6226</v>
      </c>
      <c r="M931" s="1" t="s">
        <v>6222</v>
      </c>
      <c r="N931" s="1" t="s">
        <v>6223</v>
      </c>
      <c r="O931" s="1" t="s">
        <v>2215</v>
      </c>
      <c r="P931" s="1" t="s">
        <v>2215</v>
      </c>
      <c r="Q931" s="1" t="s">
        <v>2166</v>
      </c>
      <c r="R931" s="1" t="s">
        <v>2443</v>
      </c>
      <c r="S931" s="1">
        <v>2</v>
      </c>
      <c r="T931" s="1">
        <v>73385860</v>
      </c>
      <c r="U931" s="1">
        <v>73385861</v>
      </c>
      <c r="V931" s="1" t="s">
        <v>2168</v>
      </c>
      <c r="W931" s="1" t="s">
        <v>2168</v>
      </c>
      <c r="X931" s="1" t="s">
        <v>6055</v>
      </c>
      <c r="Y931" s="1" t="s">
        <v>2236</v>
      </c>
      <c r="Z931" s="1">
        <v>1</v>
      </c>
      <c r="AA931" s="1" t="s">
        <v>2124</v>
      </c>
      <c r="AB931" s="1" t="s">
        <v>2171</v>
      </c>
      <c r="AC931" s="1" t="s">
        <v>2124</v>
      </c>
      <c r="AD931" s="1">
        <v>2</v>
      </c>
      <c r="AE931" s="1">
        <v>558357</v>
      </c>
      <c r="AF931" s="1">
        <v>73385860</v>
      </c>
      <c r="AG931" s="1" t="s">
        <v>2210</v>
      </c>
      <c r="AH931" s="1" t="s">
        <v>3846</v>
      </c>
    </row>
    <row r="932" spans="1:34" x14ac:dyDescent="0.25">
      <c r="A932" s="1">
        <v>542134</v>
      </c>
      <c r="B932" s="1" t="s">
        <v>2175</v>
      </c>
      <c r="C932" s="1" t="s">
        <v>6227</v>
      </c>
      <c r="D932" s="1">
        <v>7840</v>
      </c>
      <c r="E932" s="3" t="s">
        <v>46</v>
      </c>
      <c r="F932" s="1" t="s">
        <v>49</v>
      </c>
      <c r="G932" s="1" t="s">
        <v>2249</v>
      </c>
      <c r="H932" s="1">
        <v>0</v>
      </c>
      <c r="I932" s="1" t="s">
        <v>6033</v>
      </c>
      <c r="J932" s="1">
        <v>756956183</v>
      </c>
      <c r="K932" s="1" t="s">
        <v>2124</v>
      </c>
      <c r="L932" s="1" t="s">
        <v>6228</v>
      </c>
      <c r="M932" s="1" t="s">
        <v>6222</v>
      </c>
      <c r="N932" s="1" t="s">
        <v>6223</v>
      </c>
      <c r="O932" s="1" t="s">
        <v>2215</v>
      </c>
      <c r="P932" s="1" t="s">
        <v>2215</v>
      </c>
      <c r="Q932" s="1" t="s">
        <v>2166</v>
      </c>
      <c r="R932" s="1" t="s">
        <v>2443</v>
      </c>
      <c r="S932" s="1">
        <v>2</v>
      </c>
      <c r="T932" s="1">
        <v>73385868</v>
      </c>
      <c r="U932" s="1">
        <v>73385868</v>
      </c>
      <c r="V932" s="1" t="s">
        <v>2168</v>
      </c>
      <c r="W932" s="1" t="s">
        <v>2168</v>
      </c>
      <c r="X932" s="1" t="s">
        <v>6055</v>
      </c>
      <c r="Y932" s="1" t="s">
        <v>2236</v>
      </c>
      <c r="Z932" s="1">
        <v>1</v>
      </c>
      <c r="AA932" s="1" t="s">
        <v>2124</v>
      </c>
      <c r="AB932" s="1" t="s">
        <v>2171</v>
      </c>
      <c r="AC932" s="1" t="s">
        <v>2124</v>
      </c>
      <c r="AD932" s="1">
        <v>2</v>
      </c>
      <c r="AE932" s="1">
        <v>554938</v>
      </c>
      <c r="AF932" s="1">
        <v>73385868</v>
      </c>
      <c r="AG932" s="1" t="s">
        <v>2174</v>
      </c>
      <c r="AH932" s="1" t="s">
        <v>2186</v>
      </c>
    </row>
    <row r="933" spans="1:34" x14ac:dyDescent="0.25">
      <c r="A933" s="1">
        <v>542201</v>
      </c>
      <c r="B933" s="1" t="s">
        <v>2175</v>
      </c>
      <c r="C933" s="1" t="s">
        <v>6229</v>
      </c>
      <c r="D933" s="1">
        <v>7840</v>
      </c>
      <c r="E933" s="3" t="s">
        <v>46</v>
      </c>
      <c r="F933" s="1" t="s">
        <v>49</v>
      </c>
      <c r="G933" s="1" t="s">
        <v>2249</v>
      </c>
      <c r="H933" s="1">
        <v>0</v>
      </c>
      <c r="I933" s="1" t="s">
        <v>6134</v>
      </c>
      <c r="J933" s="1">
        <v>1553396078</v>
      </c>
      <c r="K933" s="1" t="s">
        <v>2124</v>
      </c>
      <c r="L933" s="1" t="s">
        <v>6230</v>
      </c>
      <c r="M933" s="1" t="s">
        <v>6222</v>
      </c>
      <c r="N933" s="1" t="s">
        <v>6223</v>
      </c>
      <c r="O933" s="1" t="s">
        <v>2215</v>
      </c>
      <c r="P933" s="1" t="s">
        <v>2215</v>
      </c>
      <c r="Q933" s="1" t="s">
        <v>2166</v>
      </c>
      <c r="R933" s="1" t="s">
        <v>2443</v>
      </c>
      <c r="S933" s="1">
        <v>2</v>
      </c>
      <c r="T933" s="1">
        <v>73385850</v>
      </c>
      <c r="U933" s="1">
        <v>73385850</v>
      </c>
      <c r="V933" s="1" t="s">
        <v>2168</v>
      </c>
      <c r="W933" s="1" t="s">
        <v>2168</v>
      </c>
      <c r="X933" s="1" t="s">
        <v>6055</v>
      </c>
      <c r="Y933" s="1" t="s">
        <v>2236</v>
      </c>
      <c r="Z933" s="1">
        <v>1</v>
      </c>
      <c r="AA933" s="1" t="s">
        <v>2124</v>
      </c>
      <c r="AB933" s="1" t="s">
        <v>2171</v>
      </c>
      <c r="AC933" s="1" t="s">
        <v>2124</v>
      </c>
      <c r="AD933" s="1">
        <v>2</v>
      </c>
      <c r="AE933" s="1">
        <v>555950</v>
      </c>
      <c r="AF933" s="1">
        <v>73385850</v>
      </c>
      <c r="AG933" s="1" t="s">
        <v>2174</v>
      </c>
      <c r="AH933" s="1" t="s">
        <v>2186</v>
      </c>
    </row>
    <row r="934" spans="1:34" x14ac:dyDescent="0.25">
      <c r="A934" s="1">
        <v>542203</v>
      </c>
      <c r="B934" s="1" t="s">
        <v>2175</v>
      </c>
      <c r="C934" s="1" t="s">
        <v>6231</v>
      </c>
      <c r="D934" s="1">
        <v>7840</v>
      </c>
      <c r="E934" s="3" t="s">
        <v>46</v>
      </c>
      <c r="F934" s="1" t="s">
        <v>49</v>
      </c>
      <c r="G934" s="1" t="s">
        <v>2249</v>
      </c>
      <c r="H934" s="1">
        <v>0</v>
      </c>
      <c r="I934" s="1" t="s">
        <v>6232</v>
      </c>
      <c r="J934" s="1">
        <v>1553396082</v>
      </c>
      <c r="K934" s="1" t="s">
        <v>2124</v>
      </c>
      <c r="L934" s="1" t="s">
        <v>6233</v>
      </c>
      <c r="M934" s="1" t="s">
        <v>6222</v>
      </c>
      <c r="N934" s="1" t="s">
        <v>6223</v>
      </c>
      <c r="O934" s="1" t="s">
        <v>2215</v>
      </c>
      <c r="P934" s="1" t="s">
        <v>2215</v>
      </c>
      <c r="Q934" s="1" t="s">
        <v>2166</v>
      </c>
      <c r="R934" s="1" t="s">
        <v>2443</v>
      </c>
      <c r="S934" s="1">
        <v>2</v>
      </c>
      <c r="T934" s="1">
        <v>73385857</v>
      </c>
      <c r="U934" s="1">
        <v>73385857</v>
      </c>
      <c r="V934" s="1" t="s">
        <v>2168</v>
      </c>
      <c r="W934" s="1" t="s">
        <v>2168</v>
      </c>
      <c r="X934" s="1" t="s">
        <v>6055</v>
      </c>
      <c r="Y934" s="1" t="s">
        <v>2236</v>
      </c>
      <c r="Z934" s="1">
        <v>1</v>
      </c>
      <c r="AA934" s="1" t="s">
        <v>2124</v>
      </c>
      <c r="AB934" s="1" t="s">
        <v>2171</v>
      </c>
      <c r="AC934" s="1" t="s">
        <v>2124</v>
      </c>
      <c r="AD934" s="1">
        <v>2</v>
      </c>
      <c r="AE934" s="1">
        <v>551895</v>
      </c>
      <c r="AF934" s="1">
        <v>73385857</v>
      </c>
      <c r="AG934" s="1" t="s">
        <v>2174</v>
      </c>
      <c r="AH934" s="1" t="s">
        <v>2210</v>
      </c>
    </row>
    <row r="935" spans="1:34" x14ac:dyDescent="0.25">
      <c r="A935" s="1">
        <v>542397</v>
      </c>
      <c r="B935" s="1" t="s">
        <v>2175</v>
      </c>
      <c r="C935" s="1" t="s">
        <v>6234</v>
      </c>
      <c r="D935" s="1">
        <v>7840</v>
      </c>
      <c r="E935" s="3" t="s">
        <v>46</v>
      </c>
      <c r="F935" s="1" t="s">
        <v>49</v>
      </c>
      <c r="G935" s="1" t="s">
        <v>2249</v>
      </c>
      <c r="H935" s="1">
        <v>0</v>
      </c>
      <c r="I935" s="1" t="s">
        <v>6235</v>
      </c>
      <c r="J935" s="1">
        <v>935547269</v>
      </c>
      <c r="K935" s="1" t="s">
        <v>2124</v>
      </c>
      <c r="L935" s="1" t="s">
        <v>6236</v>
      </c>
      <c r="M935" s="1" t="s">
        <v>6222</v>
      </c>
      <c r="N935" s="1" t="s">
        <v>6223</v>
      </c>
      <c r="O935" s="1" t="s">
        <v>2215</v>
      </c>
      <c r="P935" s="1" t="s">
        <v>2215</v>
      </c>
      <c r="Q935" s="1" t="s">
        <v>2166</v>
      </c>
      <c r="R935" s="1" t="s">
        <v>2443</v>
      </c>
      <c r="S935" s="1">
        <v>2</v>
      </c>
      <c r="T935" s="1">
        <v>73385849</v>
      </c>
      <c r="U935" s="1">
        <v>73385849</v>
      </c>
      <c r="V935" s="1" t="s">
        <v>2168</v>
      </c>
      <c r="W935" s="1" t="s">
        <v>2168</v>
      </c>
      <c r="X935" s="1" t="s">
        <v>6055</v>
      </c>
      <c r="Y935" s="1" t="s">
        <v>2245</v>
      </c>
      <c r="Z935" s="1">
        <v>2</v>
      </c>
      <c r="AA935" s="1" t="s">
        <v>2124</v>
      </c>
      <c r="AB935" s="1" t="s">
        <v>2171</v>
      </c>
      <c r="AC935" s="1" t="s">
        <v>2124</v>
      </c>
      <c r="AD935" s="1">
        <v>2</v>
      </c>
      <c r="AE935" s="1">
        <v>550712</v>
      </c>
      <c r="AF935" s="1">
        <v>73385849</v>
      </c>
      <c r="AG935" s="1" t="s">
        <v>2210</v>
      </c>
      <c r="AH935" s="1" t="s">
        <v>2185</v>
      </c>
    </row>
    <row r="936" spans="1:34" x14ac:dyDescent="0.25">
      <c r="A936" s="1">
        <v>542398</v>
      </c>
      <c r="B936" s="1" t="s">
        <v>2175</v>
      </c>
      <c r="C936" s="1" t="s">
        <v>6237</v>
      </c>
      <c r="D936" s="1">
        <v>7840</v>
      </c>
      <c r="E936" s="3" t="s">
        <v>46</v>
      </c>
      <c r="F936" s="1" t="s">
        <v>49</v>
      </c>
      <c r="G936" s="1" t="s">
        <v>2249</v>
      </c>
      <c r="H936" s="1">
        <v>0</v>
      </c>
      <c r="I936" s="1" t="s">
        <v>6238</v>
      </c>
      <c r="J936" s="1">
        <v>746944958</v>
      </c>
      <c r="K936" s="1" t="s">
        <v>2124</v>
      </c>
      <c r="L936" s="1" t="s">
        <v>6239</v>
      </c>
      <c r="M936" s="1" t="s">
        <v>6222</v>
      </c>
      <c r="N936" s="1" t="s">
        <v>6223</v>
      </c>
      <c r="O936" s="1" t="s">
        <v>2215</v>
      </c>
      <c r="P936" s="1" t="s">
        <v>2215</v>
      </c>
      <c r="Q936" s="1" t="s">
        <v>2166</v>
      </c>
      <c r="R936" s="1" t="s">
        <v>2443</v>
      </c>
      <c r="S936" s="1">
        <v>2</v>
      </c>
      <c r="T936" s="1">
        <v>73385853</v>
      </c>
      <c r="U936" s="1">
        <v>73385853</v>
      </c>
      <c r="V936" s="1" t="s">
        <v>2168</v>
      </c>
      <c r="W936" s="1" t="s">
        <v>2168</v>
      </c>
      <c r="X936" s="1" t="s">
        <v>6055</v>
      </c>
      <c r="Y936" s="1" t="s">
        <v>2236</v>
      </c>
      <c r="Z936" s="1">
        <v>1</v>
      </c>
      <c r="AA936" s="1" t="s">
        <v>2124</v>
      </c>
      <c r="AB936" s="1" t="s">
        <v>2171</v>
      </c>
      <c r="AC936" s="1" t="s">
        <v>2124</v>
      </c>
      <c r="AD936" s="1">
        <v>2</v>
      </c>
      <c r="AE936" s="1">
        <v>551334</v>
      </c>
      <c r="AF936" s="1">
        <v>73385853</v>
      </c>
      <c r="AG936" s="1" t="s">
        <v>2185</v>
      </c>
      <c r="AH936" s="1" t="s">
        <v>2210</v>
      </c>
    </row>
    <row r="937" spans="1:34" x14ac:dyDescent="0.25">
      <c r="A937" s="1">
        <v>542400</v>
      </c>
      <c r="B937" s="1" t="s">
        <v>2175</v>
      </c>
      <c r="C937" s="1" t="s">
        <v>6240</v>
      </c>
      <c r="D937" s="1">
        <v>7840</v>
      </c>
      <c r="E937" s="3" t="s">
        <v>46</v>
      </c>
      <c r="F937" s="1" t="s">
        <v>49</v>
      </c>
      <c r="G937" s="1" t="s">
        <v>2249</v>
      </c>
      <c r="H937" s="1">
        <v>0</v>
      </c>
      <c r="I937" s="1" t="s">
        <v>6241</v>
      </c>
      <c r="J937" s="1">
        <v>1296403299</v>
      </c>
      <c r="K937" s="1" t="s">
        <v>2124</v>
      </c>
      <c r="L937" s="1" t="s">
        <v>6242</v>
      </c>
      <c r="M937" s="1" t="s">
        <v>6222</v>
      </c>
      <c r="N937" s="1" t="s">
        <v>6223</v>
      </c>
      <c r="O937" s="1" t="s">
        <v>2215</v>
      </c>
      <c r="P937" s="1" t="s">
        <v>2215</v>
      </c>
      <c r="Q937" s="1" t="s">
        <v>2166</v>
      </c>
      <c r="R937" s="1" t="s">
        <v>2443</v>
      </c>
      <c r="S937" s="1">
        <v>2</v>
      </c>
      <c r="T937" s="1">
        <v>73385862</v>
      </c>
      <c r="U937" s="1">
        <v>73385862</v>
      </c>
      <c r="V937" s="1" t="s">
        <v>2168</v>
      </c>
      <c r="W937" s="1" t="s">
        <v>2168</v>
      </c>
      <c r="X937" s="1" t="s">
        <v>6055</v>
      </c>
      <c r="Y937" s="1" t="s">
        <v>2236</v>
      </c>
      <c r="Z937" s="1">
        <v>1</v>
      </c>
      <c r="AA937" s="1" t="s">
        <v>2124</v>
      </c>
      <c r="AB937" s="1" t="s">
        <v>2171</v>
      </c>
      <c r="AC937" s="1" t="s">
        <v>2124</v>
      </c>
      <c r="AD937" s="1">
        <v>2</v>
      </c>
      <c r="AE937" s="1">
        <v>558182</v>
      </c>
      <c r="AF937" s="1">
        <v>73385862</v>
      </c>
      <c r="AG937" s="1" t="s">
        <v>2174</v>
      </c>
      <c r="AH937" s="1" t="s">
        <v>2186</v>
      </c>
    </row>
    <row r="938" spans="1:34" x14ac:dyDescent="0.25">
      <c r="A938" s="1">
        <v>543621</v>
      </c>
      <c r="B938" s="1" t="s">
        <v>2187</v>
      </c>
      <c r="C938" s="1" t="s">
        <v>6243</v>
      </c>
      <c r="D938" s="1">
        <v>5191</v>
      </c>
      <c r="E938" s="3" t="s">
        <v>533</v>
      </c>
      <c r="F938" s="1" t="s">
        <v>536</v>
      </c>
      <c r="G938" s="1" t="s">
        <v>2249</v>
      </c>
      <c r="H938" s="1">
        <v>0</v>
      </c>
      <c r="I938" s="1" t="s">
        <v>6244</v>
      </c>
      <c r="J938" s="1">
        <v>1554328233</v>
      </c>
      <c r="K938" s="1" t="s">
        <v>2124</v>
      </c>
      <c r="L938" s="1" t="s">
        <v>6245</v>
      </c>
      <c r="M938" s="1" t="s">
        <v>6246</v>
      </c>
      <c r="N938" s="1" t="s">
        <v>6247</v>
      </c>
      <c r="O938" s="1" t="s">
        <v>2215</v>
      </c>
      <c r="P938" s="1" t="s">
        <v>2215</v>
      </c>
      <c r="Q938" s="1" t="s">
        <v>2166</v>
      </c>
      <c r="R938" s="1" t="s">
        <v>2167</v>
      </c>
      <c r="S938" s="1">
        <v>6</v>
      </c>
      <c r="T938" s="1">
        <v>136822619</v>
      </c>
      <c r="U938" s="1">
        <v>136822620</v>
      </c>
      <c r="V938" s="1" t="s">
        <v>2168</v>
      </c>
      <c r="W938" s="1" t="s">
        <v>2168</v>
      </c>
      <c r="X938" s="1" t="s">
        <v>2216</v>
      </c>
      <c r="Y938" s="1" t="s">
        <v>2236</v>
      </c>
      <c r="Z938" s="1">
        <v>1</v>
      </c>
      <c r="AA938" s="1" t="s">
        <v>2124</v>
      </c>
      <c r="AB938" s="1" t="s">
        <v>2171</v>
      </c>
      <c r="AC938" s="1" t="s">
        <v>2124</v>
      </c>
      <c r="AD938" s="1">
        <v>2</v>
      </c>
      <c r="AE938" s="1">
        <v>558083</v>
      </c>
      <c r="AF938" s="1">
        <v>136822619</v>
      </c>
      <c r="AG938" s="1" t="s">
        <v>2185</v>
      </c>
      <c r="AH938" s="1" t="s">
        <v>6248</v>
      </c>
    </row>
    <row r="939" spans="1:34" x14ac:dyDescent="0.25">
      <c r="A939" s="1">
        <v>544689</v>
      </c>
      <c r="B939" s="1" t="s">
        <v>2157</v>
      </c>
      <c r="C939" s="1" t="s">
        <v>6249</v>
      </c>
      <c r="D939" s="1">
        <v>2055</v>
      </c>
      <c r="E939" s="3" t="s">
        <v>193</v>
      </c>
      <c r="F939" s="1" t="s">
        <v>196</v>
      </c>
      <c r="G939" s="1" t="s">
        <v>2249</v>
      </c>
      <c r="H939" s="1">
        <v>0</v>
      </c>
      <c r="I939" s="1" t="s">
        <v>6158</v>
      </c>
      <c r="J939" s="1">
        <v>1554446821</v>
      </c>
      <c r="K939" s="1" t="s">
        <v>2124</v>
      </c>
      <c r="L939" s="1" t="s">
        <v>6250</v>
      </c>
      <c r="M939" s="1" t="s">
        <v>6251</v>
      </c>
      <c r="N939" s="1" t="s">
        <v>6252</v>
      </c>
      <c r="O939" s="1" t="s">
        <v>2215</v>
      </c>
      <c r="P939" s="1" t="s">
        <v>2215</v>
      </c>
      <c r="Q939" s="1" t="s">
        <v>2166</v>
      </c>
      <c r="R939" s="1" t="s">
        <v>2325</v>
      </c>
      <c r="S939" s="1">
        <v>8</v>
      </c>
      <c r="T939" s="1">
        <v>1763876</v>
      </c>
      <c r="U939" s="1">
        <v>1763896</v>
      </c>
      <c r="V939" s="1" t="s">
        <v>2168</v>
      </c>
      <c r="W939" s="1" t="s">
        <v>2168</v>
      </c>
      <c r="X939" s="1" t="s">
        <v>2326</v>
      </c>
      <c r="Y939" s="1" t="s">
        <v>2236</v>
      </c>
      <c r="Z939" s="1">
        <v>1</v>
      </c>
      <c r="AA939" s="1" t="s">
        <v>2124</v>
      </c>
      <c r="AB939" s="1" t="s">
        <v>2171</v>
      </c>
      <c r="AC939" s="1" t="s">
        <v>2124</v>
      </c>
      <c r="AD939" s="1">
        <v>2</v>
      </c>
      <c r="AE939" s="1">
        <v>553068</v>
      </c>
      <c r="AF939" s="1">
        <v>1763875</v>
      </c>
      <c r="AG939" s="1" t="s">
        <v>6253</v>
      </c>
      <c r="AH939" s="1" t="s">
        <v>2186</v>
      </c>
    </row>
    <row r="940" spans="1:34" x14ac:dyDescent="0.25">
      <c r="A940" s="1">
        <v>544744</v>
      </c>
      <c r="B940" s="1" t="s">
        <v>2175</v>
      </c>
      <c r="C940" s="1" t="s">
        <v>6254</v>
      </c>
      <c r="D940" s="1">
        <v>2055</v>
      </c>
      <c r="E940" s="3" t="s">
        <v>193</v>
      </c>
      <c r="F940" s="1" t="s">
        <v>196</v>
      </c>
      <c r="G940" s="1" t="s">
        <v>2249</v>
      </c>
      <c r="H940" s="1">
        <v>0</v>
      </c>
      <c r="I940" s="1" t="s">
        <v>6255</v>
      </c>
      <c r="J940" s="1">
        <v>1554448791</v>
      </c>
      <c r="K940" s="1" t="s">
        <v>2124</v>
      </c>
      <c r="L940" s="1" t="s">
        <v>6256</v>
      </c>
      <c r="M940" s="1" t="s">
        <v>6251</v>
      </c>
      <c r="N940" s="1" t="s">
        <v>6252</v>
      </c>
      <c r="O940" s="1" t="s">
        <v>2215</v>
      </c>
      <c r="P940" s="1" t="s">
        <v>2215</v>
      </c>
      <c r="Q940" s="1" t="s">
        <v>2166</v>
      </c>
      <c r="R940" s="1" t="s">
        <v>2325</v>
      </c>
      <c r="S940" s="1">
        <v>8</v>
      </c>
      <c r="T940" s="1">
        <v>1770931</v>
      </c>
      <c r="U940" s="1">
        <v>1770931</v>
      </c>
      <c r="V940" s="1" t="s">
        <v>2168</v>
      </c>
      <c r="W940" s="1" t="s">
        <v>2168</v>
      </c>
      <c r="X940" s="1" t="s">
        <v>2326</v>
      </c>
      <c r="Y940" s="1" t="s">
        <v>2236</v>
      </c>
      <c r="Z940" s="1">
        <v>1</v>
      </c>
      <c r="AA940" s="1" t="s">
        <v>2124</v>
      </c>
      <c r="AB940" s="1" t="s">
        <v>2171</v>
      </c>
      <c r="AC940" s="1" t="s">
        <v>2124</v>
      </c>
      <c r="AD940" s="1">
        <v>2</v>
      </c>
      <c r="AE940" s="1">
        <v>553622</v>
      </c>
      <c r="AF940" s="1">
        <v>1770931</v>
      </c>
      <c r="AG940" s="1" t="s">
        <v>2210</v>
      </c>
      <c r="AH940" s="1" t="s">
        <v>2174</v>
      </c>
    </row>
    <row r="941" spans="1:34" x14ac:dyDescent="0.25">
      <c r="A941" s="1">
        <v>544799</v>
      </c>
      <c r="B941" s="1" t="s">
        <v>2175</v>
      </c>
      <c r="C941" s="1" t="s">
        <v>6257</v>
      </c>
      <c r="D941" s="1">
        <v>7274</v>
      </c>
      <c r="E941" s="3" t="s">
        <v>1068</v>
      </c>
      <c r="F941" s="1" t="s">
        <v>1070</v>
      </c>
      <c r="G941" s="1" t="s">
        <v>2249</v>
      </c>
      <c r="H941" s="1">
        <v>0</v>
      </c>
      <c r="I941" s="1" t="s">
        <v>6258</v>
      </c>
      <c r="J941" s="1">
        <v>1349901379</v>
      </c>
      <c r="K941" s="1" t="s">
        <v>2124</v>
      </c>
      <c r="L941" s="1" t="s">
        <v>6259</v>
      </c>
      <c r="M941" s="1" t="s">
        <v>6260</v>
      </c>
      <c r="N941" s="1" t="s">
        <v>6261</v>
      </c>
      <c r="O941" s="1" t="s">
        <v>2215</v>
      </c>
      <c r="P941" s="1" t="s">
        <v>2215</v>
      </c>
      <c r="Q941" s="1" t="s">
        <v>2166</v>
      </c>
      <c r="R941" s="1" t="s">
        <v>2325</v>
      </c>
      <c r="S941" s="1">
        <v>8</v>
      </c>
      <c r="T941" s="1">
        <v>63086022</v>
      </c>
      <c r="U941" s="1">
        <v>63086022</v>
      </c>
      <c r="V941" s="1" t="s">
        <v>2168</v>
      </c>
      <c r="W941" s="1" t="s">
        <v>2168</v>
      </c>
      <c r="X941" s="1" t="s">
        <v>6262</v>
      </c>
      <c r="Y941" s="1" t="s">
        <v>2236</v>
      </c>
      <c r="Z941" s="1">
        <v>1</v>
      </c>
      <c r="AA941" s="1" t="s">
        <v>2124</v>
      </c>
      <c r="AB941" s="1" t="s">
        <v>2171</v>
      </c>
      <c r="AC941" s="1" t="s">
        <v>2124</v>
      </c>
      <c r="AD941" s="1">
        <v>2</v>
      </c>
      <c r="AE941" s="1">
        <v>557866</v>
      </c>
      <c r="AF941" s="1">
        <v>63086022</v>
      </c>
      <c r="AG941" s="1" t="s">
        <v>2210</v>
      </c>
      <c r="AH941" s="1" t="s">
        <v>2185</v>
      </c>
    </row>
    <row r="942" spans="1:34" x14ac:dyDescent="0.25">
      <c r="A942" s="1">
        <v>544868</v>
      </c>
      <c r="B942" s="1" t="s">
        <v>2175</v>
      </c>
      <c r="C942" s="1" t="s">
        <v>6263</v>
      </c>
      <c r="D942" s="1">
        <v>5828</v>
      </c>
      <c r="E942" s="3" t="s">
        <v>530</v>
      </c>
      <c r="F942" s="1" t="s">
        <v>532</v>
      </c>
      <c r="G942" s="1" t="s">
        <v>2220</v>
      </c>
      <c r="H942" s="1">
        <v>1</v>
      </c>
      <c r="I942" s="1" t="s">
        <v>3424</v>
      </c>
      <c r="J942" s="1">
        <v>1289852067</v>
      </c>
      <c r="K942" s="1" t="s">
        <v>2124</v>
      </c>
      <c r="L942" s="1" t="s">
        <v>6264</v>
      </c>
      <c r="M942" s="1" t="s">
        <v>6265</v>
      </c>
      <c r="N942" s="1" t="s">
        <v>6266</v>
      </c>
      <c r="O942" s="1" t="s">
        <v>2324</v>
      </c>
      <c r="P942" s="1" t="s">
        <v>2165</v>
      </c>
      <c r="Q942" s="1" t="s">
        <v>2166</v>
      </c>
      <c r="R942" s="1" t="s">
        <v>2325</v>
      </c>
      <c r="S942" s="1">
        <v>8</v>
      </c>
      <c r="T942" s="1">
        <v>76984197</v>
      </c>
      <c r="U942" s="1">
        <v>76984197</v>
      </c>
      <c r="V942" s="1" t="s">
        <v>2168</v>
      </c>
      <c r="W942" s="1" t="s">
        <v>2168</v>
      </c>
      <c r="X942" s="1" t="s">
        <v>3867</v>
      </c>
      <c r="Y942" s="1" t="s">
        <v>2227</v>
      </c>
      <c r="Z942" s="1">
        <v>2</v>
      </c>
      <c r="AA942" s="1" t="s">
        <v>2124</v>
      </c>
      <c r="AB942" s="1" t="s">
        <v>2171</v>
      </c>
      <c r="AC942" s="1" t="s">
        <v>2124</v>
      </c>
      <c r="AD942" s="1">
        <v>2</v>
      </c>
      <c r="AE942" s="1">
        <v>556923</v>
      </c>
      <c r="AF942" s="1">
        <v>76984197</v>
      </c>
      <c r="AG942" s="1" t="s">
        <v>2186</v>
      </c>
      <c r="AH942" s="1" t="s">
        <v>2174</v>
      </c>
    </row>
    <row r="943" spans="1:34" x14ac:dyDescent="0.25">
      <c r="A943" s="1">
        <v>545437</v>
      </c>
      <c r="B943" s="1" t="s">
        <v>2175</v>
      </c>
      <c r="C943" s="1" t="s">
        <v>6267</v>
      </c>
      <c r="D943" s="1">
        <v>2074</v>
      </c>
      <c r="E943" s="3" t="s">
        <v>269</v>
      </c>
      <c r="F943" s="1" t="s">
        <v>272</v>
      </c>
      <c r="G943" s="1" t="s">
        <v>2249</v>
      </c>
      <c r="H943" s="1">
        <v>0</v>
      </c>
      <c r="I943" s="1" t="s">
        <v>2221</v>
      </c>
      <c r="J943" s="1">
        <v>760663515</v>
      </c>
      <c r="K943" s="1" t="s">
        <v>2124</v>
      </c>
      <c r="L943" s="1" t="s">
        <v>6268</v>
      </c>
      <c r="M943" s="1" t="s">
        <v>6269</v>
      </c>
      <c r="N943" s="1" t="s">
        <v>6270</v>
      </c>
      <c r="O943" s="1" t="s">
        <v>2324</v>
      </c>
      <c r="P943" s="1" t="s">
        <v>2165</v>
      </c>
      <c r="Q943" s="1" t="s">
        <v>2166</v>
      </c>
      <c r="R943" s="1" t="s">
        <v>2225</v>
      </c>
      <c r="S943" s="1">
        <v>10</v>
      </c>
      <c r="T943" s="1">
        <v>49532980</v>
      </c>
      <c r="U943" s="1">
        <v>49532980</v>
      </c>
      <c r="V943" s="1" t="s">
        <v>2168</v>
      </c>
      <c r="W943" s="1" t="s">
        <v>2168</v>
      </c>
      <c r="X943" s="1" t="s">
        <v>4144</v>
      </c>
      <c r="Y943" s="1" t="s">
        <v>2245</v>
      </c>
      <c r="Z943" s="1">
        <v>3</v>
      </c>
      <c r="AA943" s="1" t="s">
        <v>2124</v>
      </c>
      <c r="AB943" s="1" t="s">
        <v>2171</v>
      </c>
      <c r="AC943" s="1" t="s">
        <v>2124</v>
      </c>
      <c r="AD943" s="1">
        <v>2</v>
      </c>
      <c r="AE943" s="1">
        <v>551705</v>
      </c>
      <c r="AF943" s="1">
        <v>49532980</v>
      </c>
      <c r="AG943" s="1" t="s">
        <v>2186</v>
      </c>
      <c r="AH943" s="1" t="s">
        <v>2174</v>
      </c>
    </row>
    <row r="944" spans="1:34" x14ac:dyDescent="0.25">
      <c r="A944" s="1">
        <v>547413</v>
      </c>
      <c r="B944" s="1" t="s">
        <v>2175</v>
      </c>
      <c r="C944" s="1" t="s">
        <v>6271</v>
      </c>
      <c r="D944" s="1">
        <v>1203</v>
      </c>
      <c r="E944" s="3" t="s">
        <v>185</v>
      </c>
      <c r="F944" s="1" t="s">
        <v>188</v>
      </c>
      <c r="G944" s="1" t="s">
        <v>2249</v>
      </c>
      <c r="H944" s="1">
        <v>0</v>
      </c>
      <c r="I944" s="1" t="s">
        <v>6272</v>
      </c>
      <c r="J944" s="1">
        <v>1555273557</v>
      </c>
      <c r="K944" s="1" t="s">
        <v>2124</v>
      </c>
      <c r="L944" s="1" t="s">
        <v>6273</v>
      </c>
      <c r="M944" s="1" t="s">
        <v>6274</v>
      </c>
      <c r="N944" s="1" t="s">
        <v>6275</v>
      </c>
      <c r="O944" s="1" t="s">
        <v>2215</v>
      </c>
      <c r="P944" s="1" t="s">
        <v>2215</v>
      </c>
      <c r="Q944" s="1" t="s">
        <v>2166</v>
      </c>
      <c r="R944" s="1" t="s">
        <v>2316</v>
      </c>
      <c r="S944" s="1">
        <v>13</v>
      </c>
      <c r="T944" s="1">
        <v>76992092</v>
      </c>
      <c r="U944" s="1">
        <v>76992092</v>
      </c>
      <c r="V944" s="1" t="s">
        <v>2168</v>
      </c>
      <c r="W944" s="1" t="s">
        <v>2168</v>
      </c>
      <c r="X944" s="1" t="s">
        <v>2317</v>
      </c>
      <c r="Y944" s="1" t="s">
        <v>2236</v>
      </c>
      <c r="Z944" s="1">
        <v>1</v>
      </c>
      <c r="AA944" s="1" t="s">
        <v>2124</v>
      </c>
      <c r="AB944" s="1" t="s">
        <v>2171</v>
      </c>
      <c r="AC944" s="1" t="s">
        <v>2124</v>
      </c>
      <c r="AD944" s="1">
        <v>2</v>
      </c>
      <c r="AE944" s="1">
        <v>552009</v>
      </c>
      <c r="AF944" s="1">
        <v>76992092</v>
      </c>
      <c r="AG944" s="1" t="s">
        <v>2174</v>
      </c>
      <c r="AH944" s="1" t="s">
        <v>2185</v>
      </c>
    </row>
    <row r="945" spans="1:34" x14ac:dyDescent="0.25">
      <c r="A945" s="1">
        <v>547739</v>
      </c>
      <c r="B945" s="1" t="s">
        <v>2175</v>
      </c>
      <c r="C945" s="1" t="s">
        <v>6276</v>
      </c>
      <c r="D945" s="1">
        <v>10002</v>
      </c>
      <c r="E945" s="3" t="s">
        <v>468</v>
      </c>
      <c r="F945" s="1" t="s">
        <v>471</v>
      </c>
      <c r="G945" s="1" t="s">
        <v>2249</v>
      </c>
      <c r="H945" s="1">
        <v>0</v>
      </c>
      <c r="I945" s="1" t="s">
        <v>6277</v>
      </c>
      <c r="J945" s="1">
        <v>771015928</v>
      </c>
      <c r="K945" s="1" t="s">
        <v>2124</v>
      </c>
      <c r="L945" s="1" t="s">
        <v>6278</v>
      </c>
      <c r="M945" s="1" t="s">
        <v>6279</v>
      </c>
      <c r="N945" s="1" t="s">
        <v>6280</v>
      </c>
      <c r="O945" s="1" t="s">
        <v>2215</v>
      </c>
      <c r="P945" s="1" t="s">
        <v>2215</v>
      </c>
      <c r="Q945" s="1" t="s">
        <v>2166</v>
      </c>
      <c r="R945" s="1" t="s">
        <v>2204</v>
      </c>
      <c r="S945" s="1">
        <v>15</v>
      </c>
      <c r="T945" s="1">
        <v>71810734</v>
      </c>
      <c r="U945" s="1">
        <v>71810734</v>
      </c>
      <c r="V945" s="1" t="s">
        <v>2168</v>
      </c>
      <c r="W945" s="1" t="s">
        <v>2168</v>
      </c>
      <c r="X945" s="1" t="s">
        <v>2527</v>
      </c>
      <c r="Y945" s="1" t="s">
        <v>2236</v>
      </c>
      <c r="Z945" s="1">
        <v>1</v>
      </c>
      <c r="AA945" s="1" t="s">
        <v>2124</v>
      </c>
      <c r="AB945" s="1" t="s">
        <v>2171</v>
      </c>
      <c r="AC945" s="1" t="s">
        <v>2124</v>
      </c>
      <c r="AD945" s="1">
        <v>2</v>
      </c>
      <c r="AE945" s="1">
        <v>550918</v>
      </c>
      <c r="AF945" s="1">
        <v>71810734</v>
      </c>
      <c r="AG945" s="1" t="s">
        <v>2174</v>
      </c>
      <c r="AH945" s="1" t="s">
        <v>2186</v>
      </c>
    </row>
    <row r="946" spans="1:34" x14ac:dyDescent="0.25">
      <c r="A946" s="1">
        <v>548853</v>
      </c>
      <c r="B946" s="1" t="s">
        <v>2175</v>
      </c>
      <c r="C946" s="1" t="s">
        <v>6281</v>
      </c>
      <c r="D946" s="1">
        <v>80207</v>
      </c>
      <c r="E946" s="3" t="s">
        <v>1287</v>
      </c>
      <c r="F946" s="1" t="s">
        <v>1290</v>
      </c>
      <c r="G946" s="1" t="s">
        <v>2249</v>
      </c>
      <c r="H946" s="1">
        <v>0</v>
      </c>
      <c r="I946" s="1" t="s">
        <v>6282</v>
      </c>
      <c r="J946" s="1">
        <v>199590627</v>
      </c>
      <c r="K946" s="1" t="s">
        <v>2124</v>
      </c>
      <c r="L946" s="1" t="s">
        <v>6283</v>
      </c>
      <c r="M946" s="1" t="s">
        <v>6284</v>
      </c>
      <c r="N946" s="1" t="s">
        <v>6285</v>
      </c>
      <c r="O946" s="1" t="s">
        <v>2215</v>
      </c>
      <c r="P946" s="1" t="s">
        <v>2215</v>
      </c>
      <c r="Q946" s="1" t="s">
        <v>2166</v>
      </c>
      <c r="R946" s="1" t="s">
        <v>2388</v>
      </c>
      <c r="S946" s="1">
        <v>19</v>
      </c>
      <c r="T946" s="1">
        <v>45584771</v>
      </c>
      <c r="U946" s="1">
        <v>45584771</v>
      </c>
      <c r="V946" s="1" t="s">
        <v>2168</v>
      </c>
      <c r="W946" s="1" t="s">
        <v>2168</v>
      </c>
      <c r="X946" s="1" t="s">
        <v>2389</v>
      </c>
      <c r="Y946" s="1" t="s">
        <v>2236</v>
      </c>
      <c r="Z946" s="1">
        <v>1</v>
      </c>
      <c r="AA946" s="1" t="s">
        <v>2124</v>
      </c>
      <c r="AB946" s="1" t="s">
        <v>2171</v>
      </c>
      <c r="AC946" s="1" t="s">
        <v>2124</v>
      </c>
      <c r="AD946" s="1">
        <v>2</v>
      </c>
      <c r="AE946" s="1">
        <v>552269</v>
      </c>
      <c r="AF946" s="1">
        <v>45584771</v>
      </c>
      <c r="AG946" s="1" t="s">
        <v>2210</v>
      </c>
      <c r="AH946" s="1" t="s">
        <v>2174</v>
      </c>
    </row>
    <row r="947" spans="1:34" x14ac:dyDescent="0.25">
      <c r="A947" s="1">
        <v>549005</v>
      </c>
      <c r="B947" s="1" t="s">
        <v>2157</v>
      </c>
      <c r="C947" s="1" t="s">
        <v>6286</v>
      </c>
      <c r="D947" s="1">
        <v>54903</v>
      </c>
      <c r="E947" s="3" t="s">
        <v>446</v>
      </c>
      <c r="F947" s="1" t="s">
        <v>448</v>
      </c>
      <c r="G947" s="1" t="s">
        <v>2249</v>
      </c>
      <c r="H947" s="1">
        <v>0</v>
      </c>
      <c r="I947" s="1" t="s">
        <v>6287</v>
      </c>
      <c r="J947" s="1">
        <v>1244307754</v>
      </c>
      <c r="K947" s="1" t="s">
        <v>2124</v>
      </c>
      <c r="L947" s="1" t="s">
        <v>6288</v>
      </c>
      <c r="M947" s="1" t="s">
        <v>6289</v>
      </c>
      <c r="N947" s="1" t="s">
        <v>6290</v>
      </c>
      <c r="O947" s="1" t="s">
        <v>2215</v>
      </c>
      <c r="P947" s="1" t="s">
        <v>2215</v>
      </c>
      <c r="Q947" s="1" t="s">
        <v>2166</v>
      </c>
      <c r="R947" s="1" t="s">
        <v>2282</v>
      </c>
      <c r="S947" s="1">
        <v>17</v>
      </c>
      <c r="T947" s="1">
        <v>58219242</v>
      </c>
      <c r="U947" s="1">
        <v>58219264</v>
      </c>
      <c r="V947" s="1" t="s">
        <v>2168</v>
      </c>
      <c r="W947" s="1" t="s">
        <v>2168</v>
      </c>
      <c r="X947" s="1" t="s">
        <v>2721</v>
      </c>
      <c r="Y947" s="1" t="s">
        <v>2236</v>
      </c>
      <c r="Z947" s="1">
        <v>1</v>
      </c>
      <c r="AA947" s="1" t="s">
        <v>2124</v>
      </c>
      <c r="AB947" s="1" t="s">
        <v>2171</v>
      </c>
      <c r="AC947" s="1" t="s">
        <v>2124</v>
      </c>
      <c r="AD947" s="1">
        <v>2</v>
      </c>
      <c r="AE947" s="1">
        <v>557821</v>
      </c>
      <c r="AF947" s="1">
        <v>58219241</v>
      </c>
      <c r="AG947" s="1" t="s">
        <v>6291</v>
      </c>
      <c r="AH947" s="1" t="s">
        <v>2185</v>
      </c>
    </row>
    <row r="948" spans="1:34" x14ac:dyDescent="0.25">
      <c r="A948" s="1">
        <v>549631</v>
      </c>
      <c r="B948" s="1" t="s">
        <v>2175</v>
      </c>
      <c r="C948" s="1" t="s">
        <v>6292</v>
      </c>
      <c r="D948" s="1">
        <v>154881</v>
      </c>
      <c r="E948" s="3" t="s">
        <v>1250</v>
      </c>
      <c r="F948" s="1" t="s">
        <v>1252</v>
      </c>
      <c r="G948" s="1" t="s">
        <v>2254</v>
      </c>
      <c r="H948" s="1">
        <v>0</v>
      </c>
      <c r="I948" s="1" t="s">
        <v>6293</v>
      </c>
      <c r="J948" s="1">
        <v>1554397227</v>
      </c>
      <c r="K948" s="1" t="s">
        <v>2124</v>
      </c>
      <c r="L948" s="1" t="s">
        <v>6294</v>
      </c>
      <c r="M948" s="1" t="s">
        <v>2232</v>
      </c>
      <c r="N948" s="1" t="s">
        <v>2194</v>
      </c>
      <c r="O948" s="1" t="s">
        <v>2215</v>
      </c>
      <c r="P948" s="1" t="s">
        <v>2215</v>
      </c>
      <c r="Q948" s="1" t="s">
        <v>2166</v>
      </c>
      <c r="R948" s="1" t="s">
        <v>2366</v>
      </c>
      <c r="S948" s="1">
        <v>7</v>
      </c>
      <c r="T948" s="1">
        <v>66629041</v>
      </c>
      <c r="U948" s="1">
        <v>66629041</v>
      </c>
      <c r="V948" s="1" t="s">
        <v>2168</v>
      </c>
      <c r="W948" s="1" t="s">
        <v>2168</v>
      </c>
      <c r="X948" s="1" t="s">
        <v>2367</v>
      </c>
      <c r="Y948" s="1" t="s">
        <v>2170</v>
      </c>
      <c r="Z948" s="1">
        <v>1</v>
      </c>
      <c r="AA948" s="1" t="s">
        <v>2124</v>
      </c>
      <c r="AB948" s="1" t="s">
        <v>2171</v>
      </c>
      <c r="AC948" s="1" t="s">
        <v>2124</v>
      </c>
      <c r="AD948" s="1">
        <v>2</v>
      </c>
      <c r="AE948" s="1">
        <v>558953</v>
      </c>
      <c r="AF948" s="1">
        <v>66629041</v>
      </c>
      <c r="AG948" s="1" t="s">
        <v>2174</v>
      </c>
      <c r="AH948" s="1" t="s">
        <v>2186</v>
      </c>
    </row>
    <row r="949" spans="1:34" x14ac:dyDescent="0.25">
      <c r="A949" s="1">
        <v>549745</v>
      </c>
      <c r="B949" s="1" t="s">
        <v>2175</v>
      </c>
      <c r="C949" s="1" t="s">
        <v>6295</v>
      </c>
      <c r="D949" s="1">
        <v>2896</v>
      </c>
      <c r="E949" s="3" t="s">
        <v>891</v>
      </c>
      <c r="F949" s="1" t="s">
        <v>894</v>
      </c>
      <c r="G949" s="1" t="s">
        <v>2254</v>
      </c>
      <c r="H949" s="1">
        <v>0</v>
      </c>
      <c r="I949" s="1" t="s">
        <v>6296</v>
      </c>
      <c r="J949" s="1">
        <v>1237619973</v>
      </c>
      <c r="K949" s="1" t="s">
        <v>2124</v>
      </c>
      <c r="L949" s="1" t="s">
        <v>6297</v>
      </c>
      <c r="M949" s="1" t="s">
        <v>2232</v>
      </c>
      <c r="N949" s="1" t="s">
        <v>2194</v>
      </c>
      <c r="O949" s="1" t="s">
        <v>2215</v>
      </c>
      <c r="P949" s="1" t="s">
        <v>2215</v>
      </c>
      <c r="Q949" s="1" t="s">
        <v>2166</v>
      </c>
      <c r="R949" s="1" t="s">
        <v>2282</v>
      </c>
      <c r="S949" s="1">
        <v>17</v>
      </c>
      <c r="T949" s="1">
        <v>44345328</v>
      </c>
      <c r="U949" s="1">
        <v>44345328</v>
      </c>
      <c r="V949" s="1" t="s">
        <v>2168</v>
      </c>
      <c r="W949" s="1" t="s">
        <v>2168</v>
      </c>
      <c r="X949" s="1" t="s">
        <v>2283</v>
      </c>
      <c r="Y949" s="1" t="s">
        <v>2170</v>
      </c>
      <c r="Z949" s="1">
        <v>1</v>
      </c>
      <c r="AA949" s="1" t="s">
        <v>2124</v>
      </c>
      <c r="AB949" s="1" t="s">
        <v>2171</v>
      </c>
      <c r="AC949" s="1" t="s">
        <v>2124</v>
      </c>
      <c r="AD949" s="1">
        <v>2</v>
      </c>
      <c r="AE949" s="1">
        <v>558915</v>
      </c>
      <c r="AF949" s="1">
        <v>44345328</v>
      </c>
      <c r="AG949" s="1" t="s">
        <v>2210</v>
      </c>
      <c r="AH949" s="1" t="s">
        <v>2174</v>
      </c>
    </row>
    <row r="950" spans="1:34" x14ac:dyDescent="0.25">
      <c r="A950" s="1">
        <v>550338</v>
      </c>
      <c r="B950" s="1" t="s">
        <v>2295</v>
      </c>
      <c r="C950" s="1" t="s">
        <v>6298</v>
      </c>
      <c r="D950" s="1">
        <v>5080</v>
      </c>
      <c r="E950" s="3" t="s">
        <v>1295</v>
      </c>
      <c r="F950" s="1" t="s">
        <v>1298</v>
      </c>
      <c r="G950" s="1" t="s">
        <v>2159</v>
      </c>
      <c r="H950" s="1">
        <v>1</v>
      </c>
      <c r="I950" s="1" t="s">
        <v>6299</v>
      </c>
      <c r="J950" s="1">
        <v>1565264372</v>
      </c>
      <c r="K950" s="1" t="s">
        <v>2124</v>
      </c>
      <c r="L950" s="1" t="s">
        <v>6300</v>
      </c>
      <c r="M950" s="1" t="s">
        <v>2179</v>
      </c>
      <c r="N950" s="1" t="s">
        <v>2180</v>
      </c>
      <c r="O950" s="1" t="s">
        <v>6301</v>
      </c>
      <c r="P950" s="1" t="s">
        <v>2165</v>
      </c>
      <c r="Q950" s="1" t="s">
        <v>2166</v>
      </c>
      <c r="R950" s="1" t="s">
        <v>2182</v>
      </c>
      <c r="S950" s="1">
        <v>11</v>
      </c>
      <c r="T950" s="1">
        <v>31806843</v>
      </c>
      <c r="U950" s="1">
        <v>31806846</v>
      </c>
      <c r="V950" s="1" t="s">
        <v>2168</v>
      </c>
      <c r="W950" s="1" t="s">
        <v>2168</v>
      </c>
      <c r="X950" s="1" t="s">
        <v>2183</v>
      </c>
      <c r="Y950" s="1" t="s">
        <v>2236</v>
      </c>
      <c r="Z950" s="1">
        <v>1</v>
      </c>
      <c r="AA950" s="1" t="s">
        <v>2124</v>
      </c>
      <c r="AB950" s="1" t="s">
        <v>2171</v>
      </c>
      <c r="AC950" s="1" t="s">
        <v>2124</v>
      </c>
      <c r="AD950" s="1">
        <v>2</v>
      </c>
      <c r="AE950" s="1">
        <v>559618</v>
      </c>
      <c r="AF950" s="1">
        <v>31806843</v>
      </c>
      <c r="AG950" s="1" t="s">
        <v>6302</v>
      </c>
      <c r="AH950" s="1" t="s">
        <v>3351</v>
      </c>
    </row>
    <row r="951" spans="1:34" x14ac:dyDescent="0.25">
      <c r="A951" s="1">
        <v>550339</v>
      </c>
      <c r="B951" s="1" t="s">
        <v>2157</v>
      </c>
      <c r="C951" s="1" t="s">
        <v>6303</v>
      </c>
      <c r="D951" s="1">
        <v>5080</v>
      </c>
      <c r="E951" s="3" t="s">
        <v>1295</v>
      </c>
      <c r="F951" s="1" t="s">
        <v>1298</v>
      </c>
      <c r="G951" s="1" t="s">
        <v>2159</v>
      </c>
      <c r="H951" s="1">
        <v>1</v>
      </c>
      <c r="I951" s="1" t="s">
        <v>6299</v>
      </c>
      <c r="J951" s="1">
        <v>1565264387</v>
      </c>
      <c r="K951" s="1" t="s">
        <v>2124</v>
      </c>
      <c r="L951" s="1" t="s">
        <v>6304</v>
      </c>
      <c r="M951" s="1" t="s">
        <v>2179</v>
      </c>
      <c r="N951" s="1" t="s">
        <v>2180</v>
      </c>
      <c r="O951" s="1" t="s">
        <v>6301</v>
      </c>
      <c r="P951" s="1" t="s">
        <v>2165</v>
      </c>
      <c r="Q951" s="1" t="s">
        <v>2166</v>
      </c>
      <c r="R951" s="1" t="s">
        <v>2182</v>
      </c>
      <c r="S951" s="1">
        <v>11</v>
      </c>
      <c r="T951" s="1">
        <v>31806844</v>
      </c>
      <c r="U951" s="1">
        <v>31806844</v>
      </c>
      <c r="V951" s="1" t="s">
        <v>2168</v>
      </c>
      <c r="W951" s="1" t="s">
        <v>2168</v>
      </c>
      <c r="X951" s="1" t="s">
        <v>2183</v>
      </c>
      <c r="Y951" s="1" t="s">
        <v>2236</v>
      </c>
      <c r="Z951" s="1">
        <v>1</v>
      </c>
      <c r="AA951" s="1" t="s">
        <v>2124</v>
      </c>
      <c r="AB951" s="1" t="s">
        <v>2171</v>
      </c>
      <c r="AC951" s="1" t="s">
        <v>2124</v>
      </c>
      <c r="AD951" s="1">
        <v>2</v>
      </c>
      <c r="AE951" s="1">
        <v>559619</v>
      </c>
      <c r="AF951" s="1">
        <v>31806843</v>
      </c>
      <c r="AG951" s="1" t="s">
        <v>4597</v>
      </c>
      <c r="AH951" s="1" t="s">
        <v>2185</v>
      </c>
    </row>
    <row r="952" spans="1:34" x14ac:dyDescent="0.25">
      <c r="A952" s="1">
        <v>550340</v>
      </c>
      <c r="B952" s="1" t="s">
        <v>2157</v>
      </c>
      <c r="C952" s="1" t="s">
        <v>6305</v>
      </c>
      <c r="D952" s="1">
        <v>5080</v>
      </c>
      <c r="E952" s="3" t="s">
        <v>1295</v>
      </c>
      <c r="F952" s="1" t="s">
        <v>1298</v>
      </c>
      <c r="G952" s="1" t="s">
        <v>2159</v>
      </c>
      <c r="H952" s="1">
        <v>1</v>
      </c>
      <c r="I952" s="1" t="s">
        <v>6299</v>
      </c>
      <c r="J952" s="1">
        <v>1565264399</v>
      </c>
      <c r="K952" s="1" t="s">
        <v>2124</v>
      </c>
      <c r="L952" s="1" t="s">
        <v>6306</v>
      </c>
      <c r="M952" s="1" t="s">
        <v>2179</v>
      </c>
      <c r="N952" s="1" t="s">
        <v>2180</v>
      </c>
      <c r="O952" s="1" t="s">
        <v>6301</v>
      </c>
      <c r="P952" s="1" t="s">
        <v>2165</v>
      </c>
      <c r="Q952" s="1" t="s">
        <v>2166</v>
      </c>
      <c r="R952" s="1" t="s">
        <v>2182</v>
      </c>
      <c r="S952" s="1">
        <v>11</v>
      </c>
      <c r="T952" s="1">
        <v>31806845</v>
      </c>
      <c r="U952" s="1">
        <v>31806846</v>
      </c>
      <c r="V952" s="1" t="s">
        <v>2168</v>
      </c>
      <c r="W952" s="1" t="s">
        <v>2168</v>
      </c>
      <c r="X952" s="1" t="s">
        <v>2183</v>
      </c>
      <c r="Y952" s="1" t="s">
        <v>2236</v>
      </c>
      <c r="Z952" s="1">
        <v>1</v>
      </c>
      <c r="AA952" s="1" t="s">
        <v>2124</v>
      </c>
      <c r="AB952" s="1" t="s">
        <v>2171</v>
      </c>
      <c r="AC952" s="1" t="s">
        <v>2124</v>
      </c>
      <c r="AD952" s="1">
        <v>2</v>
      </c>
      <c r="AE952" s="1">
        <v>559617</v>
      </c>
      <c r="AF952" s="1">
        <v>31806844</v>
      </c>
      <c r="AG952" s="1" t="s">
        <v>6307</v>
      </c>
      <c r="AH952" s="1" t="s">
        <v>2174</v>
      </c>
    </row>
    <row r="953" spans="1:34" x14ac:dyDescent="0.25">
      <c r="A953" s="1">
        <v>550341</v>
      </c>
      <c r="B953" s="1" t="s">
        <v>2157</v>
      </c>
      <c r="C953" s="1" t="s">
        <v>6308</v>
      </c>
      <c r="D953" s="1">
        <v>5080</v>
      </c>
      <c r="E953" s="3" t="s">
        <v>1295</v>
      </c>
      <c r="F953" s="1" t="s">
        <v>1298</v>
      </c>
      <c r="G953" s="1" t="s">
        <v>2751</v>
      </c>
      <c r="H953" s="1">
        <v>1</v>
      </c>
      <c r="I953" s="1" t="s">
        <v>6309</v>
      </c>
      <c r="J953" s="1">
        <v>1554986858</v>
      </c>
      <c r="K953" s="1" t="s">
        <v>2124</v>
      </c>
      <c r="L953" s="1" t="s">
        <v>6310</v>
      </c>
      <c r="M953" s="1" t="s">
        <v>5969</v>
      </c>
      <c r="N953" s="1" t="s">
        <v>5970</v>
      </c>
      <c r="O953" s="1" t="s">
        <v>2450</v>
      </c>
      <c r="P953" s="1" t="s">
        <v>2165</v>
      </c>
      <c r="Q953" s="1" t="s">
        <v>2166</v>
      </c>
      <c r="R953" s="1" t="s">
        <v>2182</v>
      </c>
      <c r="S953" s="1">
        <v>11</v>
      </c>
      <c r="T953" s="1">
        <v>31806914</v>
      </c>
      <c r="U953" s="1">
        <v>31806915</v>
      </c>
      <c r="V953" s="1" t="s">
        <v>2168</v>
      </c>
      <c r="W953" s="1" t="s">
        <v>2168</v>
      </c>
      <c r="X953" s="1" t="s">
        <v>2183</v>
      </c>
      <c r="Y953" s="1" t="s">
        <v>2245</v>
      </c>
      <c r="Z953" s="1">
        <v>2</v>
      </c>
      <c r="AA953" s="1" t="s">
        <v>2124</v>
      </c>
      <c r="AB953" s="1" t="s">
        <v>2171</v>
      </c>
      <c r="AC953" s="1" t="s">
        <v>2124</v>
      </c>
      <c r="AD953" s="1">
        <v>2</v>
      </c>
      <c r="AE953" s="1">
        <v>559616</v>
      </c>
      <c r="AF953" s="1">
        <v>31806913</v>
      </c>
      <c r="AG953" s="1" t="s">
        <v>6311</v>
      </c>
      <c r="AH953" s="1" t="s">
        <v>2186</v>
      </c>
    </row>
    <row r="954" spans="1:34" x14ac:dyDescent="0.25">
      <c r="A954" s="1">
        <v>550342</v>
      </c>
      <c r="B954" s="1" t="s">
        <v>2175</v>
      </c>
      <c r="C954" s="1" t="s">
        <v>6312</v>
      </c>
      <c r="D954" s="1">
        <v>5080</v>
      </c>
      <c r="E954" s="3" t="s">
        <v>1295</v>
      </c>
      <c r="F954" s="1" t="s">
        <v>1298</v>
      </c>
      <c r="G954" s="1" t="s">
        <v>2159</v>
      </c>
      <c r="H954" s="1">
        <v>1</v>
      </c>
      <c r="I954" s="1" t="s">
        <v>6299</v>
      </c>
      <c r="J954" s="1">
        <v>1565277245</v>
      </c>
      <c r="K954" s="1" t="s">
        <v>2124</v>
      </c>
      <c r="L954" s="1" t="s">
        <v>6313</v>
      </c>
      <c r="M954" s="1" t="s">
        <v>2179</v>
      </c>
      <c r="N954" s="1" t="s">
        <v>2180</v>
      </c>
      <c r="O954" s="1" t="s">
        <v>6301</v>
      </c>
      <c r="P954" s="1" t="s">
        <v>2165</v>
      </c>
      <c r="Q954" s="1" t="s">
        <v>2166</v>
      </c>
      <c r="R954" s="1" t="s">
        <v>2182</v>
      </c>
      <c r="S954" s="1">
        <v>11</v>
      </c>
      <c r="T954" s="1">
        <v>31810827</v>
      </c>
      <c r="U954" s="1">
        <v>31810827</v>
      </c>
      <c r="V954" s="1" t="s">
        <v>2168</v>
      </c>
      <c r="W954" s="1" t="s">
        <v>2168</v>
      </c>
      <c r="X954" s="1" t="s">
        <v>2183</v>
      </c>
      <c r="Y954" s="1" t="s">
        <v>2236</v>
      </c>
      <c r="Z954" s="1">
        <v>1</v>
      </c>
      <c r="AA954" s="1" t="s">
        <v>2124</v>
      </c>
      <c r="AB954" s="1" t="s">
        <v>2171</v>
      </c>
      <c r="AC954" s="1" t="s">
        <v>2124</v>
      </c>
      <c r="AD954" s="1">
        <v>2</v>
      </c>
      <c r="AE954" s="1">
        <v>559615</v>
      </c>
      <c r="AF954" s="1">
        <v>31810827</v>
      </c>
      <c r="AG954" s="1" t="s">
        <v>2174</v>
      </c>
      <c r="AH954" s="1" t="s">
        <v>2186</v>
      </c>
    </row>
    <row r="955" spans="1:34" x14ac:dyDescent="0.25">
      <c r="A955" s="1">
        <v>551745</v>
      </c>
      <c r="B955" s="1" t="s">
        <v>2175</v>
      </c>
      <c r="C955" s="1" t="s">
        <v>6314</v>
      </c>
      <c r="D955" s="1">
        <v>80025</v>
      </c>
      <c r="E955" s="3" t="s">
        <v>499</v>
      </c>
      <c r="F955" s="1" t="s">
        <v>502</v>
      </c>
      <c r="G955" s="1" t="s">
        <v>2249</v>
      </c>
      <c r="H955" s="1">
        <v>0</v>
      </c>
      <c r="I955" s="1" t="s">
        <v>6315</v>
      </c>
      <c r="J955" s="1">
        <v>746763863</v>
      </c>
      <c r="K955" s="1" t="s">
        <v>2124</v>
      </c>
      <c r="L955" s="1" t="s">
        <v>6316</v>
      </c>
      <c r="M955" s="1" t="s">
        <v>6317</v>
      </c>
      <c r="N955" s="1" t="s">
        <v>6318</v>
      </c>
      <c r="O955" s="1" t="s">
        <v>2165</v>
      </c>
      <c r="P955" s="1" t="s">
        <v>2165</v>
      </c>
      <c r="Q955" s="1" t="s">
        <v>2166</v>
      </c>
      <c r="R955" s="1" t="s">
        <v>2195</v>
      </c>
      <c r="S955" s="1">
        <v>20</v>
      </c>
      <c r="T955" s="1">
        <v>3889426</v>
      </c>
      <c r="U955" s="1">
        <v>3889426</v>
      </c>
      <c r="V955" s="1" t="s">
        <v>2168</v>
      </c>
      <c r="W955" s="1" t="s">
        <v>2168</v>
      </c>
      <c r="X955" s="1" t="s">
        <v>2756</v>
      </c>
      <c r="Y955" s="1" t="s">
        <v>2236</v>
      </c>
      <c r="Z955" s="1">
        <v>2</v>
      </c>
      <c r="AA955" s="1" t="s">
        <v>2124</v>
      </c>
      <c r="AB955" s="1" t="s">
        <v>2171</v>
      </c>
      <c r="AC955" s="1" t="s">
        <v>2124</v>
      </c>
      <c r="AD955" s="1">
        <v>2</v>
      </c>
      <c r="AE955" s="1">
        <v>560651</v>
      </c>
      <c r="AF955" s="1">
        <v>3889426</v>
      </c>
      <c r="AG955" s="1" t="s">
        <v>2174</v>
      </c>
      <c r="AH955" s="1" t="s">
        <v>2186</v>
      </c>
    </row>
    <row r="956" spans="1:34" x14ac:dyDescent="0.25">
      <c r="A956" s="1">
        <v>576470</v>
      </c>
      <c r="B956" s="1" t="s">
        <v>2175</v>
      </c>
      <c r="C956" s="1" t="s">
        <v>6319</v>
      </c>
      <c r="D956" s="1">
        <v>28982</v>
      </c>
      <c r="E956" s="3" t="s">
        <v>285</v>
      </c>
      <c r="F956" s="1" t="s">
        <v>288</v>
      </c>
      <c r="G956" s="1" t="s">
        <v>2249</v>
      </c>
      <c r="H956" s="1">
        <v>0</v>
      </c>
      <c r="I956" s="1" t="s">
        <v>6320</v>
      </c>
      <c r="J956" s="1">
        <v>1323079807</v>
      </c>
      <c r="K956" s="1" t="s">
        <v>2124</v>
      </c>
      <c r="L956" s="1" t="s">
        <v>6321</v>
      </c>
      <c r="M956" s="1" t="s">
        <v>2232</v>
      </c>
      <c r="N956" s="1" t="s">
        <v>2194</v>
      </c>
      <c r="O956" s="1" t="s">
        <v>2165</v>
      </c>
      <c r="P956" s="1" t="s">
        <v>2165</v>
      </c>
      <c r="Q956" s="1" t="s">
        <v>2166</v>
      </c>
      <c r="R956" s="1" t="s">
        <v>2380</v>
      </c>
      <c r="S956" s="1">
        <v>1</v>
      </c>
      <c r="T956" s="1">
        <v>212858446</v>
      </c>
      <c r="U956" s="1">
        <v>212858446</v>
      </c>
      <c r="V956" s="1" t="s">
        <v>2168</v>
      </c>
      <c r="W956" s="1" t="s">
        <v>2168</v>
      </c>
      <c r="X956" s="1" t="s">
        <v>2889</v>
      </c>
      <c r="Y956" s="1" t="s">
        <v>2236</v>
      </c>
      <c r="Z956" s="1">
        <v>1</v>
      </c>
      <c r="AA956" s="1" t="s">
        <v>2124</v>
      </c>
      <c r="AB956" s="1" t="s">
        <v>2171</v>
      </c>
      <c r="AC956" s="1" t="s">
        <v>2124</v>
      </c>
      <c r="AD956" s="1">
        <v>2</v>
      </c>
      <c r="AE956" s="1">
        <v>585883</v>
      </c>
      <c r="AF956" s="1">
        <v>212858446</v>
      </c>
      <c r="AG956" s="1" t="s">
        <v>2174</v>
      </c>
      <c r="AH956" s="1" t="s">
        <v>2186</v>
      </c>
    </row>
    <row r="957" spans="1:34" x14ac:dyDescent="0.25">
      <c r="A957" s="1">
        <v>577634</v>
      </c>
      <c r="B957" s="1" t="s">
        <v>2175</v>
      </c>
      <c r="C957" s="1" t="s">
        <v>6322</v>
      </c>
      <c r="D957" s="1">
        <v>2896</v>
      </c>
      <c r="E957" s="3" t="s">
        <v>891</v>
      </c>
      <c r="F957" s="1" t="s">
        <v>894</v>
      </c>
      <c r="G957" s="1" t="s">
        <v>2189</v>
      </c>
      <c r="H957" s="1">
        <v>0</v>
      </c>
      <c r="I957" s="1" t="s">
        <v>2335</v>
      </c>
      <c r="J957" s="1">
        <v>530686556</v>
      </c>
      <c r="K957" s="1" t="s">
        <v>2124</v>
      </c>
      <c r="L957" s="1" t="s">
        <v>6323</v>
      </c>
      <c r="M957" s="1" t="s">
        <v>2288</v>
      </c>
      <c r="N957" s="1" t="s">
        <v>2289</v>
      </c>
      <c r="O957" s="1" t="s">
        <v>2165</v>
      </c>
      <c r="P957" s="1" t="s">
        <v>2165</v>
      </c>
      <c r="Q957" s="1" t="s">
        <v>2166</v>
      </c>
      <c r="R957" s="1" t="s">
        <v>2282</v>
      </c>
      <c r="S957" s="1">
        <v>17</v>
      </c>
      <c r="T957" s="1">
        <v>44345304</v>
      </c>
      <c r="U957" s="1">
        <v>44345304</v>
      </c>
      <c r="V957" s="1" t="s">
        <v>2168</v>
      </c>
      <c r="W957" s="1" t="s">
        <v>2168</v>
      </c>
      <c r="X957" s="1" t="s">
        <v>2283</v>
      </c>
      <c r="Y957" s="1" t="s">
        <v>2245</v>
      </c>
      <c r="Z957" s="1">
        <v>2</v>
      </c>
      <c r="AA957" s="1" t="s">
        <v>2124</v>
      </c>
      <c r="AB957" s="1" t="s">
        <v>2171</v>
      </c>
      <c r="AC957" s="1" t="s">
        <v>2124</v>
      </c>
      <c r="AD957" s="1">
        <v>2</v>
      </c>
      <c r="AE957" s="1">
        <v>586220</v>
      </c>
      <c r="AF957" s="1">
        <v>44345304</v>
      </c>
      <c r="AG957" s="1" t="s">
        <v>2186</v>
      </c>
      <c r="AH957" s="1" t="s">
        <v>2174</v>
      </c>
    </row>
    <row r="958" spans="1:34" x14ac:dyDescent="0.25">
      <c r="A958" s="1">
        <v>586114</v>
      </c>
      <c r="B958" s="1" t="s">
        <v>2175</v>
      </c>
      <c r="C958" s="1" t="s">
        <v>6324</v>
      </c>
      <c r="D958" s="1">
        <v>585</v>
      </c>
      <c r="E958" s="3" t="s">
        <v>86</v>
      </c>
      <c r="F958" s="1" t="s">
        <v>89</v>
      </c>
      <c r="G958" s="1" t="s">
        <v>2249</v>
      </c>
      <c r="H958" s="1">
        <v>0</v>
      </c>
      <c r="I958" s="1" t="s">
        <v>6325</v>
      </c>
      <c r="J958" s="1">
        <v>771900208</v>
      </c>
      <c r="K958" s="1" t="s">
        <v>2124</v>
      </c>
      <c r="L958" s="1" t="s">
        <v>6326</v>
      </c>
      <c r="M958" s="1" t="s">
        <v>6327</v>
      </c>
      <c r="N958" s="1" t="s">
        <v>6328</v>
      </c>
      <c r="O958" s="1" t="s">
        <v>2324</v>
      </c>
      <c r="P958" s="1" t="s">
        <v>2165</v>
      </c>
      <c r="Q958" s="1" t="s">
        <v>2166</v>
      </c>
      <c r="R958" s="1" t="s">
        <v>2204</v>
      </c>
      <c r="S958" s="1">
        <v>15</v>
      </c>
      <c r="T958" s="1">
        <v>72686225</v>
      </c>
      <c r="U958" s="1">
        <v>72686225</v>
      </c>
      <c r="V958" s="1" t="s">
        <v>2168</v>
      </c>
      <c r="W958" s="1" t="s">
        <v>2168</v>
      </c>
      <c r="X958" s="1" t="s">
        <v>2205</v>
      </c>
      <c r="Y958" s="1" t="s">
        <v>2245</v>
      </c>
      <c r="Z958" s="1">
        <v>2</v>
      </c>
      <c r="AA958" s="1" t="s">
        <v>2124</v>
      </c>
      <c r="AB958" s="1" t="s">
        <v>2171</v>
      </c>
      <c r="AC958" s="1" t="s">
        <v>2124</v>
      </c>
      <c r="AD958" s="1">
        <v>2</v>
      </c>
      <c r="AE958" s="1">
        <v>595052</v>
      </c>
      <c r="AF958" s="1">
        <v>72686225</v>
      </c>
      <c r="AG958" s="1" t="s">
        <v>2185</v>
      </c>
      <c r="AH958" s="1" t="s">
        <v>2210</v>
      </c>
    </row>
    <row r="959" spans="1:34" x14ac:dyDescent="0.25">
      <c r="A959" s="1">
        <v>587216</v>
      </c>
      <c r="B959" s="1" t="s">
        <v>2175</v>
      </c>
      <c r="C959" s="1" t="s">
        <v>6329</v>
      </c>
      <c r="D959" s="1">
        <v>261734</v>
      </c>
      <c r="E959" s="3" t="s">
        <v>465</v>
      </c>
      <c r="F959" s="1" t="s">
        <v>467</v>
      </c>
      <c r="G959" s="1" t="s">
        <v>2249</v>
      </c>
      <c r="H959" s="1">
        <v>0</v>
      </c>
      <c r="I959" s="1" t="s">
        <v>5792</v>
      </c>
      <c r="J959" s="1">
        <v>375807896</v>
      </c>
      <c r="K959" s="1" t="s">
        <v>2124</v>
      </c>
      <c r="L959" s="1" t="s">
        <v>6330</v>
      </c>
      <c r="M959" s="1" t="s">
        <v>2232</v>
      </c>
      <c r="N959" s="1" t="s">
        <v>2194</v>
      </c>
      <c r="O959" s="1" t="s">
        <v>2165</v>
      </c>
      <c r="P959" s="1" t="s">
        <v>2165</v>
      </c>
      <c r="Q959" s="1" t="s">
        <v>2166</v>
      </c>
      <c r="R959" s="1" t="s">
        <v>2380</v>
      </c>
      <c r="S959" s="1">
        <v>1</v>
      </c>
      <c r="T959" s="1">
        <v>5986297</v>
      </c>
      <c r="U959" s="1">
        <v>5986297</v>
      </c>
      <c r="V959" s="1" t="s">
        <v>2168</v>
      </c>
      <c r="W959" s="1" t="s">
        <v>2168</v>
      </c>
      <c r="X959" s="1" t="s">
        <v>3072</v>
      </c>
      <c r="Y959" s="1" t="s">
        <v>2236</v>
      </c>
      <c r="Z959" s="1">
        <v>1</v>
      </c>
      <c r="AA959" s="1" t="s">
        <v>2124</v>
      </c>
      <c r="AB959" s="1" t="s">
        <v>2171</v>
      </c>
      <c r="AC959" s="1" t="s">
        <v>2124</v>
      </c>
      <c r="AD959" s="1">
        <v>2</v>
      </c>
      <c r="AE959" s="1">
        <v>596155</v>
      </c>
      <c r="AF959" s="1">
        <v>5986297</v>
      </c>
      <c r="AG959" s="1" t="s">
        <v>2210</v>
      </c>
      <c r="AH959" s="1" t="s">
        <v>2185</v>
      </c>
    </row>
    <row r="960" spans="1:34" x14ac:dyDescent="0.25">
      <c r="A960" s="1">
        <v>589213</v>
      </c>
      <c r="B960" s="1" t="s">
        <v>2175</v>
      </c>
      <c r="C960" s="1" t="s">
        <v>6331</v>
      </c>
      <c r="D960" s="1">
        <v>84059</v>
      </c>
      <c r="E960" s="3" t="s">
        <v>25</v>
      </c>
      <c r="F960" s="1" t="s">
        <v>28</v>
      </c>
      <c r="G960" s="1" t="s">
        <v>2189</v>
      </c>
      <c r="H960" s="1">
        <v>0</v>
      </c>
      <c r="I960" s="1" t="s">
        <v>6332</v>
      </c>
      <c r="J960" s="1">
        <v>7706355</v>
      </c>
      <c r="K960" s="1" t="s">
        <v>2124</v>
      </c>
      <c r="L960" s="1" t="s">
        <v>6333</v>
      </c>
      <c r="M960" s="1" t="s">
        <v>6334</v>
      </c>
      <c r="N960" s="1" t="s">
        <v>6335</v>
      </c>
      <c r="O960" s="1" t="s">
        <v>2165</v>
      </c>
      <c r="P960" s="1" t="s">
        <v>2165</v>
      </c>
      <c r="Q960" s="1" t="s">
        <v>2166</v>
      </c>
      <c r="R960" s="1" t="s">
        <v>2345</v>
      </c>
      <c r="S960" s="1">
        <v>5</v>
      </c>
      <c r="T960" s="1">
        <v>90558798</v>
      </c>
      <c r="U960" s="1">
        <v>90558798</v>
      </c>
      <c r="V960" s="1" t="s">
        <v>2168</v>
      </c>
      <c r="W960" s="1" t="s">
        <v>2168</v>
      </c>
      <c r="X960" s="1" t="s">
        <v>2346</v>
      </c>
      <c r="Y960" s="1" t="s">
        <v>2245</v>
      </c>
      <c r="Z960" s="1">
        <v>3</v>
      </c>
      <c r="AA960" s="1" t="s">
        <v>2124</v>
      </c>
      <c r="AB960" s="1" t="s">
        <v>2171</v>
      </c>
      <c r="AC960" s="1" t="s">
        <v>2124</v>
      </c>
      <c r="AD960" s="1">
        <v>2</v>
      </c>
      <c r="AE960" s="1">
        <v>598152</v>
      </c>
      <c r="AF960" s="1">
        <v>90558798</v>
      </c>
      <c r="AG960" s="1" t="s">
        <v>2210</v>
      </c>
      <c r="AH960" s="1" t="s">
        <v>2185</v>
      </c>
    </row>
    <row r="961" spans="1:34" x14ac:dyDescent="0.25">
      <c r="A961" s="1">
        <v>610140</v>
      </c>
      <c r="B961" s="1" t="s">
        <v>2175</v>
      </c>
      <c r="C961" s="1" t="s">
        <v>6336</v>
      </c>
      <c r="D961" s="1">
        <v>1406</v>
      </c>
      <c r="E961" s="3" t="s">
        <v>233</v>
      </c>
      <c r="F961" s="1" t="s">
        <v>236</v>
      </c>
      <c r="G961" s="1" t="s">
        <v>2254</v>
      </c>
      <c r="H961" s="1">
        <v>0</v>
      </c>
      <c r="I961" s="1" t="s">
        <v>6337</v>
      </c>
      <c r="J961" s="1">
        <v>1568624071</v>
      </c>
      <c r="K961" s="1" t="s">
        <v>2124</v>
      </c>
      <c r="L961" s="1" t="s">
        <v>6338</v>
      </c>
      <c r="M961" s="1" t="s">
        <v>2232</v>
      </c>
      <c r="N961" s="1" t="s">
        <v>2194</v>
      </c>
      <c r="O961" s="1" t="s">
        <v>2165</v>
      </c>
      <c r="P961" s="1" t="s">
        <v>2165</v>
      </c>
      <c r="Q961" s="1" t="s">
        <v>2166</v>
      </c>
      <c r="R961" s="1" t="s">
        <v>2388</v>
      </c>
      <c r="S961" s="1">
        <v>19</v>
      </c>
      <c r="T961" s="1">
        <v>47834415</v>
      </c>
      <c r="U961" s="1">
        <v>47834415</v>
      </c>
      <c r="V961" s="1" t="s">
        <v>2168</v>
      </c>
      <c r="W961" s="1" t="s">
        <v>2168</v>
      </c>
      <c r="X961" s="1" t="s">
        <v>5139</v>
      </c>
      <c r="Y961" s="1" t="s">
        <v>2236</v>
      </c>
      <c r="Z961" s="1">
        <v>1</v>
      </c>
      <c r="AA961" s="1" t="s">
        <v>2124</v>
      </c>
      <c r="AB961" s="1" t="s">
        <v>2171</v>
      </c>
      <c r="AC961" s="1" t="s">
        <v>2124</v>
      </c>
      <c r="AD961" s="1">
        <v>2</v>
      </c>
      <c r="AE961" s="1">
        <v>618048</v>
      </c>
      <c r="AF961" s="1">
        <v>47834415</v>
      </c>
      <c r="AG961" s="1" t="s">
        <v>2186</v>
      </c>
      <c r="AH961" s="1" t="s">
        <v>2185</v>
      </c>
    </row>
    <row r="962" spans="1:34" x14ac:dyDescent="0.25">
      <c r="A962" s="1">
        <v>610252</v>
      </c>
      <c r="B962" s="1" t="s">
        <v>2175</v>
      </c>
      <c r="C962" s="1" t="s">
        <v>6339</v>
      </c>
      <c r="D962" s="1">
        <v>6103</v>
      </c>
      <c r="E962" s="3" t="s">
        <v>654</v>
      </c>
      <c r="F962" s="1" t="s">
        <v>657</v>
      </c>
      <c r="G962" s="1" t="s">
        <v>2249</v>
      </c>
      <c r="H962" s="1">
        <v>0</v>
      </c>
      <c r="I962" s="1" t="s">
        <v>6340</v>
      </c>
      <c r="J962" s="1">
        <v>748771594</v>
      </c>
      <c r="K962" s="1" t="s">
        <v>2124</v>
      </c>
      <c r="L962" s="1" t="s">
        <v>6341</v>
      </c>
      <c r="M962" s="1" t="s">
        <v>2232</v>
      </c>
      <c r="N962" s="1" t="s">
        <v>2194</v>
      </c>
      <c r="O962" s="1" t="s">
        <v>2165</v>
      </c>
      <c r="P962" s="1" t="s">
        <v>2165</v>
      </c>
      <c r="Q962" s="1" t="s">
        <v>2166</v>
      </c>
      <c r="R962" s="1" t="s">
        <v>2233</v>
      </c>
      <c r="S962" s="1" t="s">
        <v>2234</v>
      </c>
      <c r="T962" s="1">
        <v>38327383</v>
      </c>
      <c r="U962" s="1">
        <v>38327383</v>
      </c>
      <c r="V962" s="1" t="s">
        <v>2168</v>
      </c>
      <c r="W962" s="1" t="s">
        <v>2168</v>
      </c>
      <c r="X962" s="1" t="s">
        <v>6342</v>
      </c>
      <c r="Y962" s="1" t="s">
        <v>2236</v>
      </c>
      <c r="Z962" s="1">
        <v>1</v>
      </c>
      <c r="AA962" s="1" t="s">
        <v>2124</v>
      </c>
      <c r="AB962" s="1" t="s">
        <v>2171</v>
      </c>
      <c r="AC962" s="1" t="s">
        <v>2124</v>
      </c>
      <c r="AD962" s="1">
        <v>2</v>
      </c>
      <c r="AE962" s="1">
        <v>618349</v>
      </c>
      <c r="AF962" s="1">
        <v>38327383</v>
      </c>
      <c r="AG962" s="1" t="s">
        <v>2210</v>
      </c>
      <c r="AH962" s="1" t="s">
        <v>2185</v>
      </c>
    </row>
    <row r="963" spans="1:34" x14ac:dyDescent="0.25">
      <c r="A963" s="1">
        <v>612436</v>
      </c>
      <c r="B963" s="1" t="s">
        <v>2187</v>
      </c>
      <c r="C963" s="1" t="s">
        <v>6343</v>
      </c>
      <c r="D963" s="1">
        <v>5959</v>
      </c>
      <c r="E963" s="3" t="s">
        <v>614</v>
      </c>
      <c r="F963" s="1" t="s">
        <v>617</v>
      </c>
      <c r="G963" s="1" t="s">
        <v>5975</v>
      </c>
      <c r="H963" s="1">
        <v>1</v>
      </c>
      <c r="I963" s="1" t="s">
        <v>6344</v>
      </c>
      <c r="J963" s="1">
        <v>1565653781</v>
      </c>
      <c r="K963" s="1" t="s">
        <v>2124</v>
      </c>
      <c r="L963" s="1" t="s">
        <v>6345</v>
      </c>
      <c r="M963" s="1" t="s">
        <v>5069</v>
      </c>
      <c r="N963" s="1" t="s">
        <v>5070</v>
      </c>
      <c r="O963" s="1" t="s">
        <v>6301</v>
      </c>
      <c r="P963" s="1" t="s">
        <v>2165</v>
      </c>
      <c r="Q963" s="1" t="s">
        <v>2166</v>
      </c>
      <c r="R963" s="1" t="s">
        <v>2488</v>
      </c>
      <c r="S963" s="1">
        <v>12</v>
      </c>
      <c r="T963" s="1">
        <v>55720518</v>
      </c>
      <c r="U963" s="1">
        <v>55720519</v>
      </c>
      <c r="V963" s="1" t="s">
        <v>2168</v>
      </c>
      <c r="W963" s="1" t="s">
        <v>2168</v>
      </c>
      <c r="X963" s="1" t="s">
        <v>5071</v>
      </c>
      <c r="Y963" s="1" t="s">
        <v>2170</v>
      </c>
      <c r="Z963" s="1">
        <v>1</v>
      </c>
      <c r="AA963" s="1" t="s">
        <v>2124</v>
      </c>
      <c r="AB963" s="1" t="s">
        <v>2171</v>
      </c>
      <c r="AC963" s="1" t="s">
        <v>2124</v>
      </c>
      <c r="AD963" s="1">
        <v>2</v>
      </c>
      <c r="AE963" s="1">
        <v>623474</v>
      </c>
      <c r="AF963" s="1">
        <v>55720518</v>
      </c>
      <c r="AG963" s="1" t="s">
        <v>2210</v>
      </c>
      <c r="AH963" s="1" t="s">
        <v>2944</v>
      </c>
    </row>
    <row r="964" spans="1:34" x14ac:dyDescent="0.25">
      <c r="A964" s="1">
        <v>612687</v>
      </c>
      <c r="B964" s="1" t="s">
        <v>2175</v>
      </c>
      <c r="C964" s="1" t="s">
        <v>6346</v>
      </c>
      <c r="D964" s="1">
        <v>91137</v>
      </c>
      <c r="E964" s="3" t="s">
        <v>1026</v>
      </c>
      <c r="F964" s="1" t="s">
        <v>1028</v>
      </c>
      <c r="G964" s="1" t="s">
        <v>2249</v>
      </c>
      <c r="H964" s="1">
        <v>0</v>
      </c>
      <c r="I964" s="1" t="s">
        <v>6299</v>
      </c>
      <c r="J964" s="1">
        <v>897837735</v>
      </c>
      <c r="K964" s="1" t="s">
        <v>2124</v>
      </c>
      <c r="L964" s="1" t="s">
        <v>6347</v>
      </c>
      <c r="M964" s="1" t="s">
        <v>2232</v>
      </c>
      <c r="N964" s="1" t="s">
        <v>2194</v>
      </c>
      <c r="O964" s="1" t="s">
        <v>2165</v>
      </c>
      <c r="P964" s="1" t="s">
        <v>2165</v>
      </c>
      <c r="Q964" s="1" t="s">
        <v>2166</v>
      </c>
      <c r="R964" s="1" t="s">
        <v>2345</v>
      </c>
      <c r="S964" s="1">
        <v>5</v>
      </c>
      <c r="T964" s="1">
        <v>110739119</v>
      </c>
      <c r="U964" s="1">
        <v>110739119</v>
      </c>
      <c r="V964" s="1" t="s">
        <v>2168</v>
      </c>
      <c r="W964" s="1" t="s">
        <v>2168</v>
      </c>
      <c r="X964" s="1" t="s">
        <v>6348</v>
      </c>
      <c r="Y964" s="1" t="s">
        <v>2236</v>
      </c>
      <c r="Z964" s="1">
        <v>1</v>
      </c>
      <c r="AA964" s="1" t="s">
        <v>2124</v>
      </c>
      <c r="AB964" s="1" t="s">
        <v>2171</v>
      </c>
      <c r="AC964" s="1" t="s">
        <v>2124</v>
      </c>
      <c r="AD964" s="1">
        <v>2</v>
      </c>
      <c r="AE964" s="1">
        <v>624057</v>
      </c>
      <c r="AF964" s="1">
        <v>110739119</v>
      </c>
      <c r="AG964" s="1" t="s">
        <v>2210</v>
      </c>
      <c r="AH964" s="1" t="s">
        <v>2174</v>
      </c>
    </row>
    <row r="965" spans="1:34" x14ac:dyDescent="0.25">
      <c r="A965" s="1">
        <v>620747</v>
      </c>
      <c r="B965" s="1" t="s">
        <v>2175</v>
      </c>
      <c r="C965" s="1" t="s">
        <v>6349</v>
      </c>
      <c r="D965" s="1">
        <v>1545</v>
      </c>
      <c r="E965" s="3" t="s">
        <v>1169</v>
      </c>
      <c r="F965" s="1" t="s">
        <v>1171</v>
      </c>
      <c r="G965" s="1" t="s">
        <v>2249</v>
      </c>
      <c r="H965" s="1">
        <v>0</v>
      </c>
      <c r="I965" s="1" t="s">
        <v>6350</v>
      </c>
      <c r="J965" s="1">
        <v>558102592</v>
      </c>
      <c r="K965" s="1" t="s">
        <v>2124</v>
      </c>
      <c r="L965" s="1" t="s">
        <v>6351</v>
      </c>
      <c r="M965" s="1" t="s">
        <v>6352</v>
      </c>
      <c r="N965" s="1" t="s">
        <v>6353</v>
      </c>
      <c r="O965" s="1" t="s">
        <v>2165</v>
      </c>
      <c r="P965" s="1" t="s">
        <v>2165</v>
      </c>
      <c r="Q965" s="1" t="s">
        <v>2166</v>
      </c>
      <c r="R965" s="1" t="s">
        <v>2443</v>
      </c>
      <c r="S965" s="1">
        <v>2</v>
      </c>
      <c r="T965" s="1">
        <v>38075779</v>
      </c>
      <c r="U965" s="1">
        <v>38075779</v>
      </c>
      <c r="V965" s="1" t="s">
        <v>2168</v>
      </c>
      <c r="W965" s="1" t="s">
        <v>2168</v>
      </c>
      <c r="X965" s="1" t="s">
        <v>2444</v>
      </c>
      <c r="Y965" s="1" t="s">
        <v>2236</v>
      </c>
      <c r="Z965" s="1">
        <v>1</v>
      </c>
      <c r="AA965" s="1" t="s">
        <v>2124</v>
      </c>
      <c r="AB965" s="1" t="s">
        <v>2171</v>
      </c>
      <c r="AC965" s="1" t="s">
        <v>2124</v>
      </c>
      <c r="AD965" s="1">
        <v>2</v>
      </c>
      <c r="AE965" s="1">
        <v>631860</v>
      </c>
      <c r="AF965" s="1">
        <v>38075779</v>
      </c>
      <c r="AG965" s="1" t="s">
        <v>2174</v>
      </c>
      <c r="AH965" s="1" t="s">
        <v>2185</v>
      </c>
    </row>
    <row r="966" spans="1:34" x14ac:dyDescent="0.25">
      <c r="A966" s="1">
        <v>620765</v>
      </c>
      <c r="B966" s="1" t="s">
        <v>2175</v>
      </c>
      <c r="C966" s="1" t="s">
        <v>6354</v>
      </c>
      <c r="D966" s="1">
        <v>11277</v>
      </c>
      <c r="E966" s="3" t="s">
        <v>1060</v>
      </c>
      <c r="F966" s="1" t="s">
        <v>1063</v>
      </c>
      <c r="G966" s="1" t="s">
        <v>2220</v>
      </c>
      <c r="H966" s="1">
        <v>1</v>
      </c>
      <c r="I966" s="1" t="s">
        <v>6355</v>
      </c>
      <c r="J966" s="1">
        <v>749323787</v>
      </c>
      <c r="K966" s="1" t="s">
        <v>2124</v>
      </c>
      <c r="L966" s="1" t="s">
        <v>6356</v>
      </c>
      <c r="M966" s="1" t="s">
        <v>6357</v>
      </c>
      <c r="N966" s="1" t="s">
        <v>6358</v>
      </c>
      <c r="O966" s="1" t="s">
        <v>2450</v>
      </c>
      <c r="P966" s="1" t="s">
        <v>2165</v>
      </c>
      <c r="Q966" s="1" t="s">
        <v>2166</v>
      </c>
      <c r="R966" s="1" t="s">
        <v>2637</v>
      </c>
      <c r="S966" s="1">
        <v>3</v>
      </c>
      <c r="T966" s="1">
        <v>48466629</v>
      </c>
      <c r="U966" s="1">
        <v>48466629</v>
      </c>
      <c r="V966" s="1" t="s">
        <v>2168</v>
      </c>
      <c r="W966" s="1" t="s">
        <v>2168</v>
      </c>
      <c r="X966" s="1" t="s">
        <v>3505</v>
      </c>
      <c r="Y966" s="1" t="s">
        <v>2227</v>
      </c>
      <c r="Z966" s="1">
        <v>2</v>
      </c>
      <c r="AA966" s="1" t="s">
        <v>2124</v>
      </c>
      <c r="AB966" s="1" t="s">
        <v>2171</v>
      </c>
      <c r="AC966" s="1" t="s">
        <v>2124</v>
      </c>
      <c r="AD966" s="1">
        <v>2</v>
      </c>
      <c r="AE966" s="1">
        <v>632417</v>
      </c>
      <c r="AF966" s="1">
        <v>48466629</v>
      </c>
      <c r="AG966" s="1" t="s">
        <v>2210</v>
      </c>
      <c r="AH966" s="1" t="s">
        <v>2185</v>
      </c>
    </row>
    <row r="967" spans="1:34" x14ac:dyDescent="0.25">
      <c r="A967" s="1">
        <v>620860</v>
      </c>
      <c r="B967" s="1" t="s">
        <v>2175</v>
      </c>
      <c r="C967" s="1" t="s">
        <v>6359</v>
      </c>
      <c r="D967" s="1">
        <v>4901</v>
      </c>
      <c r="E967" s="3" t="s">
        <v>472</v>
      </c>
      <c r="F967" s="1" t="s">
        <v>475</v>
      </c>
      <c r="G967" s="1" t="s">
        <v>2249</v>
      </c>
      <c r="H967" s="1">
        <v>0</v>
      </c>
      <c r="I967" s="1" t="s">
        <v>6078</v>
      </c>
      <c r="J967" s="1">
        <v>771932471</v>
      </c>
      <c r="K967" s="1" t="s">
        <v>2124</v>
      </c>
      <c r="L967" s="1" t="s">
        <v>6360</v>
      </c>
      <c r="M967" s="1" t="s">
        <v>3060</v>
      </c>
      <c r="N967" s="1" t="s">
        <v>1134</v>
      </c>
      <c r="O967" s="1" t="s">
        <v>2165</v>
      </c>
      <c r="P967" s="1" t="s">
        <v>2165</v>
      </c>
      <c r="Q967" s="1" t="s">
        <v>2166</v>
      </c>
      <c r="R967" s="1" t="s">
        <v>2692</v>
      </c>
      <c r="S967" s="1">
        <v>14</v>
      </c>
      <c r="T967" s="1">
        <v>24082877</v>
      </c>
      <c r="U967" s="1">
        <v>24082877</v>
      </c>
      <c r="V967" s="1" t="s">
        <v>2168</v>
      </c>
      <c r="W967" s="1" t="s">
        <v>2168</v>
      </c>
      <c r="X967" s="1" t="s">
        <v>4950</v>
      </c>
      <c r="Y967" s="1" t="s">
        <v>2236</v>
      </c>
      <c r="Z967" s="1">
        <v>1</v>
      </c>
      <c r="AA967" s="1" t="s">
        <v>2124</v>
      </c>
      <c r="AB967" s="1" t="s">
        <v>2171</v>
      </c>
      <c r="AC967" s="1" t="s">
        <v>2124</v>
      </c>
      <c r="AD967" s="1">
        <v>2</v>
      </c>
      <c r="AE967" s="1">
        <v>631709</v>
      </c>
      <c r="AF967" s="1">
        <v>24082877</v>
      </c>
      <c r="AG967" s="1" t="s">
        <v>2186</v>
      </c>
      <c r="AH967" s="1" t="s">
        <v>2174</v>
      </c>
    </row>
    <row r="968" spans="1:34" x14ac:dyDescent="0.25">
      <c r="A968" s="1">
        <v>621544</v>
      </c>
      <c r="B968" s="1" t="s">
        <v>2175</v>
      </c>
      <c r="C968" s="1" t="s">
        <v>6361</v>
      </c>
      <c r="D968" s="1">
        <v>583</v>
      </c>
      <c r="E968" s="3" t="s">
        <v>82</v>
      </c>
      <c r="F968" s="1" t="s">
        <v>85</v>
      </c>
      <c r="G968" s="1" t="s">
        <v>2249</v>
      </c>
      <c r="H968" s="1">
        <v>0</v>
      </c>
      <c r="I968" s="1" t="s">
        <v>6337</v>
      </c>
      <c r="J968" s="1">
        <v>1567588946</v>
      </c>
      <c r="K968" s="1" t="s">
        <v>2124</v>
      </c>
      <c r="L968" s="1" t="s">
        <v>6362</v>
      </c>
      <c r="M968" s="1" t="s">
        <v>2331</v>
      </c>
      <c r="N968" s="1" t="s">
        <v>2332</v>
      </c>
      <c r="O968" s="1" t="s">
        <v>2165</v>
      </c>
      <c r="P968" s="1" t="s">
        <v>2165</v>
      </c>
      <c r="Q968" s="1" t="s">
        <v>2166</v>
      </c>
      <c r="R968" s="1" t="s">
        <v>2532</v>
      </c>
      <c r="S968" s="1">
        <v>16</v>
      </c>
      <c r="T968" s="1">
        <v>56519876</v>
      </c>
      <c r="U968" s="1">
        <v>56519876</v>
      </c>
      <c r="V968" s="1" t="s">
        <v>2168</v>
      </c>
      <c r="W968" s="1" t="s">
        <v>2168</v>
      </c>
      <c r="X968" s="1" t="s">
        <v>2700</v>
      </c>
      <c r="Y968" s="1" t="s">
        <v>2236</v>
      </c>
      <c r="Z968" s="1">
        <v>1</v>
      </c>
      <c r="AA968" s="1" t="s">
        <v>2124</v>
      </c>
      <c r="AB968" s="1" t="s">
        <v>2171</v>
      </c>
      <c r="AC968" s="1" t="s">
        <v>2124</v>
      </c>
      <c r="AD968" s="1">
        <v>2</v>
      </c>
      <c r="AE968" s="1">
        <v>633079</v>
      </c>
      <c r="AF968" s="1">
        <v>56519876</v>
      </c>
      <c r="AG968" s="1" t="s">
        <v>2186</v>
      </c>
      <c r="AH968" s="1" t="s">
        <v>2174</v>
      </c>
    </row>
    <row r="969" spans="1:34" x14ac:dyDescent="0.25">
      <c r="A969" s="1">
        <v>655102</v>
      </c>
      <c r="B969" s="1" t="s">
        <v>2175</v>
      </c>
      <c r="C969" s="1" t="s">
        <v>6363</v>
      </c>
      <c r="D969" s="1">
        <v>1298</v>
      </c>
      <c r="E969" s="3" t="s">
        <v>1155</v>
      </c>
      <c r="F969" s="1" t="s">
        <v>1157</v>
      </c>
      <c r="G969" s="1" t="s">
        <v>2254</v>
      </c>
      <c r="H969" s="1">
        <v>0</v>
      </c>
      <c r="I969" s="1" t="s">
        <v>6244</v>
      </c>
      <c r="J969" s="1">
        <v>768499491</v>
      </c>
      <c r="K969" s="1" t="s">
        <v>2124</v>
      </c>
      <c r="L969" s="1" t="s">
        <v>6364</v>
      </c>
      <c r="M969" s="1" t="s">
        <v>2232</v>
      </c>
      <c r="N969" s="1" t="s">
        <v>2194</v>
      </c>
      <c r="O969" s="1" t="s">
        <v>2165</v>
      </c>
      <c r="P969" s="1" t="s">
        <v>2165</v>
      </c>
      <c r="Q969" s="1" t="s">
        <v>2166</v>
      </c>
      <c r="R969" s="1" t="s">
        <v>2380</v>
      </c>
      <c r="S969" s="1">
        <v>1</v>
      </c>
      <c r="T969" s="1">
        <v>40317204</v>
      </c>
      <c r="U969" s="1">
        <v>40317204</v>
      </c>
      <c r="V969" s="1" t="s">
        <v>2168</v>
      </c>
      <c r="W969" s="1" t="s">
        <v>2168</v>
      </c>
      <c r="X969" s="1" t="s">
        <v>3048</v>
      </c>
      <c r="Y969" s="1" t="s">
        <v>2236</v>
      </c>
      <c r="Z969" s="1">
        <v>1</v>
      </c>
      <c r="AA969" s="1" t="s">
        <v>2124</v>
      </c>
      <c r="AB969" s="1" t="s">
        <v>2171</v>
      </c>
      <c r="AC969" s="1" t="s">
        <v>2124</v>
      </c>
      <c r="AD969" s="1">
        <v>2</v>
      </c>
      <c r="AE969" s="1">
        <v>682481</v>
      </c>
      <c r="AF969" s="1">
        <v>40317204</v>
      </c>
      <c r="AG969" s="1" t="s">
        <v>2174</v>
      </c>
      <c r="AH969" s="1" t="s">
        <v>2186</v>
      </c>
    </row>
    <row r="970" spans="1:34" x14ac:dyDescent="0.25">
      <c r="A970" s="1">
        <v>655518</v>
      </c>
      <c r="B970" s="1" t="s">
        <v>2175</v>
      </c>
      <c r="C970" s="1" t="s">
        <v>6365</v>
      </c>
      <c r="D970" s="1">
        <v>27031</v>
      </c>
      <c r="E970" s="3" t="s">
        <v>462</v>
      </c>
      <c r="F970" s="1" t="s">
        <v>464</v>
      </c>
      <c r="G970" s="1" t="s">
        <v>2254</v>
      </c>
      <c r="H970" s="1">
        <v>0</v>
      </c>
      <c r="I970" s="1" t="s">
        <v>6366</v>
      </c>
      <c r="J970" s="1">
        <v>28460105</v>
      </c>
      <c r="K970" s="1" t="s">
        <v>2124</v>
      </c>
      <c r="L970" s="1" t="s">
        <v>6367</v>
      </c>
      <c r="M970" s="1" t="s">
        <v>2232</v>
      </c>
      <c r="N970" s="1" t="s">
        <v>2194</v>
      </c>
      <c r="O970" s="1" t="s">
        <v>2165</v>
      </c>
      <c r="P970" s="1" t="s">
        <v>2165</v>
      </c>
      <c r="Q970" s="1" t="s">
        <v>2166</v>
      </c>
      <c r="R970" s="1" t="s">
        <v>2637</v>
      </c>
      <c r="S970" s="1">
        <v>3</v>
      </c>
      <c r="T970" s="1">
        <v>132722404</v>
      </c>
      <c r="U970" s="1">
        <v>132722404</v>
      </c>
      <c r="V970" s="1" t="s">
        <v>2168</v>
      </c>
      <c r="W970" s="1" t="s">
        <v>2168</v>
      </c>
      <c r="X970" s="1" t="s">
        <v>2638</v>
      </c>
      <c r="Y970" s="1" t="s">
        <v>2236</v>
      </c>
      <c r="Z970" s="1">
        <v>1</v>
      </c>
      <c r="AA970" s="1" t="s">
        <v>2124</v>
      </c>
      <c r="AB970" s="1" t="s">
        <v>2171</v>
      </c>
      <c r="AC970" s="1" t="s">
        <v>2124</v>
      </c>
      <c r="AD970" s="1">
        <v>2</v>
      </c>
      <c r="AE970" s="1">
        <v>682220</v>
      </c>
      <c r="AF970" s="1">
        <v>132722404</v>
      </c>
      <c r="AG970" s="1" t="s">
        <v>2174</v>
      </c>
      <c r="AH970" s="1" t="s">
        <v>2186</v>
      </c>
    </row>
    <row r="971" spans="1:34" x14ac:dyDescent="0.25">
      <c r="A971" s="1">
        <v>655527</v>
      </c>
      <c r="B971" s="1" t="s">
        <v>2175</v>
      </c>
      <c r="C971" s="1" t="s">
        <v>6368</v>
      </c>
      <c r="D971" s="1">
        <v>6657</v>
      </c>
      <c r="E971" s="3" t="s">
        <v>1354</v>
      </c>
      <c r="F971" s="1" t="s">
        <v>1357</v>
      </c>
      <c r="G971" s="1" t="s">
        <v>2254</v>
      </c>
      <c r="H971" s="1">
        <v>0</v>
      </c>
      <c r="I971" s="1" t="s">
        <v>6369</v>
      </c>
      <c r="J971" s="1">
        <v>773470359</v>
      </c>
      <c r="K971" s="1" t="s">
        <v>2124</v>
      </c>
      <c r="L971" s="1" t="s">
        <v>6370</v>
      </c>
      <c r="M971" s="1" t="s">
        <v>2232</v>
      </c>
      <c r="N971" s="1" t="s">
        <v>2194</v>
      </c>
      <c r="O971" s="1" t="s">
        <v>2165</v>
      </c>
      <c r="P971" s="1" t="s">
        <v>2165</v>
      </c>
      <c r="Q971" s="1" t="s">
        <v>2166</v>
      </c>
      <c r="R971" s="1" t="s">
        <v>2637</v>
      </c>
      <c r="S971" s="1">
        <v>3</v>
      </c>
      <c r="T971" s="1">
        <v>181712341</v>
      </c>
      <c r="U971" s="1">
        <v>181712341</v>
      </c>
      <c r="V971" s="1" t="s">
        <v>2168</v>
      </c>
      <c r="W971" s="1" t="s">
        <v>2168</v>
      </c>
      <c r="X971" s="1" t="s">
        <v>5801</v>
      </c>
      <c r="Y971" s="1" t="s">
        <v>2236</v>
      </c>
      <c r="Z971" s="1">
        <v>1</v>
      </c>
      <c r="AA971" s="1" t="s">
        <v>2124</v>
      </c>
      <c r="AB971" s="1" t="s">
        <v>2171</v>
      </c>
      <c r="AC971" s="1" t="s">
        <v>2124</v>
      </c>
      <c r="AD971" s="1">
        <v>2</v>
      </c>
      <c r="AE971" s="1">
        <v>682175</v>
      </c>
      <c r="AF971" s="1">
        <v>181712341</v>
      </c>
      <c r="AG971" s="1" t="s">
        <v>2210</v>
      </c>
      <c r="AH971" s="1" t="s">
        <v>2186</v>
      </c>
    </row>
    <row r="972" spans="1:34" x14ac:dyDescent="0.25">
      <c r="A972" s="1">
        <v>655528</v>
      </c>
      <c r="B972" s="1" t="s">
        <v>2175</v>
      </c>
      <c r="C972" s="1" t="s">
        <v>6371</v>
      </c>
      <c r="D972" s="1">
        <v>6657</v>
      </c>
      <c r="E972" s="3" t="s">
        <v>1354</v>
      </c>
      <c r="F972" s="1" t="s">
        <v>1357</v>
      </c>
      <c r="G972" s="1" t="s">
        <v>2254</v>
      </c>
      <c r="H972" s="1">
        <v>0</v>
      </c>
      <c r="I972" s="1" t="s">
        <v>6372</v>
      </c>
      <c r="J972" s="1">
        <v>1576852580</v>
      </c>
      <c r="K972" s="1" t="s">
        <v>2124</v>
      </c>
      <c r="L972" s="1" t="s">
        <v>6373</v>
      </c>
      <c r="M972" s="1" t="s">
        <v>2232</v>
      </c>
      <c r="N972" s="1" t="s">
        <v>2194</v>
      </c>
      <c r="O972" s="1" t="s">
        <v>2165</v>
      </c>
      <c r="P972" s="1" t="s">
        <v>2165</v>
      </c>
      <c r="Q972" s="1" t="s">
        <v>2166</v>
      </c>
      <c r="R972" s="1" t="s">
        <v>2637</v>
      </c>
      <c r="S972" s="1">
        <v>3</v>
      </c>
      <c r="T972" s="1">
        <v>181712350</v>
      </c>
      <c r="U972" s="1">
        <v>181712350</v>
      </c>
      <c r="V972" s="1" t="s">
        <v>2168</v>
      </c>
      <c r="W972" s="1" t="s">
        <v>2168</v>
      </c>
      <c r="X972" s="1" t="s">
        <v>5801</v>
      </c>
      <c r="Y972" s="1" t="s">
        <v>2236</v>
      </c>
      <c r="Z972" s="1">
        <v>1</v>
      </c>
      <c r="AA972" s="1" t="s">
        <v>2124</v>
      </c>
      <c r="AB972" s="1" t="s">
        <v>2171</v>
      </c>
      <c r="AC972" s="1" t="s">
        <v>2124</v>
      </c>
      <c r="AD972" s="1">
        <v>2</v>
      </c>
      <c r="AE972" s="1">
        <v>678529</v>
      </c>
      <c r="AF972" s="1">
        <v>181712350</v>
      </c>
      <c r="AG972" s="1" t="s">
        <v>2185</v>
      </c>
      <c r="AH972" s="1" t="s">
        <v>2174</v>
      </c>
    </row>
    <row r="973" spans="1:34" x14ac:dyDescent="0.25">
      <c r="A973" s="1">
        <v>655535</v>
      </c>
      <c r="B973" s="1" t="s">
        <v>2187</v>
      </c>
      <c r="C973" s="1" t="s">
        <v>6374</v>
      </c>
      <c r="D973" s="1">
        <v>51095</v>
      </c>
      <c r="E973" s="3" t="s">
        <v>1064</v>
      </c>
      <c r="F973" s="1" t="s">
        <v>1067</v>
      </c>
      <c r="G973" s="1" t="s">
        <v>2254</v>
      </c>
      <c r="H973" s="1">
        <v>0</v>
      </c>
      <c r="I973" s="1" t="s">
        <v>6375</v>
      </c>
      <c r="J973" s="1">
        <v>1483549263</v>
      </c>
      <c r="K973" s="1" t="s">
        <v>2124</v>
      </c>
      <c r="L973" s="1" t="s">
        <v>6376</v>
      </c>
      <c r="M973" s="1" t="s">
        <v>2232</v>
      </c>
      <c r="N973" s="1" t="s">
        <v>2194</v>
      </c>
      <c r="O973" s="1" t="s">
        <v>2165</v>
      </c>
      <c r="P973" s="1" t="s">
        <v>2165</v>
      </c>
      <c r="Q973" s="1" t="s">
        <v>2166</v>
      </c>
      <c r="R973" s="1" t="s">
        <v>2637</v>
      </c>
      <c r="S973" s="1">
        <v>3</v>
      </c>
      <c r="T973" s="1">
        <v>3126954</v>
      </c>
      <c r="U973" s="1">
        <v>3126955</v>
      </c>
      <c r="V973" s="1" t="s">
        <v>2168</v>
      </c>
      <c r="W973" s="1" t="s">
        <v>2168</v>
      </c>
      <c r="X973" s="1" t="s">
        <v>5762</v>
      </c>
      <c r="Y973" s="1" t="s">
        <v>2236</v>
      </c>
      <c r="Z973" s="1">
        <v>1</v>
      </c>
      <c r="AA973" s="1" t="s">
        <v>2124</v>
      </c>
      <c r="AB973" s="1" t="s">
        <v>2171</v>
      </c>
      <c r="AC973" s="1" t="s">
        <v>2124</v>
      </c>
      <c r="AD973" s="1">
        <v>2</v>
      </c>
      <c r="AE973" s="1">
        <v>681405</v>
      </c>
      <c r="AF973" s="1">
        <v>3126954</v>
      </c>
      <c r="AG973" s="1" t="s">
        <v>2174</v>
      </c>
      <c r="AH973" s="1" t="s">
        <v>6377</v>
      </c>
    </row>
    <row r="974" spans="1:34" x14ac:dyDescent="0.25">
      <c r="A974" s="1">
        <v>655685</v>
      </c>
      <c r="B974" s="1" t="s">
        <v>2175</v>
      </c>
      <c r="C974" s="1" t="s">
        <v>6378</v>
      </c>
      <c r="D974" s="1">
        <v>84059</v>
      </c>
      <c r="E974" s="3" t="s">
        <v>25</v>
      </c>
      <c r="F974" s="1" t="s">
        <v>28</v>
      </c>
      <c r="G974" s="1" t="s">
        <v>2189</v>
      </c>
      <c r="H974" s="1">
        <v>0</v>
      </c>
      <c r="I974" s="1" t="s">
        <v>2555</v>
      </c>
      <c r="J974" s="1">
        <v>116110048</v>
      </c>
      <c r="K974" s="1" t="s">
        <v>2124</v>
      </c>
      <c r="L974" s="1" t="s">
        <v>6379</v>
      </c>
      <c r="M974" s="1" t="s">
        <v>6380</v>
      </c>
      <c r="N974" s="1" t="s">
        <v>6381</v>
      </c>
      <c r="O974" s="1" t="s">
        <v>2165</v>
      </c>
      <c r="P974" s="1" t="s">
        <v>2165</v>
      </c>
      <c r="Q974" s="1" t="s">
        <v>2166</v>
      </c>
      <c r="R974" s="1" t="s">
        <v>2345</v>
      </c>
      <c r="S974" s="1">
        <v>5</v>
      </c>
      <c r="T974" s="1">
        <v>90558849</v>
      </c>
      <c r="U974" s="1">
        <v>90558849</v>
      </c>
      <c r="V974" s="1" t="s">
        <v>2168</v>
      </c>
      <c r="W974" s="1" t="s">
        <v>2168</v>
      </c>
      <c r="X974" s="1" t="s">
        <v>2346</v>
      </c>
      <c r="Y974" s="1" t="s">
        <v>2245</v>
      </c>
      <c r="Z974" s="1">
        <v>2</v>
      </c>
      <c r="AA974" s="1" t="s">
        <v>2124</v>
      </c>
      <c r="AB974" s="1" t="s">
        <v>2171</v>
      </c>
      <c r="AC974" s="1" t="s">
        <v>2124</v>
      </c>
      <c r="AD974" s="1">
        <v>2</v>
      </c>
      <c r="AE974" s="1">
        <v>679376</v>
      </c>
      <c r="AF974" s="1">
        <v>90558849</v>
      </c>
      <c r="AG974" s="1" t="s">
        <v>2210</v>
      </c>
      <c r="AH974" s="1" t="s">
        <v>2174</v>
      </c>
    </row>
    <row r="975" spans="1:34" x14ac:dyDescent="0.25">
      <c r="A975" s="1">
        <v>655696</v>
      </c>
      <c r="B975" s="1" t="s">
        <v>2175</v>
      </c>
      <c r="C975" s="1" t="s">
        <v>6382</v>
      </c>
      <c r="D975" s="1">
        <v>7025</v>
      </c>
      <c r="E975" s="3" t="s">
        <v>1273</v>
      </c>
      <c r="F975" s="1" t="s">
        <v>1276</v>
      </c>
      <c r="G975" s="1" t="s">
        <v>2254</v>
      </c>
      <c r="H975" s="1">
        <v>0</v>
      </c>
      <c r="I975" s="1" t="s">
        <v>2815</v>
      </c>
      <c r="J975" s="1">
        <v>866080178</v>
      </c>
      <c r="K975" s="1" t="s">
        <v>2124</v>
      </c>
      <c r="L975" s="1" t="s">
        <v>6383</v>
      </c>
      <c r="M975" s="1" t="s">
        <v>2232</v>
      </c>
      <c r="N975" s="1" t="s">
        <v>2194</v>
      </c>
      <c r="O975" s="1" t="s">
        <v>2165</v>
      </c>
      <c r="P975" s="1" t="s">
        <v>2165</v>
      </c>
      <c r="Q975" s="1" t="s">
        <v>2166</v>
      </c>
      <c r="R975" s="1" t="s">
        <v>2345</v>
      </c>
      <c r="S975" s="1">
        <v>5</v>
      </c>
      <c r="T975" s="1">
        <v>93584837</v>
      </c>
      <c r="U975" s="1">
        <v>93584837</v>
      </c>
      <c r="V975" s="1" t="s">
        <v>2168</v>
      </c>
      <c r="W975" s="1" t="s">
        <v>2168</v>
      </c>
      <c r="X975" s="1" t="s">
        <v>5814</v>
      </c>
      <c r="Y975" s="1" t="s">
        <v>2236</v>
      </c>
      <c r="Z975" s="1">
        <v>1</v>
      </c>
      <c r="AA975" s="1" t="s">
        <v>2124</v>
      </c>
      <c r="AB975" s="1" t="s">
        <v>2171</v>
      </c>
      <c r="AC975" s="1" t="s">
        <v>2124</v>
      </c>
      <c r="AD975" s="1">
        <v>2</v>
      </c>
      <c r="AE975" s="1">
        <v>676347</v>
      </c>
      <c r="AF975" s="1">
        <v>93584837</v>
      </c>
      <c r="AG975" s="1" t="s">
        <v>2210</v>
      </c>
      <c r="AH975" s="1" t="s">
        <v>2185</v>
      </c>
    </row>
    <row r="976" spans="1:34" x14ac:dyDescent="0.25">
      <c r="A976" s="1">
        <v>655800</v>
      </c>
      <c r="B976" s="1" t="s">
        <v>2175</v>
      </c>
      <c r="C976" s="1" t="s">
        <v>6384</v>
      </c>
      <c r="D976" s="1">
        <v>154881</v>
      </c>
      <c r="E976" s="3" t="s">
        <v>1250</v>
      </c>
      <c r="F976" s="1" t="s">
        <v>1252</v>
      </c>
      <c r="G976" s="1" t="s">
        <v>2239</v>
      </c>
      <c r="H976" s="1">
        <v>0</v>
      </c>
      <c r="I976" s="1" t="s">
        <v>2815</v>
      </c>
      <c r="J976" s="1">
        <v>551906037</v>
      </c>
      <c r="K976" s="1" t="s">
        <v>2124</v>
      </c>
      <c r="L976" s="1" t="s">
        <v>6385</v>
      </c>
      <c r="M976" s="1" t="s">
        <v>6386</v>
      </c>
      <c r="N976" s="1" t="s">
        <v>6387</v>
      </c>
      <c r="O976" s="1" t="s">
        <v>2165</v>
      </c>
      <c r="P976" s="1" t="s">
        <v>2165</v>
      </c>
      <c r="Q976" s="1" t="s">
        <v>2166</v>
      </c>
      <c r="R976" s="1" t="s">
        <v>2366</v>
      </c>
      <c r="S976" s="1">
        <v>7</v>
      </c>
      <c r="T976" s="1">
        <v>66628949</v>
      </c>
      <c r="U976" s="1">
        <v>66628949</v>
      </c>
      <c r="V976" s="1" t="s">
        <v>2168</v>
      </c>
      <c r="W976" s="1" t="s">
        <v>2168</v>
      </c>
      <c r="X976" s="1" t="s">
        <v>2367</v>
      </c>
      <c r="Y976" s="1" t="s">
        <v>2245</v>
      </c>
      <c r="Z976" s="1">
        <v>2</v>
      </c>
      <c r="AA976" s="1" t="s">
        <v>2124</v>
      </c>
      <c r="AB976" s="1" t="s">
        <v>2171</v>
      </c>
      <c r="AC976" s="1" t="s">
        <v>2124</v>
      </c>
      <c r="AD976" s="1">
        <v>2</v>
      </c>
      <c r="AE976" s="1">
        <v>676036</v>
      </c>
      <c r="AF976" s="1">
        <v>66628949</v>
      </c>
      <c r="AG976" s="1" t="s">
        <v>2174</v>
      </c>
      <c r="AH976" s="1" t="s">
        <v>2186</v>
      </c>
    </row>
    <row r="977" spans="1:34" x14ac:dyDescent="0.25">
      <c r="A977" s="1">
        <v>656049</v>
      </c>
      <c r="B977" s="1" t="s">
        <v>2175</v>
      </c>
      <c r="C977" s="1" t="s">
        <v>6388</v>
      </c>
      <c r="D977" s="1">
        <v>1509</v>
      </c>
      <c r="E977" s="3" t="s">
        <v>245</v>
      </c>
      <c r="F977" s="1" t="s">
        <v>248</v>
      </c>
      <c r="G977" s="1" t="s">
        <v>2254</v>
      </c>
      <c r="H977" s="1">
        <v>0</v>
      </c>
      <c r="I977" s="1" t="s">
        <v>6389</v>
      </c>
      <c r="J977" s="1">
        <v>951801692</v>
      </c>
      <c r="K977" s="1" t="s">
        <v>2124</v>
      </c>
      <c r="L977" s="1" t="s">
        <v>6390</v>
      </c>
      <c r="M977" s="1" t="s">
        <v>2232</v>
      </c>
      <c r="N977" s="1" t="s">
        <v>2194</v>
      </c>
      <c r="O977" s="1" t="s">
        <v>2165</v>
      </c>
      <c r="P977" s="1" t="s">
        <v>2165</v>
      </c>
      <c r="Q977" s="1" t="s">
        <v>2166</v>
      </c>
      <c r="R977" s="1" t="s">
        <v>2182</v>
      </c>
      <c r="S977" s="1">
        <v>11</v>
      </c>
      <c r="T977" s="1">
        <v>1763865</v>
      </c>
      <c r="U977" s="1">
        <v>1763865</v>
      </c>
      <c r="V977" s="1" t="s">
        <v>2168</v>
      </c>
      <c r="W977" s="1" t="s">
        <v>2168</v>
      </c>
      <c r="X977" s="1" t="s">
        <v>2339</v>
      </c>
      <c r="Y977" s="1" t="s">
        <v>2236</v>
      </c>
      <c r="Z977" s="1">
        <v>1</v>
      </c>
      <c r="AA977" s="1" t="s">
        <v>2124</v>
      </c>
      <c r="AB977" s="1" t="s">
        <v>2171</v>
      </c>
      <c r="AC977" s="1" t="s">
        <v>2124</v>
      </c>
      <c r="AD977" s="1">
        <v>2</v>
      </c>
      <c r="AE977" s="1">
        <v>668391</v>
      </c>
      <c r="AF977" s="1">
        <v>1763865</v>
      </c>
      <c r="AG977" s="1" t="s">
        <v>2174</v>
      </c>
      <c r="AH977" s="1" t="s">
        <v>2185</v>
      </c>
    </row>
    <row r="978" spans="1:34" x14ac:dyDescent="0.25">
      <c r="A978" s="1">
        <v>656105</v>
      </c>
      <c r="B978" s="1" t="s">
        <v>2175</v>
      </c>
      <c r="C978" s="1" t="s">
        <v>6391</v>
      </c>
      <c r="D978" s="1">
        <v>79600</v>
      </c>
      <c r="E978" s="3" t="s">
        <v>1364</v>
      </c>
      <c r="F978" s="1" t="s">
        <v>1366</v>
      </c>
      <c r="G978" s="1" t="s">
        <v>2220</v>
      </c>
      <c r="H978" s="1">
        <v>0</v>
      </c>
      <c r="I978" s="1" t="s">
        <v>6287</v>
      </c>
      <c r="J978" s="1">
        <v>762612208</v>
      </c>
      <c r="K978" s="1" t="s">
        <v>2124</v>
      </c>
      <c r="L978" s="1" t="s">
        <v>6392</v>
      </c>
      <c r="M978" s="1" t="s">
        <v>6393</v>
      </c>
      <c r="N978" s="1" t="s">
        <v>6394</v>
      </c>
      <c r="O978" s="1" t="s">
        <v>2165</v>
      </c>
      <c r="P978" s="1" t="s">
        <v>2165</v>
      </c>
      <c r="Q978" s="1" t="s">
        <v>2166</v>
      </c>
      <c r="R978" s="1" t="s">
        <v>2488</v>
      </c>
      <c r="S978" s="1">
        <v>12</v>
      </c>
      <c r="T978" s="1">
        <v>110614169</v>
      </c>
      <c r="U978" s="1">
        <v>110614169</v>
      </c>
      <c r="V978" s="1" t="s">
        <v>2168</v>
      </c>
      <c r="W978" s="1" t="s">
        <v>2168</v>
      </c>
      <c r="X978" s="1" t="s">
        <v>2683</v>
      </c>
      <c r="Y978" s="1" t="s">
        <v>2227</v>
      </c>
      <c r="Z978" s="1">
        <v>2</v>
      </c>
      <c r="AA978" s="1" t="s">
        <v>2124</v>
      </c>
      <c r="AB978" s="1" t="s">
        <v>2171</v>
      </c>
      <c r="AC978" s="1" t="s">
        <v>2124</v>
      </c>
      <c r="AD978" s="1">
        <v>2</v>
      </c>
      <c r="AE978" s="1">
        <v>681543</v>
      </c>
      <c r="AF978" s="1">
        <v>110614169</v>
      </c>
      <c r="AG978" s="1" t="s">
        <v>2210</v>
      </c>
      <c r="AH978" s="1" t="s">
        <v>2185</v>
      </c>
    </row>
    <row r="979" spans="1:34" x14ac:dyDescent="0.25">
      <c r="A979" s="1">
        <v>656272</v>
      </c>
      <c r="B979" s="1" t="s">
        <v>2157</v>
      </c>
      <c r="C979" s="1" t="s">
        <v>6395</v>
      </c>
      <c r="D979" s="1">
        <v>10516</v>
      </c>
      <c r="E979" s="3" t="s">
        <v>1188</v>
      </c>
      <c r="F979" s="1" t="s">
        <v>1190</v>
      </c>
      <c r="G979" s="1" t="s">
        <v>2254</v>
      </c>
      <c r="H979" s="1">
        <v>0</v>
      </c>
      <c r="I979" s="1" t="s">
        <v>2815</v>
      </c>
      <c r="J979" s="1">
        <v>140759267</v>
      </c>
      <c r="K979" s="1" t="s">
        <v>2124</v>
      </c>
      <c r="L979" s="1" t="s">
        <v>6396</v>
      </c>
      <c r="M979" s="1" t="s">
        <v>2232</v>
      </c>
      <c r="N979" s="1" t="s">
        <v>2194</v>
      </c>
      <c r="O979" s="1" t="s">
        <v>2165</v>
      </c>
      <c r="P979" s="1" t="s">
        <v>2165</v>
      </c>
      <c r="Q979" s="1" t="s">
        <v>2166</v>
      </c>
      <c r="R979" s="1" t="s">
        <v>2692</v>
      </c>
      <c r="S979" s="1">
        <v>14</v>
      </c>
      <c r="T979" s="1">
        <v>91947401</v>
      </c>
      <c r="U979" s="1">
        <v>91947401</v>
      </c>
      <c r="V979" s="1" t="s">
        <v>2168</v>
      </c>
      <c r="W979" s="1" t="s">
        <v>2168</v>
      </c>
      <c r="X979" s="1" t="s">
        <v>4673</v>
      </c>
      <c r="Y979" s="1" t="s">
        <v>2236</v>
      </c>
      <c r="Z979" s="1">
        <v>1</v>
      </c>
      <c r="AA979" s="1" t="s">
        <v>2124</v>
      </c>
      <c r="AB979" s="1" t="s">
        <v>2171</v>
      </c>
      <c r="AC979" s="1" t="s">
        <v>2124</v>
      </c>
      <c r="AD979" s="1">
        <v>2</v>
      </c>
      <c r="AE979" s="1">
        <v>677896</v>
      </c>
      <c r="AF979" s="1">
        <v>91947400</v>
      </c>
      <c r="AG979" s="1" t="s">
        <v>6397</v>
      </c>
      <c r="AH979" s="1" t="s">
        <v>2186</v>
      </c>
    </row>
    <row r="980" spans="1:34" x14ac:dyDescent="0.25">
      <c r="A980" s="1">
        <v>656309</v>
      </c>
      <c r="B980" s="1" t="s">
        <v>2175</v>
      </c>
      <c r="C980" s="1" t="s">
        <v>6398</v>
      </c>
      <c r="D980" s="1">
        <v>10518</v>
      </c>
      <c r="E980" s="3" t="s">
        <v>178</v>
      </c>
      <c r="F980" s="1" t="s">
        <v>180</v>
      </c>
      <c r="G980" s="1" t="s">
        <v>2254</v>
      </c>
      <c r="H980" s="1">
        <v>0</v>
      </c>
      <c r="I980" s="1" t="s">
        <v>6399</v>
      </c>
      <c r="J980" s="1">
        <v>11547207</v>
      </c>
      <c r="K980" s="1" t="s">
        <v>2124</v>
      </c>
      <c r="L980" s="1" t="s">
        <v>6400</v>
      </c>
      <c r="M980" s="1" t="s">
        <v>2232</v>
      </c>
      <c r="N980" s="1" t="s">
        <v>2194</v>
      </c>
      <c r="O980" s="1" t="s">
        <v>2165</v>
      </c>
      <c r="P980" s="1" t="s">
        <v>2165</v>
      </c>
      <c r="Q980" s="1" t="s">
        <v>2166</v>
      </c>
      <c r="R980" s="1" t="s">
        <v>2204</v>
      </c>
      <c r="S980" s="1">
        <v>15</v>
      </c>
      <c r="T980" s="1">
        <v>78131254</v>
      </c>
      <c r="U980" s="1">
        <v>78131254</v>
      </c>
      <c r="V980" s="1" t="s">
        <v>2168</v>
      </c>
      <c r="W980" s="1" t="s">
        <v>2168</v>
      </c>
      <c r="X980" s="1" t="s">
        <v>6184</v>
      </c>
      <c r="Y980" s="1" t="s">
        <v>2236</v>
      </c>
      <c r="Z980" s="1">
        <v>1</v>
      </c>
      <c r="AA980" s="1" t="s">
        <v>2124</v>
      </c>
      <c r="AB980" s="1" t="s">
        <v>2171</v>
      </c>
      <c r="AC980" s="1" t="s">
        <v>2124</v>
      </c>
      <c r="AD980" s="1">
        <v>2</v>
      </c>
      <c r="AE980" s="1">
        <v>678686</v>
      </c>
      <c r="AF980" s="1">
        <v>78131254</v>
      </c>
      <c r="AG980" s="1" t="s">
        <v>2185</v>
      </c>
      <c r="AH980" s="1" t="s">
        <v>2186</v>
      </c>
    </row>
    <row r="981" spans="1:34" x14ac:dyDescent="0.25">
      <c r="A981" s="1">
        <v>656367</v>
      </c>
      <c r="B981" s="1" t="s">
        <v>2175</v>
      </c>
      <c r="C981" s="1" t="s">
        <v>6401</v>
      </c>
      <c r="D981" s="1">
        <v>1201</v>
      </c>
      <c r="E981" s="3" t="s">
        <v>181</v>
      </c>
      <c r="F981" s="1" t="s">
        <v>184</v>
      </c>
      <c r="G981" s="1" t="s">
        <v>2254</v>
      </c>
      <c r="H981" s="1">
        <v>0</v>
      </c>
      <c r="I981" s="1" t="s">
        <v>6402</v>
      </c>
      <c r="J981" s="1">
        <v>1050754043</v>
      </c>
      <c r="K981" s="1" t="s">
        <v>2124</v>
      </c>
      <c r="L981" s="1" t="s">
        <v>6403</v>
      </c>
      <c r="M981" s="1" t="s">
        <v>2232</v>
      </c>
      <c r="N981" s="1" t="s">
        <v>2194</v>
      </c>
      <c r="O981" s="1" t="s">
        <v>2165</v>
      </c>
      <c r="P981" s="1" t="s">
        <v>2165</v>
      </c>
      <c r="Q981" s="1" t="s">
        <v>2166</v>
      </c>
      <c r="R981" s="1" t="s">
        <v>2532</v>
      </c>
      <c r="S981" s="1">
        <v>16</v>
      </c>
      <c r="T981" s="1">
        <v>28492036</v>
      </c>
      <c r="U981" s="1">
        <v>28492036</v>
      </c>
      <c r="V981" s="1" t="s">
        <v>2168</v>
      </c>
      <c r="W981" s="1" t="s">
        <v>2168</v>
      </c>
      <c r="X981" s="1" t="s">
        <v>2533</v>
      </c>
      <c r="Y981" s="1" t="s">
        <v>2236</v>
      </c>
      <c r="Z981" s="1">
        <v>1</v>
      </c>
      <c r="AA981" s="1" t="s">
        <v>2124</v>
      </c>
      <c r="AB981" s="1" t="s">
        <v>2171</v>
      </c>
      <c r="AC981" s="1" t="s">
        <v>2124</v>
      </c>
      <c r="AD981" s="1">
        <v>2</v>
      </c>
      <c r="AE981" s="1">
        <v>668379</v>
      </c>
      <c r="AF981" s="1">
        <v>28492036</v>
      </c>
      <c r="AG981" s="1" t="s">
        <v>2185</v>
      </c>
      <c r="AH981" s="1" t="s">
        <v>2174</v>
      </c>
    </row>
    <row r="982" spans="1:34" x14ac:dyDescent="0.25">
      <c r="A982" s="1">
        <v>656368</v>
      </c>
      <c r="B982" s="1" t="s">
        <v>2175</v>
      </c>
      <c r="C982" s="1" t="s">
        <v>6404</v>
      </c>
      <c r="D982" s="1">
        <v>1201</v>
      </c>
      <c r="E982" s="3" t="s">
        <v>181</v>
      </c>
      <c r="F982" s="1" t="s">
        <v>184</v>
      </c>
      <c r="G982" s="1" t="s">
        <v>2254</v>
      </c>
      <c r="H982" s="1">
        <v>0</v>
      </c>
      <c r="I982" s="1" t="s">
        <v>3328</v>
      </c>
      <c r="J982" s="1">
        <v>73533476</v>
      </c>
      <c r="K982" s="1" t="s">
        <v>2124</v>
      </c>
      <c r="L982" s="1" t="s">
        <v>6405</v>
      </c>
      <c r="M982" s="1" t="s">
        <v>2232</v>
      </c>
      <c r="N982" s="1" t="s">
        <v>2194</v>
      </c>
      <c r="O982" s="1" t="s">
        <v>2165</v>
      </c>
      <c r="P982" s="1" t="s">
        <v>2165</v>
      </c>
      <c r="Q982" s="1" t="s">
        <v>2166</v>
      </c>
      <c r="R982" s="1" t="s">
        <v>2532</v>
      </c>
      <c r="S982" s="1">
        <v>16</v>
      </c>
      <c r="T982" s="1">
        <v>28492048</v>
      </c>
      <c r="U982" s="1">
        <v>28492048</v>
      </c>
      <c r="V982" s="1" t="s">
        <v>2168</v>
      </c>
      <c r="W982" s="1" t="s">
        <v>2168</v>
      </c>
      <c r="X982" s="1" t="s">
        <v>2533</v>
      </c>
      <c r="Y982" s="1" t="s">
        <v>2236</v>
      </c>
      <c r="Z982" s="1">
        <v>1</v>
      </c>
      <c r="AA982" s="1" t="s">
        <v>2124</v>
      </c>
      <c r="AB982" s="1" t="s">
        <v>2171</v>
      </c>
      <c r="AC982" s="1" t="s">
        <v>2124</v>
      </c>
      <c r="AD982" s="1">
        <v>2</v>
      </c>
      <c r="AE982" s="1">
        <v>673497</v>
      </c>
      <c r="AF982" s="1">
        <v>28492048</v>
      </c>
      <c r="AG982" s="1" t="s">
        <v>2185</v>
      </c>
      <c r="AH982" s="1" t="s">
        <v>2186</v>
      </c>
    </row>
    <row r="983" spans="1:34" x14ac:dyDescent="0.25">
      <c r="A983" s="1">
        <v>656375</v>
      </c>
      <c r="B983" s="1" t="s">
        <v>2175</v>
      </c>
      <c r="C983" s="1" t="s">
        <v>6406</v>
      </c>
      <c r="D983" s="1">
        <v>23322</v>
      </c>
      <c r="E983" s="3" t="s">
        <v>662</v>
      </c>
      <c r="F983" s="1" t="s">
        <v>665</v>
      </c>
      <c r="G983" s="1" t="s">
        <v>2254</v>
      </c>
      <c r="H983" s="1">
        <v>0</v>
      </c>
      <c r="I983" s="1" t="s">
        <v>6407</v>
      </c>
      <c r="J983" s="1">
        <v>1039258733</v>
      </c>
      <c r="K983" s="1" t="s">
        <v>2124</v>
      </c>
      <c r="L983" s="1" t="s">
        <v>6408</v>
      </c>
      <c r="M983" s="1" t="s">
        <v>2232</v>
      </c>
      <c r="N983" s="1" t="s">
        <v>2194</v>
      </c>
      <c r="O983" s="1" t="s">
        <v>2165</v>
      </c>
      <c r="P983" s="1" t="s">
        <v>2165</v>
      </c>
      <c r="Q983" s="1" t="s">
        <v>2166</v>
      </c>
      <c r="R983" s="1" t="s">
        <v>2532</v>
      </c>
      <c r="S983" s="1">
        <v>16</v>
      </c>
      <c r="T983" s="1">
        <v>53703813</v>
      </c>
      <c r="U983" s="1">
        <v>53703813</v>
      </c>
      <c r="V983" s="1" t="s">
        <v>2168</v>
      </c>
      <c r="W983" s="1" t="s">
        <v>2168</v>
      </c>
      <c r="X983" s="1" t="s">
        <v>4830</v>
      </c>
      <c r="Y983" s="1" t="s">
        <v>2236</v>
      </c>
      <c r="Z983" s="1">
        <v>1</v>
      </c>
      <c r="AA983" s="1" t="s">
        <v>2124</v>
      </c>
      <c r="AB983" s="1" t="s">
        <v>2171</v>
      </c>
      <c r="AC983" s="1" t="s">
        <v>2124</v>
      </c>
      <c r="AD983" s="1">
        <v>2</v>
      </c>
      <c r="AE983" s="1">
        <v>681513</v>
      </c>
      <c r="AF983" s="1">
        <v>53703813</v>
      </c>
      <c r="AG983" s="1" t="s">
        <v>2210</v>
      </c>
      <c r="AH983" s="1" t="s">
        <v>2185</v>
      </c>
    </row>
    <row r="984" spans="1:34" x14ac:dyDescent="0.25">
      <c r="A984" s="1">
        <v>656386</v>
      </c>
      <c r="B984" s="1" t="s">
        <v>2175</v>
      </c>
      <c r="C984" s="1" t="s">
        <v>6409</v>
      </c>
      <c r="D984" s="1">
        <v>79583</v>
      </c>
      <c r="E984" s="3" t="s">
        <v>1052</v>
      </c>
      <c r="F984" s="1" t="s">
        <v>1055</v>
      </c>
      <c r="G984" s="1" t="s">
        <v>2254</v>
      </c>
      <c r="H984" s="1">
        <v>0</v>
      </c>
      <c r="I984" s="1" t="s">
        <v>2265</v>
      </c>
      <c r="J984" s="1">
        <v>138060715</v>
      </c>
      <c r="K984" s="1" t="s">
        <v>2124</v>
      </c>
      <c r="L984" s="1" t="s">
        <v>6410</v>
      </c>
      <c r="M984" s="1" t="s">
        <v>6411</v>
      </c>
      <c r="N984" s="1" t="s">
        <v>6412</v>
      </c>
      <c r="O984" s="1" t="s">
        <v>2165</v>
      </c>
      <c r="P984" s="1" t="s">
        <v>2165</v>
      </c>
      <c r="Q984" s="1" t="s">
        <v>2166</v>
      </c>
      <c r="R984" s="1" t="s">
        <v>2532</v>
      </c>
      <c r="S984" s="1">
        <v>16</v>
      </c>
      <c r="T984" s="1">
        <v>75556224</v>
      </c>
      <c r="U984" s="1">
        <v>75556224</v>
      </c>
      <c r="V984" s="1" t="s">
        <v>2168</v>
      </c>
      <c r="W984" s="1" t="s">
        <v>2168</v>
      </c>
      <c r="X984" s="1" t="s">
        <v>2710</v>
      </c>
      <c r="Y984" s="1" t="s">
        <v>2245</v>
      </c>
      <c r="Z984" s="1">
        <v>5</v>
      </c>
      <c r="AA984" s="1" t="s">
        <v>2124</v>
      </c>
      <c r="AB984" s="1" t="s">
        <v>2171</v>
      </c>
      <c r="AC984" s="1" t="s">
        <v>2124</v>
      </c>
      <c r="AD984" s="1">
        <v>2</v>
      </c>
      <c r="AE984" s="1">
        <v>676718</v>
      </c>
      <c r="AF984" s="1">
        <v>75556224</v>
      </c>
      <c r="AG984" s="1" t="s">
        <v>2210</v>
      </c>
      <c r="AH984" s="1" t="s">
        <v>2185</v>
      </c>
    </row>
    <row r="985" spans="1:34" x14ac:dyDescent="0.25">
      <c r="A985" s="1">
        <v>656733</v>
      </c>
      <c r="B985" s="1" t="s">
        <v>2175</v>
      </c>
      <c r="C985" s="1" t="s">
        <v>6413</v>
      </c>
      <c r="D985" s="1">
        <v>8481</v>
      </c>
      <c r="E985" s="3" t="s">
        <v>484</v>
      </c>
      <c r="F985" s="1" t="s">
        <v>487</v>
      </c>
      <c r="G985" s="1" t="s">
        <v>2254</v>
      </c>
      <c r="H985" s="1">
        <v>0</v>
      </c>
      <c r="I985" s="1" t="s">
        <v>6414</v>
      </c>
      <c r="J985" s="1">
        <v>377742225</v>
      </c>
      <c r="K985" s="1" t="s">
        <v>2124</v>
      </c>
      <c r="L985" s="1" t="s">
        <v>6415</v>
      </c>
      <c r="M985" s="1" t="s">
        <v>2232</v>
      </c>
      <c r="N985" s="1" t="s">
        <v>2194</v>
      </c>
      <c r="O985" s="1" t="s">
        <v>2165</v>
      </c>
      <c r="P985" s="1" t="s">
        <v>2165</v>
      </c>
      <c r="Q985" s="1" t="s">
        <v>2166</v>
      </c>
      <c r="R985" s="1" t="s">
        <v>2233</v>
      </c>
      <c r="S985" s="1" t="s">
        <v>2234</v>
      </c>
      <c r="T985" s="1">
        <v>13735053</v>
      </c>
      <c r="U985" s="1">
        <v>13735053</v>
      </c>
      <c r="V985" s="1" t="s">
        <v>2168</v>
      </c>
      <c r="W985" s="1" t="s">
        <v>2168</v>
      </c>
      <c r="X985" s="1" t="s">
        <v>2235</v>
      </c>
      <c r="Y985" s="1" t="s">
        <v>2236</v>
      </c>
      <c r="Z985" s="1">
        <v>1</v>
      </c>
      <c r="AA985" s="1" t="s">
        <v>2124</v>
      </c>
      <c r="AB985" s="1" t="s">
        <v>2171</v>
      </c>
      <c r="AC985" s="1" t="s">
        <v>2124</v>
      </c>
      <c r="AD985" s="1">
        <v>2</v>
      </c>
      <c r="AE985" s="1">
        <v>680448</v>
      </c>
      <c r="AF985" s="1">
        <v>13735053</v>
      </c>
      <c r="AG985" s="1" t="s">
        <v>2174</v>
      </c>
      <c r="AH985" s="1" t="s">
        <v>2210</v>
      </c>
    </row>
    <row r="986" spans="1:34" x14ac:dyDescent="0.25">
      <c r="A986" s="1">
        <v>659669</v>
      </c>
      <c r="B986" s="1" t="s">
        <v>2175</v>
      </c>
      <c r="C986" s="1" t="s">
        <v>6416</v>
      </c>
      <c r="D986" s="1">
        <v>51095</v>
      </c>
      <c r="E986" s="3" t="s">
        <v>1064</v>
      </c>
      <c r="F986" s="1" t="s">
        <v>1067</v>
      </c>
      <c r="G986" s="1" t="s">
        <v>2254</v>
      </c>
      <c r="H986" s="1">
        <v>0</v>
      </c>
      <c r="I986" s="1" t="s">
        <v>6417</v>
      </c>
      <c r="J986" s="1">
        <v>1575035124</v>
      </c>
      <c r="K986" s="1" t="s">
        <v>2124</v>
      </c>
      <c r="L986" s="1" t="s">
        <v>6418</v>
      </c>
      <c r="M986" s="1" t="s">
        <v>2232</v>
      </c>
      <c r="N986" s="1" t="s">
        <v>2194</v>
      </c>
      <c r="O986" s="1" t="s">
        <v>2165</v>
      </c>
      <c r="P986" s="1" t="s">
        <v>2165</v>
      </c>
      <c r="Q986" s="1" t="s">
        <v>2166</v>
      </c>
      <c r="R986" s="1" t="s">
        <v>2637</v>
      </c>
      <c r="S986" s="1">
        <v>3</v>
      </c>
      <c r="T986" s="1">
        <v>3129001</v>
      </c>
      <c r="U986" s="1">
        <v>3129001</v>
      </c>
      <c r="V986" s="1" t="s">
        <v>2168</v>
      </c>
      <c r="W986" s="1" t="s">
        <v>2168</v>
      </c>
      <c r="X986" s="1" t="s">
        <v>5762</v>
      </c>
      <c r="Y986" s="1" t="s">
        <v>2236</v>
      </c>
      <c r="Z986" s="1">
        <v>1</v>
      </c>
      <c r="AA986" s="1" t="s">
        <v>2124</v>
      </c>
      <c r="AB986" s="1" t="s">
        <v>2171</v>
      </c>
      <c r="AC986" s="1" t="s">
        <v>2124</v>
      </c>
      <c r="AD986" s="1">
        <v>2</v>
      </c>
      <c r="AE986" s="1">
        <v>681586</v>
      </c>
      <c r="AF986" s="1">
        <v>3129001</v>
      </c>
      <c r="AG986" s="1" t="s">
        <v>2185</v>
      </c>
      <c r="AH986" s="1" t="s">
        <v>2186</v>
      </c>
    </row>
    <row r="987" spans="1:34" x14ac:dyDescent="0.25">
      <c r="A987" s="1">
        <v>665354</v>
      </c>
      <c r="B987" s="1" t="s">
        <v>2175</v>
      </c>
      <c r="C987" s="1" t="s">
        <v>6419</v>
      </c>
      <c r="D987" s="1">
        <v>4598</v>
      </c>
      <c r="E987" s="3" t="s">
        <v>948</v>
      </c>
      <c r="F987" s="1" t="s">
        <v>951</v>
      </c>
      <c r="G987" s="1" t="s">
        <v>2254</v>
      </c>
      <c r="H987" s="1">
        <v>0</v>
      </c>
      <c r="I987" s="1" t="s">
        <v>6420</v>
      </c>
      <c r="J987" s="1">
        <v>186232847</v>
      </c>
      <c r="K987" s="1" t="s">
        <v>2124</v>
      </c>
      <c r="L987" s="1" t="s">
        <v>6421</v>
      </c>
      <c r="M987" s="1" t="s">
        <v>6422</v>
      </c>
      <c r="N987" s="1" t="s">
        <v>6423</v>
      </c>
      <c r="O987" s="1" t="s">
        <v>2324</v>
      </c>
      <c r="P987" s="1" t="s">
        <v>2165</v>
      </c>
      <c r="Q987" s="1" t="s">
        <v>2166</v>
      </c>
      <c r="R987" s="1" t="s">
        <v>2488</v>
      </c>
      <c r="S987" s="1">
        <v>12</v>
      </c>
      <c r="T987" s="1">
        <v>109574792</v>
      </c>
      <c r="U987" s="1">
        <v>109574792</v>
      </c>
      <c r="V987" s="1" t="s">
        <v>2168</v>
      </c>
      <c r="W987" s="1" t="s">
        <v>2168</v>
      </c>
      <c r="X987" s="1" t="s">
        <v>2683</v>
      </c>
      <c r="Y987" s="1" t="s">
        <v>2245</v>
      </c>
      <c r="Z987" s="1">
        <v>2</v>
      </c>
      <c r="AA987" s="1" t="s">
        <v>2124</v>
      </c>
      <c r="AB987" s="1" t="s">
        <v>2171</v>
      </c>
      <c r="AC987" s="1" t="s">
        <v>2124</v>
      </c>
      <c r="AD987" s="1">
        <v>2</v>
      </c>
      <c r="AE987" s="1">
        <v>669086</v>
      </c>
      <c r="AF987" s="1">
        <v>109574792</v>
      </c>
      <c r="AG987" s="1" t="s">
        <v>2186</v>
      </c>
      <c r="AH987" s="1" t="s">
        <v>2174</v>
      </c>
    </row>
    <row r="988" spans="1:34" x14ac:dyDescent="0.25">
      <c r="A988" s="1">
        <v>679828</v>
      </c>
      <c r="B988" s="1" t="s">
        <v>2175</v>
      </c>
      <c r="C988" s="1" t="s">
        <v>6424</v>
      </c>
      <c r="D988" s="1">
        <v>2074</v>
      </c>
      <c r="E988" s="3" t="s">
        <v>269</v>
      </c>
      <c r="F988" s="1" t="s">
        <v>272</v>
      </c>
      <c r="G988" s="1" t="s">
        <v>5975</v>
      </c>
      <c r="H988" s="1">
        <v>1</v>
      </c>
      <c r="I988" s="1" t="s">
        <v>6425</v>
      </c>
      <c r="J988" s="1">
        <v>1010201937</v>
      </c>
      <c r="K988" s="1" t="s">
        <v>2124</v>
      </c>
      <c r="L988" s="1" t="s">
        <v>6426</v>
      </c>
      <c r="M988" s="1" t="s">
        <v>6427</v>
      </c>
      <c r="N988" s="1" t="s">
        <v>6428</v>
      </c>
      <c r="O988" s="1" t="s">
        <v>2165</v>
      </c>
      <c r="P988" s="1" t="s">
        <v>2165</v>
      </c>
      <c r="Q988" s="1" t="s">
        <v>2166</v>
      </c>
      <c r="R988" s="1" t="s">
        <v>2225</v>
      </c>
      <c r="S988" s="1">
        <v>10</v>
      </c>
      <c r="T988" s="1">
        <v>49538959</v>
      </c>
      <c r="U988" s="1">
        <v>49538959</v>
      </c>
      <c r="V988" s="1" t="s">
        <v>2168</v>
      </c>
      <c r="W988" s="1" t="s">
        <v>2168</v>
      </c>
      <c r="X988" s="1" t="s">
        <v>4144</v>
      </c>
      <c r="Y988" s="1" t="s">
        <v>2236</v>
      </c>
      <c r="Z988" s="1">
        <v>1</v>
      </c>
      <c r="AA988" s="1" t="s">
        <v>2124</v>
      </c>
      <c r="AB988" s="1" t="s">
        <v>2171</v>
      </c>
      <c r="AC988" s="1" t="s">
        <v>2124</v>
      </c>
      <c r="AD988" s="1">
        <v>2</v>
      </c>
      <c r="AE988" s="1">
        <v>692034</v>
      </c>
      <c r="AF988" s="1">
        <v>49538959</v>
      </c>
      <c r="AG988" s="1" t="s">
        <v>2174</v>
      </c>
      <c r="AH988" s="1" t="s">
        <v>2185</v>
      </c>
    </row>
    <row r="989" spans="1:34" x14ac:dyDescent="0.25">
      <c r="A989" s="1">
        <v>753886</v>
      </c>
      <c r="B989" s="1" t="s">
        <v>2175</v>
      </c>
      <c r="C989" s="1" t="s">
        <v>6429</v>
      </c>
      <c r="D989" s="1">
        <v>1203</v>
      </c>
      <c r="E989" s="3" t="s">
        <v>185</v>
      </c>
      <c r="F989" s="1" t="s">
        <v>188</v>
      </c>
      <c r="G989" s="1" t="s">
        <v>2254</v>
      </c>
      <c r="H989" s="1">
        <v>0</v>
      </c>
      <c r="I989" s="1" t="s">
        <v>6430</v>
      </c>
      <c r="J989" s="1">
        <v>1593906921</v>
      </c>
      <c r="K989" s="1" t="s">
        <v>2124</v>
      </c>
      <c r="L989" s="1" t="s">
        <v>6431</v>
      </c>
      <c r="M989" s="1" t="s">
        <v>6432</v>
      </c>
      <c r="N989" s="1" t="s">
        <v>6433</v>
      </c>
      <c r="O989" s="1" t="s">
        <v>2165</v>
      </c>
      <c r="P989" s="1" t="s">
        <v>2165</v>
      </c>
      <c r="Q989" s="1" t="s">
        <v>2166</v>
      </c>
      <c r="R989" s="1" t="s">
        <v>2316</v>
      </c>
      <c r="S989" s="1">
        <v>13</v>
      </c>
      <c r="T989" s="1">
        <v>76992096</v>
      </c>
      <c r="U989" s="1">
        <v>76992096</v>
      </c>
      <c r="V989" s="1" t="s">
        <v>2168</v>
      </c>
      <c r="W989" s="1" t="s">
        <v>2168</v>
      </c>
      <c r="X989" s="1" t="s">
        <v>2317</v>
      </c>
      <c r="Y989" s="1" t="s">
        <v>2236</v>
      </c>
      <c r="Z989" s="1">
        <v>1</v>
      </c>
      <c r="AA989" s="1" t="s">
        <v>2124</v>
      </c>
      <c r="AB989" s="1" t="s">
        <v>2171</v>
      </c>
      <c r="AC989" s="1" t="s">
        <v>2124</v>
      </c>
      <c r="AD989" s="1">
        <v>2</v>
      </c>
      <c r="AE989" s="1">
        <v>739135</v>
      </c>
      <c r="AF989" s="1">
        <v>76992096</v>
      </c>
      <c r="AG989" s="1" t="s">
        <v>2174</v>
      </c>
      <c r="AH989" s="1" t="s">
        <v>2186</v>
      </c>
    </row>
    <row r="990" spans="1:34" x14ac:dyDescent="0.25">
      <c r="A990" s="1">
        <v>763794</v>
      </c>
      <c r="B990" s="1" t="s">
        <v>2175</v>
      </c>
      <c r="C990" s="1" t="s">
        <v>6434</v>
      </c>
      <c r="D990" s="1">
        <v>84984</v>
      </c>
      <c r="E990" s="3" t="s">
        <v>834</v>
      </c>
      <c r="F990" s="1" t="s">
        <v>836</v>
      </c>
      <c r="G990" s="1" t="s">
        <v>2189</v>
      </c>
      <c r="H990" s="1">
        <v>0</v>
      </c>
      <c r="I990" s="1" t="s">
        <v>6435</v>
      </c>
      <c r="J990" s="1">
        <v>147719730</v>
      </c>
      <c r="K990" s="1" t="s">
        <v>2124</v>
      </c>
      <c r="L990" s="1" t="s">
        <v>6436</v>
      </c>
      <c r="M990" s="1" t="s">
        <v>6437</v>
      </c>
      <c r="N990" s="1" t="s">
        <v>6438</v>
      </c>
      <c r="O990" s="1" t="s">
        <v>2165</v>
      </c>
      <c r="P990" s="1" t="s">
        <v>2165</v>
      </c>
      <c r="Q990" s="1" t="s">
        <v>2166</v>
      </c>
      <c r="R990" s="1" t="s">
        <v>2637</v>
      </c>
      <c r="S990" s="1">
        <v>3</v>
      </c>
      <c r="T990" s="1">
        <v>196708668</v>
      </c>
      <c r="U990" s="1">
        <v>196708668</v>
      </c>
      <c r="V990" s="1" t="s">
        <v>2168</v>
      </c>
      <c r="W990" s="1" t="s">
        <v>2168</v>
      </c>
      <c r="X990" s="1" t="s">
        <v>3277</v>
      </c>
      <c r="Y990" s="1" t="s">
        <v>2245</v>
      </c>
      <c r="Z990" s="1">
        <v>2</v>
      </c>
      <c r="AA990" s="1" t="s">
        <v>2124</v>
      </c>
      <c r="AB990" s="1" t="s">
        <v>2171</v>
      </c>
      <c r="AC990" s="1" t="s">
        <v>2124</v>
      </c>
      <c r="AD990" s="1">
        <v>2</v>
      </c>
      <c r="AE990" s="1">
        <v>761411</v>
      </c>
      <c r="AF990" s="1">
        <v>196708668</v>
      </c>
      <c r="AG990" s="1" t="s">
        <v>2185</v>
      </c>
      <c r="AH990" s="1" t="s">
        <v>2210</v>
      </c>
    </row>
    <row r="991" spans="1:34" x14ac:dyDescent="0.25">
      <c r="A991" s="1">
        <v>786373</v>
      </c>
      <c r="B991" s="1" t="s">
        <v>2175</v>
      </c>
      <c r="C991" s="1" t="s">
        <v>6439</v>
      </c>
      <c r="D991" s="1">
        <v>80025</v>
      </c>
      <c r="E991" s="3" t="s">
        <v>499</v>
      </c>
      <c r="F991" s="1" t="s">
        <v>502</v>
      </c>
      <c r="G991" s="1" t="s">
        <v>2254</v>
      </c>
      <c r="H991" s="1">
        <v>0</v>
      </c>
      <c r="I991" s="1" t="s">
        <v>6440</v>
      </c>
      <c r="J991" s="1">
        <v>555683860</v>
      </c>
      <c r="K991" s="1" t="s">
        <v>2124</v>
      </c>
      <c r="L991" s="1" t="s">
        <v>6441</v>
      </c>
      <c r="M991" s="1" t="s">
        <v>6442</v>
      </c>
      <c r="N991" s="1" t="s">
        <v>6443</v>
      </c>
      <c r="O991" s="1" t="s">
        <v>2165</v>
      </c>
      <c r="P991" s="1" t="s">
        <v>2165</v>
      </c>
      <c r="Q991" s="1" t="s">
        <v>2166</v>
      </c>
      <c r="R991" s="1" t="s">
        <v>2195</v>
      </c>
      <c r="S991" s="1">
        <v>20</v>
      </c>
      <c r="T991" s="1">
        <v>3889391</v>
      </c>
      <c r="U991" s="1">
        <v>3889391</v>
      </c>
      <c r="V991" s="1" t="s">
        <v>2168</v>
      </c>
      <c r="W991" s="1" t="s">
        <v>2168</v>
      </c>
      <c r="X991" s="1" t="s">
        <v>2756</v>
      </c>
      <c r="Y991" s="1" t="s">
        <v>2236</v>
      </c>
      <c r="Z991" s="1">
        <v>1</v>
      </c>
      <c r="AA991" s="1" t="s">
        <v>2124</v>
      </c>
      <c r="AB991" s="1" t="s">
        <v>2171</v>
      </c>
      <c r="AC991" s="1" t="s">
        <v>2124</v>
      </c>
      <c r="AD991" s="1">
        <v>2</v>
      </c>
      <c r="AE991" s="1">
        <v>798050</v>
      </c>
      <c r="AF991" s="1">
        <v>3889391</v>
      </c>
      <c r="AG991" s="1" t="s">
        <v>2186</v>
      </c>
      <c r="AH991" s="1" t="s">
        <v>2174</v>
      </c>
    </row>
    <row r="992" spans="1:34" x14ac:dyDescent="0.25">
      <c r="A992" s="1">
        <v>789080</v>
      </c>
      <c r="B992" s="1" t="s">
        <v>2175</v>
      </c>
      <c r="C992" s="1" t="s">
        <v>6444</v>
      </c>
      <c r="D992" s="1">
        <v>5080</v>
      </c>
      <c r="E992" s="3" t="s">
        <v>1295</v>
      </c>
      <c r="F992" s="1" t="s">
        <v>1298</v>
      </c>
      <c r="G992" s="1" t="s">
        <v>2159</v>
      </c>
      <c r="H992" s="1">
        <v>1</v>
      </c>
      <c r="I992" s="1" t="s">
        <v>6445</v>
      </c>
      <c r="J992" s="1">
        <v>1592614756</v>
      </c>
      <c r="K992" s="1" t="s">
        <v>2124</v>
      </c>
      <c r="L992" s="1" t="s">
        <v>6446</v>
      </c>
      <c r="M992" s="1" t="s">
        <v>6447</v>
      </c>
      <c r="N992" s="1" t="s">
        <v>6448</v>
      </c>
      <c r="O992" s="1" t="s">
        <v>2324</v>
      </c>
      <c r="P992" s="1" t="s">
        <v>2165</v>
      </c>
      <c r="Q992" s="1" t="s">
        <v>2166</v>
      </c>
      <c r="R992" s="1" t="s">
        <v>2182</v>
      </c>
      <c r="S992" s="1">
        <v>11</v>
      </c>
      <c r="T992" s="1">
        <v>31806848</v>
      </c>
      <c r="U992" s="1">
        <v>31806848</v>
      </c>
      <c r="V992" s="1" t="s">
        <v>2168</v>
      </c>
      <c r="W992" s="1" t="s">
        <v>2168</v>
      </c>
      <c r="X992" s="1" t="s">
        <v>2183</v>
      </c>
      <c r="Y992" s="1" t="s">
        <v>2236</v>
      </c>
      <c r="Z992" s="1">
        <v>2</v>
      </c>
      <c r="AA992" s="1" t="s">
        <v>2124</v>
      </c>
      <c r="AB992" s="1" t="s">
        <v>2171</v>
      </c>
      <c r="AC992" s="1" t="s">
        <v>2124</v>
      </c>
      <c r="AD992" s="1">
        <v>2</v>
      </c>
      <c r="AE992" s="1">
        <v>800380</v>
      </c>
      <c r="AF992" s="1">
        <v>31806848</v>
      </c>
      <c r="AG992" s="1" t="s">
        <v>2174</v>
      </c>
      <c r="AH992" s="1" t="s">
        <v>2186</v>
      </c>
    </row>
    <row r="993" spans="1:34" x14ac:dyDescent="0.25">
      <c r="A993" s="1">
        <v>789081</v>
      </c>
      <c r="B993" s="1" t="s">
        <v>2157</v>
      </c>
      <c r="C993" s="1" t="s">
        <v>6449</v>
      </c>
      <c r="D993" s="1">
        <v>5080</v>
      </c>
      <c r="E993" s="3" t="s">
        <v>1295</v>
      </c>
      <c r="F993" s="1" t="s">
        <v>1298</v>
      </c>
      <c r="G993" s="1" t="s">
        <v>2159</v>
      </c>
      <c r="H993" s="1">
        <v>1</v>
      </c>
      <c r="I993" s="1" t="s">
        <v>2177</v>
      </c>
      <c r="J993" s="1">
        <v>1592654547</v>
      </c>
      <c r="K993" s="1" t="s">
        <v>2124</v>
      </c>
      <c r="L993" s="1" t="s">
        <v>6450</v>
      </c>
      <c r="M993" s="1" t="s">
        <v>2179</v>
      </c>
      <c r="N993" s="1" t="s">
        <v>2180</v>
      </c>
      <c r="O993" s="1" t="s">
        <v>6451</v>
      </c>
      <c r="P993" s="1" t="s">
        <v>2165</v>
      </c>
      <c r="Q993" s="1" t="s">
        <v>2166</v>
      </c>
      <c r="R993" s="1" t="s">
        <v>2182</v>
      </c>
      <c r="S993" s="1">
        <v>11</v>
      </c>
      <c r="T993" s="1">
        <v>31810825</v>
      </c>
      <c r="U993" s="1">
        <v>31810837</v>
      </c>
      <c r="V993" s="1" t="s">
        <v>2168</v>
      </c>
      <c r="W993" s="1" t="s">
        <v>2168</v>
      </c>
      <c r="X993" s="1" t="s">
        <v>2183</v>
      </c>
      <c r="Y993" s="1" t="s">
        <v>2170</v>
      </c>
      <c r="Z993" s="1">
        <v>1</v>
      </c>
      <c r="AA993" s="1" t="s">
        <v>2124</v>
      </c>
      <c r="AB993" s="1" t="s">
        <v>2171</v>
      </c>
      <c r="AC993" s="1" t="s">
        <v>2124</v>
      </c>
      <c r="AD993" s="1">
        <v>2</v>
      </c>
      <c r="AE993" s="1">
        <v>800379</v>
      </c>
      <c r="AF993" s="1">
        <v>31810824</v>
      </c>
      <c r="AG993" s="1" t="s">
        <v>6452</v>
      </c>
      <c r="AH993" s="1" t="s">
        <v>2186</v>
      </c>
    </row>
    <row r="994" spans="1:34" x14ac:dyDescent="0.25">
      <c r="A994" s="1">
        <v>789839</v>
      </c>
      <c r="B994" s="1" t="s">
        <v>2175</v>
      </c>
      <c r="C994" s="1" t="s">
        <v>6453</v>
      </c>
      <c r="D994" s="1">
        <v>9129</v>
      </c>
      <c r="E994" s="3" t="s">
        <v>559</v>
      </c>
      <c r="F994" s="1" t="s">
        <v>562</v>
      </c>
      <c r="G994" s="1" t="s">
        <v>2249</v>
      </c>
      <c r="H994" s="1">
        <v>0</v>
      </c>
      <c r="I994" s="1" t="s">
        <v>4882</v>
      </c>
      <c r="J994" s="1">
        <v>782747350</v>
      </c>
      <c r="K994" s="1" t="s">
        <v>2124</v>
      </c>
      <c r="L994" s="1" t="s">
        <v>6454</v>
      </c>
      <c r="M994" s="1" t="s">
        <v>6455</v>
      </c>
      <c r="N994" s="1" t="s">
        <v>6456</v>
      </c>
      <c r="O994" s="1" t="s">
        <v>2215</v>
      </c>
      <c r="P994" s="1" t="s">
        <v>2215</v>
      </c>
      <c r="Q994" s="1" t="s">
        <v>2166</v>
      </c>
      <c r="R994" s="1" t="s">
        <v>2380</v>
      </c>
      <c r="S994" s="1">
        <v>1</v>
      </c>
      <c r="T994" s="1">
        <v>150324893</v>
      </c>
      <c r="U994" s="1">
        <v>150324893</v>
      </c>
      <c r="V994" s="1" t="s">
        <v>2168</v>
      </c>
      <c r="W994" s="1" t="s">
        <v>2168</v>
      </c>
      <c r="X994" s="1" t="s">
        <v>6457</v>
      </c>
      <c r="Y994" s="1" t="s">
        <v>2236</v>
      </c>
      <c r="Z994" s="1">
        <v>1</v>
      </c>
      <c r="AA994" s="1" t="s">
        <v>2124</v>
      </c>
      <c r="AB994" s="1" t="s">
        <v>2171</v>
      </c>
      <c r="AC994" s="1" t="s">
        <v>2124</v>
      </c>
      <c r="AD994" s="1">
        <v>2</v>
      </c>
      <c r="AE994" s="1">
        <v>801541</v>
      </c>
      <c r="AF994" s="1">
        <v>150324893</v>
      </c>
      <c r="AG994" s="1" t="s">
        <v>2185</v>
      </c>
      <c r="AH994" s="1" t="s">
        <v>2186</v>
      </c>
    </row>
    <row r="995" spans="1:34" x14ac:dyDescent="0.25">
      <c r="A995" s="1">
        <v>797091</v>
      </c>
      <c r="B995" s="1" t="s">
        <v>2175</v>
      </c>
      <c r="C995" s="1" t="s">
        <v>6458</v>
      </c>
      <c r="D995" s="1">
        <v>10516</v>
      </c>
      <c r="E995" s="3" t="s">
        <v>1188</v>
      </c>
      <c r="F995" s="1" t="s">
        <v>1190</v>
      </c>
      <c r="G995" s="1" t="s">
        <v>2249</v>
      </c>
      <c r="H995" s="1">
        <v>0</v>
      </c>
      <c r="I995" s="1" t="s">
        <v>6459</v>
      </c>
      <c r="J995" s="1">
        <v>1595354478</v>
      </c>
      <c r="K995" s="1" t="s">
        <v>2124</v>
      </c>
      <c r="L995" s="1" t="s">
        <v>6460</v>
      </c>
      <c r="M995" s="1" t="s">
        <v>2232</v>
      </c>
      <c r="N995" s="1" t="s">
        <v>2194</v>
      </c>
      <c r="O995" s="1" t="s">
        <v>2165</v>
      </c>
      <c r="P995" s="1" t="s">
        <v>2165</v>
      </c>
      <c r="Q995" s="1" t="s">
        <v>2166</v>
      </c>
      <c r="R995" s="1" t="s">
        <v>2692</v>
      </c>
      <c r="S995" s="1">
        <v>14</v>
      </c>
      <c r="T995" s="1">
        <v>91947230</v>
      </c>
      <c r="U995" s="1">
        <v>91947230</v>
      </c>
      <c r="V995" s="1" t="s">
        <v>2168</v>
      </c>
      <c r="W995" s="1" t="s">
        <v>2168</v>
      </c>
      <c r="X995" s="1" t="s">
        <v>4673</v>
      </c>
      <c r="Y995" s="1" t="s">
        <v>2236</v>
      </c>
      <c r="Z995" s="1">
        <v>1</v>
      </c>
      <c r="AA995" s="1" t="s">
        <v>2124</v>
      </c>
      <c r="AB995" s="1" t="s">
        <v>2171</v>
      </c>
      <c r="AC995" s="1" t="s">
        <v>2124</v>
      </c>
      <c r="AD995" s="1">
        <v>2</v>
      </c>
      <c r="AE995" s="1">
        <v>807168</v>
      </c>
      <c r="AF995" s="1">
        <v>91947230</v>
      </c>
      <c r="AG995" s="1" t="s">
        <v>2210</v>
      </c>
      <c r="AH995" s="1" t="s">
        <v>2185</v>
      </c>
    </row>
    <row r="996" spans="1:34" x14ac:dyDescent="0.25">
      <c r="A996" s="1">
        <v>797299</v>
      </c>
      <c r="B996" s="1" t="s">
        <v>2175</v>
      </c>
      <c r="C996" s="1" t="s">
        <v>6461</v>
      </c>
      <c r="D996" s="1">
        <v>1201</v>
      </c>
      <c r="E996" s="3" t="s">
        <v>181</v>
      </c>
      <c r="F996" s="1" t="s">
        <v>184</v>
      </c>
      <c r="G996" s="1" t="s">
        <v>2249</v>
      </c>
      <c r="H996" s="1">
        <v>0</v>
      </c>
      <c r="I996" s="1" t="s">
        <v>6462</v>
      </c>
      <c r="J996" s="1">
        <v>747169563</v>
      </c>
      <c r="K996" s="1" t="s">
        <v>2124</v>
      </c>
      <c r="L996" s="1" t="s">
        <v>6463</v>
      </c>
      <c r="M996" s="1" t="s">
        <v>6464</v>
      </c>
      <c r="N996" s="1" t="s">
        <v>6465</v>
      </c>
      <c r="O996" s="1" t="s">
        <v>2165</v>
      </c>
      <c r="P996" s="1" t="s">
        <v>2165</v>
      </c>
      <c r="Q996" s="1" t="s">
        <v>2166</v>
      </c>
      <c r="R996" s="1" t="s">
        <v>2532</v>
      </c>
      <c r="S996" s="1">
        <v>16</v>
      </c>
      <c r="T996" s="1">
        <v>28491761</v>
      </c>
      <c r="U996" s="1">
        <v>28491761</v>
      </c>
      <c r="V996" s="1" t="s">
        <v>2168</v>
      </c>
      <c r="W996" s="1" t="s">
        <v>2168</v>
      </c>
      <c r="X996" s="1" t="s">
        <v>2533</v>
      </c>
      <c r="Y996" s="1" t="s">
        <v>2245</v>
      </c>
      <c r="Z996" s="1">
        <v>2</v>
      </c>
      <c r="AA996" s="1" t="s">
        <v>2124</v>
      </c>
      <c r="AB996" s="1" t="s">
        <v>2171</v>
      </c>
      <c r="AC996" s="1" t="s">
        <v>2124</v>
      </c>
      <c r="AD996" s="1">
        <v>2</v>
      </c>
      <c r="AE996" s="1">
        <v>810704</v>
      </c>
      <c r="AF996" s="1">
        <v>28491761</v>
      </c>
      <c r="AG996" s="1" t="s">
        <v>2210</v>
      </c>
      <c r="AH996" s="1" t="s">
        <v>2174</v>
      </c>
    </row>
    <row r="997" spans="1:34" x14ac:dyDescent="0.25">
      <c r="A997" s="1">
        <v>801604</v>
      </c>
      <c r="B997" s="1" t="s">
        <v>2175</v>
      </c>
      <c r="C997" s="1" t="s">
        <v>6466</v>
      </c>
      <c r="D997" s="1">
        <v>1545</v>
      </c>
      <c r="E997" s="3" t="s">
        <v>1169</v>
      </c>
      <c r="F997" s="1" t="s">
        <v>1171</v>
      </c>
      <c r="G997" s="1" t="s">
        <v>2159</v>
      </c>
      <c r="H997" s="1">
        <v>1</v>
      </c>
      <c r="I997" s="1" t="s">
        <v>2124</v>
      </c>
      <c r="J997" s="1">
        <v>1573277080</v>
      </c>
      <c r="K997" s="1" t="s">
        <v>2124</v>
      </c>
      <c r="L997" s="1" t="s">
        <v>6467</v>
      </c>
      <c r="M997" s="1" t="s">
        <v>6468</v>
      </c>
      <c r="N997" s="1" t="s">
        <v>6469</v>
      </c>
      <c r="O997" s="1" t="s">
        <v>2165</v>
      </c>
      <c r="P997" s="1" t="s">
        <v>2165</v>
      </c>
      <c r="Q997" s="1" t="s">
        <v>2166</v>
      </c>
      <c r="R997" s="1" t="s">
        <v>2443</v>
      </c>
      <c r="S997" s="1">
        <v>2</v>
      </c>
      <c r="T997" s="1">
        <v>38076063</v>
      </c>
      <c r="U997" s="1">
        <v>38076063</v>
      </c>
      <c r="V997" s="1" t="s">
        <v>2168</v>
      </c>
      <c r="W997" s="1" t="s">
        <v>2168</v>
      </c>
      <c r="X997" s="1" t="s">
        <v>2444</v>
      </c>
      <c r="Y997" s="1" t="s">
        <v>2236</v>
      </c>
      <c r="Z997" s="1">
        <v>1</v>
      </c>
      <c r="AA997" s="1" t="s">
        <v>2124</v>
      </c>
      <c r="AB997" s="1" t="s">
        <v>2171</v>
      </c>
      <c r="AC997" s="1" t="s">
        <v>2124</v>
      </c>
      <c r="AD997" s="1">
        <v>2</v>
      </c>
      <c r="AE997" s="1">
        <v>813357</v>
      </c>
      <c r="AF997" s="1">
        <v>38076063</v>
      </c>
      <c r="AG997" s="1" t="s">
        <v>2210</v>
      </c>
      <c r="AH997" s="1" t="s">
        <v>2185</v>
      </c>
    </row>
    <row r="998" spans="1:34" x14ac:dyDescent="0.25">
      <c r="A998" s="1">
        <v>811816</v>
      </c>
      <c r="B998" s="1" t="s">
        <v>2175</v>
      </c>
      <c r="C998" s="1" t="s">
        <v>6470</v>
      </c>
      <c r="D998" s="1">
        <v>5925</v>
      </c>
      <c r="E998" s="3" t="s">
        <v>1330</v>
      </c>
      <c r="F998" s="1" t="s">
        <v>1333</v>
      </c>
      <c r="G998" s="1" t="s">
        <v>2249</v>
      </c>
      <c r="H998" s="1">
        <v>0</v>
      </c>
      <c r="I998" s="1" t="s">
        <v>6471</v>
      </c>
      <c r="J998" s="1">
        <v>1466986201</v>
      </c>
      <c r="K998" s="1" t="s">
        <v>2124</v>
      </c>
      <c r="L998" s="1" t="s">
        <v>6472</v>
      </c>
      <c r="M998" s="1" t="s">
        <v>6473</v>
      </c>
      <c r="N998" s="1" t="s">
        <v>6474</v>
      </c>
      <c r="O998" s="1" t="s">
        <v>2165</v>
      </c>
      <c r="P998" s="1" t="s">
        <v>2165</v>
      </c>
      <c r="Q998" s="1" t="s">
        <v>2166</v>
      </c>
      <c r="R998" s="1" t="s">
        <v>2316</v>
      </c>
      <c r="S998" s="1">
        <v>13</v>
      </c>
      <c r="T998" s="1">
        <v>48303911</v>
      </c>
      <c r="U998" s="1">
        <v>48303911</v>
      </c>
      <c r="V998" s="1" t="s">
        <v>2168</v>
      </c>
      <c r="W998" s="1" t="s">
        <v>2168</v>
      </c>
      <c r="X998" s="1" t="s">
        <v>4569</v>
      </c>
      <c r="Y998" s="1" t="s">
        <v>2236</v>
      </c>
      <c r="Z998" s="1">
        <v>1</v>
      </c>
      <c r="AA998" s="1" t="s">
        <v>4301</v>
      </c>
      <c r="AB998" s="1" t="s">
        <v>2171</v>
      </c>
      <c r="AC998" s="1" t="s">
        <v>2124</v>
      </c>
      <c r="AD998" s="1">
        <v>2</v>
      </c>
      <c r="AE998" s="1">
        <v>822549</v>
      </c>
      <c r="AF998" s="1">
        <v>48303911</v>
      </c>
      <c r="AG998" s="1" t="s">
        <v>2186</v>
      </c>
      <c r="AH998" s="1" t="s">
        <v>2210</v>
      </c>
    </row>
    <row r="999" spans="1:34" x14ac:dyDescent="0.25">
      <c r="A999" s="1">
        <v>811817</v>
      </c>
      <c r="B999" s="1" t="s">
        <v>2175</v>
      </c>
      <c r="C999" s="1" t="s">
        <v>6475</v>
      </c>
      <c r="D999" s="1">
        <v>5925</v>
      </c>
      <c r="E999" s="3" t="s">
        <v>1330</v>
      </c>
      <c r="F999" s="1" t="s">
        <v>1333</v>
      </c>
      <c r="G999" s="1" t="s">
        <v>2249</v>
      </c>
      <c r="H999" s="1">
        <v>0</v>
      </c>
      <c r="I999" s="1" t="s">
        <v>6476</v>
      </c>
      <c r="J999" s="1">
        <v>754354560</v>
      </c>
      <c r="K999" s="1" t="s">
        <v>2124</v>
      </c>
      <c r="L999" s="1" t="s">
        <v>6477</v>
      </c>
      <c r="M999" s="1" t="s">
        <v>6473</v>
      </c>
      <c r="N999" s="1" t="s">
        <v>6474</v>
      </c>
      <c r="O999" s="1" t="s">
        <v>2165</v>
      </c>
      <c r="P999" s="1" t="s">
        <v>2165</v>
      </c>
      <c r="Q999" s="1" t="s">
        <v>2166</v>
      </c>
      <c r="R999" s="1" t="s">
        <v>2316</v>
      </c>
      <c r="S999" s="1">
        <v>13</v>
      </c>
      <c r="T999" s="1">
        <v>48303912</v>
      </c>
      <c r="U999" s="1">
        <v>48303912</v>
      </c>
      <c r="V999" s="1" t="s">
        <v>2168</v>
      </c>
      <c r="W999" s="1" t="s">
        <v>2168</v>
      </c>
      <c r="X999" s="1" t="s">
        <v>4569</v>
      </c>
      <c r="Y999" s="1" t="s">
        <v>2236</v>
      </c>
      <c r="Z999" s="1">
        <v>1</v>
      </c>
      <c r="AA999" s="1" t="s">
        <v>4301</v>
      </c>
      <c r="AB999" s="1" t="s">
        <v>2171</v>
      </c>
      <c r="AC999" s="1" t="s">
        <v>2124</v>
      </c>
      <c r="AD999" s="1">
        <v>2</v>
      </c>
      <c r="AE999" s="1">
        <v>820486</v>
      </c>
      <c r="AF999" s="1">
        <v>48303912</v>
      </c>
      <c r="AG999" s="1" t="s">
        <v>2174</v>
      </c>
      <c r="AH999" s="1" t="s">
        <v>2186</v>
      </c>
    </row>
    <row r="1000" spans="1:34" x14ac:dyDescent="0.25">
      <c r="A1000" s="1">
        <v>834985</v>
      </c>
      <c r="B1000" s="1" t="s">
        <v>2175</v>
      </c>
      <c r="C1000" s="1" t="s">
        <v>6478</v>
      </c>
      <c r="D1000" s="1">
        <v>79848</v>
      </c>
      <c r="E1000" s="3" t="s">
        <v>237</v>
      </c>
      <c r="F1000" s="1" t="s">
        <v>240</v>
      </c>
      <c r="G1000" s="1" t="s">
        <v>2249</v>
      </c>
      <c r="H1000" s="1">
        <v>0</v>
      </c>
      <c r="I1000" s="1" t="s">
        <v>6479</v>
      </c>
      <c r="J1000" s="1">
        <v>200250731</v>
      </c>
      <c r="K1000" s="1" t="s">
        <v>2124</v>
      </c>
      <c r="L1000" s="1" t="s">
        <v>6480</v>
      </c>
      <c r="M1000" s="1" t="s">
        <v>6481</v>
      </c>
      <c r="N1000" s="1" t="s">
        <v>6482</v>
      </c>
      <c r="O1000" s="1" t="s">
        <v>2165</v>
      </c>
      <c r="P1000" s="1" t="s">
        <v>2165</v>
      </c>
      <c r="Q1000" s="1" t="s">
        <v>2166</v>
      </c>
      <c r="R1000" s="1" t="s">
        <v>2325</v>
      </c>
      <c r="S1000" s="1">
        <v>8</v>
      </c>
      <c r="T1000" s="1">
        <v>67064448</v>
      </c>
      <c r="U1000" s="1">
        <v>67064448</v>
      </c>
      <c r="V1000" s="1" t="s">
        <v>2168</v>
      </c>
      <c r="W1000" s="1" t="s">
        <v>2168</v>
      </c>
      <c r="X1000" s="1" t="s">
        <v>5836</v>
      </c>
      <c r="Y1000" s="1" t="s">
        <v>2236</v>
      </c>
      <c r="Z1000" s="1">
        <v>1</v>
      </c>
      <c r="AA1000" s="1" t="s">
        <v>2124</v>
      </c>
      <c r="AB1000" s="1" t="s">
        <v>2171</v>
      </c>
      <c r="AC1000" s="1" t="s">
        <v>2124</v>
      </c>
      <c r="AD1000" s="1">
        <v>2</v>
      </c>
      <c r="AE1000" s="1">
        <v>839384</v>
      </c>
      <c r="AF1000" s="1">
        <v>67064448</v>
      </c>
      <c r="AG1000" s="1" t="s">
        <v>2185</v>
      </c>
      <c r="AH1000" s="1" t="s">
        <v>2210</v>
      </c>
    </row>
    <row r="1001" spans="1:34" x14ac:dyDescent="0.25">
      <c r="A1001" s="1">
        <v>856127</v>
      </c>
      <c r="B1001" s="1" t="s">
        <v>2175</v>
      </c>
      <c r="C1001" s="1" t="s">
        <v>6483</v>
      </c>
      <c r="D1001" s="1">
        <v>64802</v>
      </c>
      <c r="E1001" s="3" t="s">
        <v>455</v>
      </c>
      <c r="F1001" s="1" t="s">
        <v>458</v>
      </c>
      <c r="G1001" s="1" t="s">
        <v>2249</v>
      </c>
      <c r="H1001" s="1">
        <v>0</v>
      </c>
      <c r="I1001" s="1" t="s">
        <v>6484</v>
      </c>
      <c r="J1001" s="1">
        <v>998739370</v>
      </c>
      <c r="K1001" s="1" t="s">
        <v>2124</v>
      </c>
      <c r="L1001" s="1" t="s">
        <v>6485</v>
      </c>
      <c r="M1001" s="1" t="s">
        <v>6486</v>
      </c>
      <c r="N1001" s="1" t="s">
        <v>1214</v>
      </c>
      <c r="O1001" s="1" t="s">
        <v>2165</v>
      </c>
      <c r="P1001" s="1" t="s">
        <v>2165</v>
      </c>
      <c r="Q1001" s="1" t="s">
        <v>2166</v>
      </c>
      <c r="R1001" s="1" t="s">
        <v>2380</v>
      </c>
      <c r="S1001" s="1">
        <v>1</v>
      </c>
      <c r="T1001" s="1">
        <v>9943501</v>
      </c>
      <c r="U1001" s="1">
        <v>9943501</v>
      </c>
      <c r="V1001" s="1" t="s">
        <v>2168</v>
      </c>
      <c r="W1001" s="1" t="s">
        <v>2168</v>
      </c>
      <c r="X1001" s="1" t="s">
        <v>2381</v>
      </c>
      <c r="Y1001" s="1" t="s">
        <v>2236</v>
      </c>
      <c r="Z1001" s="1">
        <v>1</v>
      </c>
      <c r="AA1001" s="1" t="s">
        <v>2124</v>
      </c>
      <c r="AB1001" s="1" t="s">
        <v>2171</v>
      </c>
      <c r="AC1001" s="1" t="s">
        <v>2124</v>
      </c>
      <c r="AD1001" s="1">
        <v>2</v>
      </c>
      <c r="AE1001" s="1">
        <v>865932</v>
      </c>
      <c r="AF1001" s="1">
        <v>9943501</v>
      </c>
      <c r="AG1001" s="1" t="s">
        <v>2210</v>
      </c>
      <c r="AH1001" s="1" t="s">
        <v>2174</v>
      </c>
    </row>
    <row r="1002" spans="1:34" x14ac:dyDescent="0.25">
      <c r="A1002" s="1">
        <v>856518</v>
      </c>
      <c r="B1002" s="1" t="s">
        <v>2175</v>
      </c>
      <c r="C1002" s="1" t="s">
        <v>6487</v>
      </c>
      <c r="D1002" s="1">
        <v>346007</v>
      </c>
      <c r="E1002" s="3" t="s">
        <v>277</v>
      </c>
      <c r="F1002" s="1" t="s">
        <v>280</v>
      </c>
      <c r="G1002" s="1" t="s">
        <v>2249</v>
      </c>
      <c r="H1002" s="1">
        <v>0</v>
      </c>
      <c r="I1002" s="1" t="s">
        <v>6479</v>
      </c>
      <c r="J1002" s="1">
        <v>1769909552</v>
      </c>
      <c r="K1002" s="1" t="s">
        <v>2124</v>
      </c>
      <c r="L1002" s="1" t="s">
        <v>6488</v>
      </c>
      <c r="M1002" s="1" t="s">
        <v>6489</v>
      </c>
      <c r="N1002" s="1" t="s">
        <v>6490</v>
      </c>
      <c r="O1002" s="1" t="s">
        <v>2165</v>
      </c>
      <c r="P1002" s="1" t="s">
        <v>2165</v>
      </c>
      <c r="Q1002" s="1" t="s">
        <v>2166</v>
      </c>
      <c r="R1002" s="1" t="s">
        <v>2167</v>
      </c>
      <c r="S1002" s="1">
        <v>6</v>
      </c>
      <c r="T1002" s="1">
        <v>65707140</v>
      </c>
      <c r="U1002" s="1">
        <v>65707140</v>
      </c>
      <c r="V1002" s="1" t="s">
        <v>2168</v>
      </c>
      <c r="W1002" s="1" t="s">
        <v>2168</v>
      </c>
      <c r="X1002" s="1" t="s">
        <v>3678</v>
      </c>
      <c r="Y1002" s="1" t="s">
        <v>2245</v>
      </c>
      <c r="Z1002" s="1">
        <v>2</v>
      </c>
      <c r="AA1002" s="1" t="s">
        <v>2124</v>
      </c>
      <c r="AB1002" s="1" t="s">
        <v>2171</v>
      </c>
      <c r="AC1002" s="1" t="s">
        <v>2124</v>
      </c>
      <c r="AD1002" s="1">
        <v>2</v>
      </c>
      <c r="AE1002" s="1">
        <v>866963</v>
      </c>
      <c r="AF1002" s="1">
        <v>65707140</v>
      </c>
      <c r="AG1002" s="1" t="s">
        <v>2174</v>
      </c>
      <c r="AH1002" s="1" t="s">
        <v>2185</v>
      </c>
    </row>
    <row r="1003" spans="1:34" x14ac:dyDescent="0.25">
      <c r="A1003" s="1">
        <v>856921</v>
      </c>
      <c r="B1003" s="1" t="s">
        <v>2175</v>
      </c>
      <c r="C1003" s="1" t="s">
        <v>6491</v>
      </c>
      <c r="D1003" s="1">
        <v>26121</v>
      </c>
      <c r="E1003" s="3" t="s">
        <v>563</v>
      </c>
      <c r="F1003" s="1" t="s">
        <v>566</v>
      </c>
      <c r="G1003" s="1" t="s">
        <v>2249</v>
      </c>
      <c r="H1003" s="1">
        <v>0</v>
      </c>
      <c r="I1003" s="1" t="s">
        <v>6492</v>
      </c>
      <c r="J1003" s="1">
        <v>770061891</v>
      </c>
      <c r="K1003" s="1" t="s">
        <v>2124</v>
      </c>
      <c r="L1003" s="1" t="s">
        <v>6493</v>
      </c>
      <c r="M1003" s="1" t="s">
        <v>6486</v>
      </c>
      <c r="N1003" s="1" t="s">
        <v>1214</v>
      </c>
      <c r="O1003" s="1" t="s">
        <v>2165</v>
      </c>
      <c r="P1003" s="1" t="s">
        <v>2165</v>
      </c>
      <c r="Q1003" s="1" t="s">
        <v>2166</v>
      </c>
      <c r="R1003" s="1" t="s">
        <v>2388</v>
      </c>
      <c r="S1003" s="1">
        <v>19</v>
      </c>
      <c r="T1003" s="1">
        <v>54118273</v>
      </c>
      <c r="U1003" s="1">
        <v>54118273</v>
      </c>
      <c r="V1003" s="1" t="s">
        <v>2168</v>
      </c>
      <c r="W1003" s="1" t="s">
        <v>2168</v>
      </c>
      <c r="X1003" s="1" t="s">
        <v>5148</v>
      </c>
      <c r="Y1003" s="1" t="s">
        <v>2236</v>
      </c>
      <c r="Z1003" s="1">
        <v>1</v>
      </c>
      <c r="AA1003" s="1" t="s">
        <v>2124</v>
      </c>
      <c r="AB1003" s="1" t="s">
        <v>2171</v>
      </c>
      <c r="AC1003" s="1" t="s">
        <v>2124</v>
      </c>
      <c r="AD1003" s="1">
        <v>2</v>
      </c>
      <c r="AE1003" s="1">
        <v>866039</v>
      </c>
      <c r="AF1003" s="1">
        <v>54118273</v>
      </c>
      <c r="AG1003" s="1" t="s">
        <v>2174</v>
      </c>
      <c r="AH1003" s="1" t="s">
        <v>2185</v>
      </c>
    </row>
    <row r="1004" spans="1:34" x14ac:dyDescent="0.25">
      <c r="A1004" s="1">
        <v>857225</v>
      </c>
      <c r="B1004" s="1" t="s">
        <v>2175</v>
      </c>
      <c r="C1004" s="1" t="s">
        <v>6494</v>
      </c>
      <c r="D1004" s="1">
        <v>346007</v>
      </c>
      <c r="E1004" s="3" t="s">
        <v>277</v>
      </c>
      <c r="F1004" s="1" t="s">
        <v>280</v>
      </c>
      <c r="G1004" s="1" t="s">
        <v>2249</v>
      </c>
      <c r="H1004" s="1">
        <v>0</v>
      </c>
      <c r="I1004" s="1" t="s">
        <v>6495</v>
      </c>
      <c r="J1004" s="1">
        <v>1175129177</v>
      </c>
      <c r="K1004" s="1" t="s">
        <v>2124</v>
      </c>
      <c r="L1004" s="1" t="s">
        <v>6496</v>
      </c>
      <c r="M1004" s="1" t="s">
        <v>6497</v>
      </c>
      <c r="N1004" s="1" t="s">
        <v>6498</v>
      </c>
      <c r="O1004" s="1" t="s">
        <v>2165</v>
      </c>
      <c r="P1004" s="1" t="s">
        <v>2165</v>
      </c>
      <c r="Q1004" s="1" t="s">
        <v>2166</v>
      </c>
      <c r="R1004" s="1" t="s">
        <v>2167</v>
      </c>
      <c r="S1004" s="1">
        <v>6</v>
      </c>
      <c r="T1004" s="1">
        <v>65707130</v>
      </c>
      <c r="U1004" s="1">
        <v>65707130</v>
      </c>
      <c r="V1004" s="1" t="s">
        <v>2168</v>
      </c>
      <c r="W1004" s="1" t="s">
        <v>2168</v>
      </c>
      <c r="X1004" s="1" t="s">
        <v>3678</v>
      </c>
      <c r="Y1004" s="1" t="s">
        <v>2245</v>
      </c>
      <c r="Z1004" s="1">
        <v>3</v>
      </c>
      <c r="AA1004" s="1" t="s">
        <v>2124</v>
      </c>
      <c r="AB1004" s="1" t="s">
        <v>2171</v>
      </c>
      <c r="AC1004" s="1" t="s">
        <v>2124</v>
      </c>
      <c r="AD1004" s="1">
        <v>2</v>
      </c>
      <c r="AE1004" s="1">
        <v>865902</v>
      </c>
      <c r="AF1004" s="1">
        <v>65707130</v>
      </c>
      <c r="AG1004" s="1" t="s">
        <v>2174</v>
      </c>
      <c r="AH1004" s="1" t="s">
        <v>2186</v>
      </c>
    </row>
    <row r="1005" spans="1:34" x14ac:dyDescent="0.25">
      <c r="A1005" s="1">
        <v>861797</v>
      </c>
      <c r="B1005" s="1" t="s">
        <v>2175</v>
      </c>
      <c r="C1005" s="1" t="s">
        <v>6499</v>
      </c>
      <c r="D1005" s="1">
        <v>1301</v>
      </c>
      <c r="E1005" s="3" t="s">
        <v>1143</v>
      </c>
      <c r="F1005" s="1" t="s">
        <v>1145</v>
      </c>
      <c r="G1005" s="1" t="s">
        <v>2249</v>
      </c>
      <c r="H1005" s="1">
        <v>0</v>
      </c>
      <c r="I1005" s="1" t="s">
        <v>2304</v>
      </c>
      <c r="J1005" s="1">
        <v>1674875374</v>
      </c>
      <c r="K1005" s="1" t="s">
        <v>2124</v>
      </c>
      <c r="L1005" s="1" t="s">
        <v>6500</v>
      </c>
      <c r="M1005" s="1" t="s">
        <v>2811</v>
      </c>
      <c r="N1005" s="1" t="s">
        <v>2812</v>
      </c>
      <c r="O1005" s="1" t="s">
        <v>2165</v>
      </c>
      <c r="P1005" s="1" t="s">
        <v>2165</v>
      </c>
      <c r="Q1005" s="1" t="s">
        <v>2166</v>
      </c>
      <c r="R1005" s="1" t="s">
        <v>2380</v>
      </c>
      <c r="S1005" s="1">
        <v>1</v>
      </c>
      <c r="T1005" s="1">
        <v>103108293</v>
      </c>
      <c r="U1005" s="1">
        <v>103108293</v>
      </c>
      <c r="V1005" s="1" t="s">
        <v>2168</v>
      </c>
      <c r="W1005" s="1" t="s">
        <v>2168</v>
      </c>
      <c r="X1005" s="1" t="s">
        <v>2783</v>
      </c>
      <c r="Y1005" s="1" t="s">
        <v>2236</v>
      </c>
      <c r="Z1005" s="1">
        <v>1</v>
      </c>
      <c r="AA1005" s="1" t="s">
        <v>2124</v>
      </c>
      <c r="AB1005" s="1" t="s">
        <v>2171</v>
      </c>
      <c r="AC1005" s="1" t="s">
        <v>2124</v>
      </c>
      <c r="AD1005" s="1">
        <v>2</v>
      </c>
      <c r="AE1005" s="1">
        <v>876983</v>
      </c>
      <c r="AF1005" s="1">
        <v>103108293</v>
      </c>
      <c r="AG1005" s="1" t="s">
        <v>2210</v>
      </c>
      <c r="AH1005" s="1" t="s">
        <v>2185</v>
      </c>
    </row>
    <row r="1006" spans="1:34" x14ac:dyDescent="0.25">
      <c r="A1006" s="1">
        <v>861798</v>
      </c>
      <c r="B1006" s="1" t="s">
        <v>2175</v>
      </c>
      <c r="C1006" s="1" t="s">
        <v>6501</v>
      </c>
      <c r="D1006" s="1">
        <v>1301</v>
      </c>
      <c r="E1006" s="3" t="s">
        <v>1143</v>
      </c>
      <c r="F1006" s="1" t="s">
        <v>1145</v>
      </c>
      <c r="G1006" s="1" t="s">
        <v>2249</v>
      </c>
      <c r="H1006" s="1">
        <v>0</v>
      </c>
      <c r="I1006" s="1" t="s">
        <v>2335</v>
      </c>
      <c r="J1006" s="1">
        <v>1055842402</v>
      </c>
      <c r="K1006" s="1" t="s">
        <v>2124</v>
      </c>
      <c r="L1006" s="1" t="s">
        <v>6502</v>
      </c>
      <c r="M1006" s="1" t="s">
        <v>2794</v>
      </c>
      <c r="N1006" s="1" t="s">
        <v>2795</v>
      </c>
      <c r="O1006" s="1" t="s">
        <v>2165</v>
      </c>
      <c r="P1006" s="1" t="s">
        <v>2165</v>
      </c>
      <c r="Q1006" s="1" t="s">
        <v>2166</v>
      </c>
      <c r="R1006" s="1" t="s">
        <v>2380</v>
      </c>
      <c r="S1006" s="1">
        <v>1</v>
      </c>
      <c r="T1006" s="1">
        <v>103108400</v>
      </c>
      <c r="U1006" s="1">
        <v>103108400</v>
      </c>
      <c r="V1006" s="1" t="s">
        <v>2168</v>
      </c>
      <c r="W1006" s="1" t="s">
        <v>2168</v>
      </c>
      <c r="X1006" s="1" t="s">
        <v>2783</v>
      </c>
      <c r="Y1006" s="1" t="s">
        <v>2236</v>
      </c>
      <c r="Z1006" s="1">
        <v>1</v>
      </c>
      <c r="AA1006" s="1" t="s">
        <v>2124</v>
      </c>
      <c r="AB1006" s="1" t="s">
        <v>2171</v>
      </c>
      <c r="AC1006" s="1" t="s">
        <v>2124</v>
      </c>
      <c r="AD1006" s="1">
        <v>2</v>
      </c>
      <c r="AE1006" s="1">
        <v>874194</v>
      </c>
      <c r="AF1006" s="1">
        <v>103108400</v>
      </c>
      <c r="AG1006" s="1" t="s">
        <v>2174</v>
      </c>
      <c r="AH1006" s="1" t="s">
        <v>2185</v>
      </c>
    </row>
    <row r="1007" spans="1:34" x14ac:dyDescent="0.25">
      <c r="A1007" s="1">
        <v>861799</v>
      </c>
      <c r="B1007" s="1" t="s">
        <v>2175</v>
      </c>
      <c r="C1007" s="1" t="s">
        <v>6503</v>
      </c>
      <c r="D1007" s="1">
        <v>1301</v>
      </c>
      <c r="E1007" s="3" t="s">
        <v>1143</v>
      </c>
      <c r="F1007" s="1" t="s">
        <v>1145</v>
      </c>
      <c r="G1007" s="1" t="s">
        <v>2249</v>
      </c>
      <c r="H1007" s="1">
        <v>0</v>
      </c>
      <c r="I1007" s="1" t="s">
        <v>2304</v>
      </c>
      <c r="J1007" s="1">
        <v>1674889828</v>
      </c>
      <c r="K1007" s="1" t="s">
        <v>2124</v>
      </c>
      <c r="L1007" s="1" t="s">
        <v>6504</v>
      </c>
      <c r="M1007" s="1" t="s">
        <v>2794</v>
      </c>
      <c r="N1007" s="1" t="s">
        <v>2795</v>
      </c>
      <c r="O1007" s="1" t="s">
        <v>2165</v>
      </c>
      <c r="P1007" s="1" t="s">
        <v>2165</v>
      </c>
      <c r="Q1007" s="1" t="s">
        <v>2166</v>
      </c>
      <c r="R1007" s="1" t="s">
        <v>2380</v>
      </c>
      <c r="S1007" s="1">
        <v>1</v>
      </c>
      <c r="T1007" s="1">
        <v>103108426</v>
      </c>
      <c r="U1007" s="1">
        <v>103108426</v>
      </c>
      <c r="V1007" s="1" t="s">
        <v>2168</v>
      </c>
      <c r="W1007" s="1" t="s">
        <v>2168</v>
      </c>
      <c r="X1007" s="1" t="s">
        <v>2783</v>
      </c>
      <c r="Y1007" s="1" t="s">
        <v>2236</v>
      </c>
      <c r="Z1007" s="1">
        <v>1</v>
      </c>
      <c r="AA1007" s="1" t="s">
        <v>2124</v>
      </c>
      <c r="AB1007" s="1" t="s">
        <v>2171</v>
      </c>
      <c r="AC1007" s="1" t="s">
        <v>2124</v>
      </c>
      <c r="AD1007" s="1">
        <v>2</v>
      </c>
      <c r="AE1007" s="1">
        <v>874195</v>
      </c>
      <c r="AF1007" s="1">
        <v>103108426</v>
      </c>
      <c r="AG1007" s="1" t="s">
        <v>2174</v>
      </c>
      <c r="AH1007" s="1" t="s">
        <v>2186</v>
      </c>
    </row>
    <row r="1008" spans="1:34" x14ac:dyDescent="0.25">
      <c r="A1008" s="1">
        <v>861881</v>
      </c>
      <c r="B1008" s="1" t="s">
        <v>2175</v>
      </c>
      <c r="C1008" s="1" t="s">
        <v>6505</v>
      </c>
      <c r="D1008" s="1">
        <v>2780</v>
      </c>
      <c r="E1008" s="3" t="s">
        <v>296</v>
      </c>
      <c r="F1008" s="1" t="s">
        <v>299</v>
      </c>
      <c r="G1008" s="1" t="s">
        <v>2254</v>
      </c>
      <c r="H1008" s="1">
        <v>0</v>
      </c>
      <c r="I1008" s="1" t="s">
        <v>2370</v>
      </c>
      <c r="J1008" s="1">
        <v>116819755</v>
      </c>
      <c r="K1008" s="1" t="s">
        <v>2124</v>
      </c>
      <c r="L1008" s="1" t="s">
        <v>6506</v>
      </c>
      <c r="M1008" s="1" t="s">
        <v>2822</v>
      </c>
      <c r="N1008" s="1" t="s">
        <v>2823</v>
      </c>
      <c r="O1008" s="1" t="s">
        <v>2165</v>
      </c>
      <c r="P1008" s="1" t="s">
        <v>2165</v>
      </c>
      <c r="Q1008" s="1" t="s">
        <v>2166</v>
      </c>
      <c r="R1008" s="1" t="s">
        <v>2380</v>
      </c>
      <c r="S1008" s="1">
        <v>1</v>
      </c>
      <c r="T1008" s="1">
        <v>109612999</v>
      </c>
      <c r="U1008" s="1">
        <v>109612999</v>
      </c>
      <c r="V1008" s="1" t="s">
        <v>2168</v>
      </c>
      <c r="W1008" s="1" t="s">
        <v>2168</v>
      </c>
      <c r="X1008" s="1" t="s">
        <v>2598</v>
      </c>
      <c r="Y1008" s="1" t="s">
        <v>2236</v>
      </c>
      <c r="Z1008" s="1">
        <v>1</v>
      </c>
      <c r="AA1008" s="1" t="s">
        <v>2124</v>
      </c>
      <c r="AB1008" s="1" t="s">
        <v>2171</v>
      </c>
      <c r="AC1008" s="1" t="s">
        <v>2124</v>
      </c>
      <c r="AD1008" s="1">
        <v>2</v>
      </c>
      <c r="AE1008" s="1">
        <v>874701</v>
      </c>
      <c r="AF1008" s="1">
        <v>109612999</v>
      </c>
      <c r="AG1008" s="1" t="s">
        <v>2186</v>
      </c>
      <c r="AH1008" s="1" t="s">
        <v>2174</v>
      </c>
    </row>
    <row r="1009" spans="1:34" x14ac:dyDescent="0.25">
      <c r="A1009" s="1">
        <v>862129</v>
      </c>
      <c r="B1009" s="1" t="s">
        <v>2175</v>
      </c>
      <c r="C1009" s="1" t="s">
        <v>6507</v>
      </c>
      <c r="D1009" s="1">
        <v>9927</v>
      </c>
      <c r="E1009" s="3" t="s">
        <v>1259</v>
      </c>
      <c r="F1009" s="1" t="s">
        <v>1262</v>
      </c>
      <c r="G1009" s="1" t="s">
        <v>2189</v>
      </c>
      <c r="H1009" s="1">
        <v>0</v>
      </c>
      <c r="I1009" s="1" t="s">
        <v>2335</v>
      </c>
      <c r="J1009" s="1">
        <v>7538183</v>
      </c>
      <c r="K1009" s="1" t="s">
        <v>2124</v>
      </c>
      <c r="L1009" s="1" t="s">
        <v>6508</v>
      </c>
      <c r="M1009" s="1" t="s">
        <v>6509</v>
      </c>
      <c r="N1009" s="1" t="s">
        <v>6510</v>
      </c>
      <c r="O1009" s="1" t="s">
        <v>2165</v>
      </c>
      <c r="P1009" s="1" t="s">
        <v>2165</v>
      </c>
      <c r="Q1009" s="1" t="s">
        <v>2166</v>
      </c>
      <c r="R1009" s="1" t="s">
        <v>2380</v>
      </c>
      <c r="S1009" s="1">
        <v>1</v>
      </c>
      <c r="T1009" s="1">
        <v>11982039</v>
      </c>
      <c r="U1009" s="1">
        <v>11982039</v>
      </c>
      <c r="V1009" s="1" t="s">
        <v>2168</v>
      </c>
      <c r="W1009" s="1" t="s">
        <v>2168</v>
      </c>
      <c r="X1009" s="1" t="s">
        <v>2381</v>
      </c>
      <c r="Y1009" s="1" t="s">
        <v>2236</v>
      </c>
      <c r="Z1009" s="1">
        <v>1</v>
      </c>
      <c r="AA1009" s="1" t="s">
        <v>2124</v>
      </c>
      <c r="AB1009" s="1" t="s">
        <v>2171</v>
      </c>
      <c r="AC1009" s="1" t="s">
        <v>2124</v>
      </c>
      <c r="AD1009" s="1">
        <v>2</v>
      </c>
      <c r="AE1009" s="1">
        <v>875596</v>
      </c>
      <c r="AF1009" s="1">
        <v>11982039</v>
      </c>
      <c r="AG1009" s="1" t="s">
        <v>2174</v>
      </c>
      <c r="AH1009" s="1" t="s">
        <v>2186</v>
      </c>
    </row>
    <row r="1010" spans="1:34" x14ac:dyDescent="0.25">
      <c r="A1010" s="1">
        <v>862196</v>
      </c>
      <c r="B1010" s="1" t="s">
        <v>2175</v>
      </c>
      <c r="C1010" s="1" t="s">
        <v>6511</v>
      </c>
      <c r="D1010" s="1">
        <v>9129</v>
      </c>
      <c r="E1010" s="3" t="s">
        <v>559</v>
      </c>
      <c r="F1010" s="1" t="s">
        <v>562</v>
      </c>
      <c r="G1010" s="1" t="s">
        <v>2249</v>
      </c>
      <c r="H1010" s="1">
        <v>0</v>
      </c>
      <c r="I1010" s="1" t="s">
        <v>2335</v>
      </c>
      <c r="J1010" s="1">
        <v>1655040946</v>
      </c>
      <c r="K1010" s="1" t="s">
        <v>2124</v>
      </c>
      <c r="L1010" s="1" t="s">
        <v>6512</v>
      </c>
      <c r="M1010" s="1" t="s">
        <v>3060</v>
      </c>
      <c r="N1010" s="1" t="s">
        <v>1134</v>
      </c>
      <c r="O1010" s="1" t="s">
        <v>2165</v>
      </c>
      <c r="P1010" s="1" t="s">
        <v>2165</v>
      </c>
      <c r="Q1010" s="1" t="s">
        <v>2166</v>
      </c>
      <c r="R1010" s="1" t="s">
        <v>2380</v>
      </c>
      <c r="S1010" s="1">
        <v>1</v>
      </c>
      <c r="T1010" s="1">
        <v>150321561</v>
      </c>
      <c r="U1010" s="1">
        <v>150321561</v>
      </c>
      <c r="V1010" s="1" t="s">
        <v>2168</v>
      </c>
      <c r="W1010" s="1" t="s">
        <v>2168</v>
      </c>
      <c r="X1010" s="1" t="s">
        <v>6457</v>
      </c>
      <c r="Y1010" s="1" t="s">
        <v>2236</v>
      </c>
      <c r="Z1010" s="1">
        <v>1</v>
      </c>
      <c r="AA1010" s="1" t="s">
        <v>2124</v>
      </c>
      <c r="AB1010" s="1" t="s">
        <v>2171</v>
      </c>
      <c r="AC1010" s="1" t="s">
        <v>2124</v>
      </c>
      <c r="AD1010" s="1">
        <v>2</v>
      </c>
      <c r="AE1010" s="1">
        <v>875175</v>
      </c>
      <c r="AF1010" s="1">
        <v>150321561</v>
      </c>
      <c r="AG1010" s="1" t="s">
        <v>2174</v>
      </c>
      <c r="AH1010" s="1" t="s">
        <v>2186</v>
      </c>
    </row>
    <row r="1011" spans="1:34" x14ac:dyDescent="0.25">
      <c r="A1011" s="1">
        <v>862774</v>
      </c>
      <c r="B1011" s="1" t="s">
        <v>2175</v>
      </c>
      <c r="C1011" s="1" t="s">
        <v>6513</v>
      </c>
      <c r="D1011" s="1">
        <v>23400</v>
      </c>
      <c r="E1011" s="3" t="s">
        <v>1109</v>
      </c>
      <c r="F1011" s="1" t="s">
        <v>1111</v>
      </c>
      <c r="G1011" s="1" t="s">
        <v>2249</v>
      </c>
      <c r="H1011" s="1">
        <v>0</v>
      </c>
      <c r="I1011" s="1" t="s">
        <v>6514</v>
      </c>
      <c r="J1011" s="1">
        <v>569658051</v>
      </c>
      <c r="K1011" s="1" t="s">
        <v>2124</v>
      </c>
      <c r="L1011" s="1" t="s">
        <v>6515</v>
      </c>
      <c r="M1011" s="1" t="s">
        <v>6516</v>
      </c>
      <c r="N1011" s="1" t="s">
        <v>6517</v>
      </c>
      <c r="O1011" s="1" t="s">
        <v>2324</v>
      </c>
      <c r="P1011" s="1" t="s">
        <v>2165</v>
      </c>
      <c r="Q1011" s="1" t="s">
        <v>2166</v>
      </c>
      <c r="R1011" s="1" t="s">
        <v>2380</v>
      </c>
      <c r="S1011" s="1">
        <v>1</v>
      </c>
      <c r="T1011" s="1">
        <v>17011837</v>
      </c>
      <c r="U1011" s="1">
        <v>17011837</v>
      </c>
      <c r="V1011" s="1" t="s">
        <v>2168</v>
      </c>
      <c r="W1011" s="1" t="s">
        <v>2168</v>
      </c>
      <c r="X1011" s="1" t="s">
        <v>2880</v>
      </c>
      <c r="Y1011" s="1" t="s">
        <v>2245</v>
      </c>
      <c r="Z1011" s="1">
        <v>2</v>
      </c>
      <c r="AA1011" s="1" t="s">
        <v>2124</v>
      </c>
      <c r="AB1011" s="1" t="s">
        <v>2171</v>
      </c>
      <c r="AC1011" s="1" t="s">
        <v>2124</v>
      </c>
      <c r="AD1011" s="1">
        <v>2</v>
      </c>
      <c r="AE1011" s="1">
        <v>874468</v>
      </c>
      <c r="AF1011" s="1">
        <v>17011837</v>
      </c>
      <c r="AG1011" s="1" t="s">
        <v>2174</v>
      </c>
      <c r="AH1011" s="1" t="s">
        <v>2210</v>
      </c>
    </row>
    <row r="1012" spans="1:34" x14ac:dyDescent="0.25">
      <c r="A1012" s="1">
        <v>862775</v>
      </c>
      <c r="B1012" s="1" t="s">
        <v>2175</v>
      </c>
      <c r="C1012" s="1" t="s">
        <v>6518</v>
      </c>
      <c r="D1012" s="1">
        <v>23400</v>
      </c>
      <c r="E1012" s="3" t="s">
        <v>1109</v>
      </c>
      <c r="F1012" s="1" t="s">
        <v>1111</v>
      </c>
      <c r="G1012" s="1" t="s">
        <v>2249</v>
      </c>
      <c r="H1012" s="1">
        <v>0</v>
      </c>
      <c r="I1012" s="1" t="s">
        <v>6519</v>
      </c>
      <c r="J1012" s="1">
        <v>1350517492</v>
      </c>
      <c r="K1012" s="1" t="s">
        <v>2124</v>
      </c>
      <c r="L1012" s="1" t="s">
        <v>6520</v>
      </c>
      <c r="M1012" s="1" t="s">
        <v>6516</v>
      </c>
      <c r="N1012" s="1" t="s">
        <v>6517</v>
      </c>
      <c r="O1012" s="1" t="s">
        <v>2324</v>
      </c>
      <c r="P1012" s="1" t="s">
        <v>2165</v>
      </c>
      <c r="Q1012" s="1" t="s">
        <v>2166</v>
      </c>
      <c r="R1012" s="1" t="s">
        <v>2380</v>
      </c>
      <c r="S1012" s="1">
        <v>1</v>
      </c>
      <c r="T1012" s="1">
        <v>17011909</v>
      </c>
      <c r="U1012" s="1">
        <v>17011909</v>
      </c>
      <c r="V1012" s="1" t="s">
        <v>2168</v>
      </c>
      <c r="W1012" s="1" t="s">
        <v>2168</v>
      </c>
      <c r="X1012" s="1" t="s">
        <v>2880</v>
      </c>
      <c r="Y1012" s="1" t="s">
        <v>2245</v>
      </c>
      <c r="Z1012" s="1">
        <v>2</v>
      </c>
      <c r="AA1012" s="1" t="s">
        <v>2124</v>
      </c>
      <c r="AB1012" s="1" t="s">
        <v>2171</v>
      </c>
      <c r="AC1012" s="1" t="s">
        <v>2124</v>
      </c>
      <c r="AD1012" s="1">
        <v>2</v>
      </c>
      <c r="AE1012" s="1">
        <v>874518</v>
      </c>
      <c r="AF1012" s="1">
        <v>17011909</v>
      </c>
      <c r="AG1012" s="1" t="s">
        <v>2174</v>
      </c>
      <c r="AH1012" s="1" t="s">
        <v>2210</v>
      </c>
    </row>
    <row r="1013" spans="1:34" x14ac:dyDescent="0.25">
      <c r="A1013" s="1">
        <v>862953</v>
      </c>
      <c r="B1013" s="1" t="s">
        <v>2175</v>
      </c>
      <c r="C1013" s="1" t="s">
        <v>6521</v>
      </c>
      <c r="D1013" s="1">
        <v>83872</v>
      </c>
      <c r="E1013" s="3" t="s">
        <v>1224</v>
      </c>
      <c r="F1013" s="1" t="s">
        <v>1226</v>
      </c>
      <c r="G1013" s="1" t="s">
        <v>2249</v>
      </c>
      <c r="H1013" s="1">
        <v>0</v>
      </c>
      <c r="I1013" s="1" t="s">
        <v>2304</v>
      </c>
      <c r="J1013" s="1">
        <v>1413424553</v>
      </c>
      <c r="K1013" s="1" t="s">
        <v>2124</v>
      </c>
      <c r="L1013" s="1" t="s">
        <v>6522</v>
      </c>
      <c r="M1013" s="1" t="s">
        <v>2850</v>
      </c>
      <c r="N1013" s="1" t="s">
        <v>2851</v>
      </c>
      <c r="O1013" s="1" t="s">
        <v>2165</v>
      </c>
      <c r="P1013" s="1" t="s">
        <v>2165</v>
      </c>
      <c r="Q1013" s="1" t="s">
        <v>2166</v>
      </c>
      <c r="R1013" s="1" t="s">
        <v>2380</v>
      </c>
      <c r="S1013" s="1">
        <v>1</v>
      </c>
      <c r="T1013" s="1">
        <v>185734659</v>
      </c>
      <c r="U1013" s="1">
        <v>185734659</v>
      </c>
      <c r="V1013" s="1" t="s">
        <v>2168</v>
      </c>
      <c r="W1013" s="1" t="s">
        <v>2168</v>
      </c>
      <c r="X1013" s="1" t="s">
        <v>2852</v>
      </c>
      <c r="Y1013" s="1" t="s">
        <v>2236</v>
      </c>
      <c r="Z1013" s="1">
        <v>1</v>
      </c>
      <c r="AA1013" s="1" t="s">
        <v>2124</v>
      </c>
      <c r="AB1013" s="1" t="s">
        <v>2171</v>
      </c>
      <c r="AC1013" s="1" t="s">
        <v>2124</v>
      </c>
      <c r="AD1013" s="1">
        <v>2</v>
      </c>
      <c r="AE1013" s="1">
        <v>876421</v>
      </c>
      <c r="AF1013" s="1">
        <v>185734659</v>
      </c>
      <c r="AG1013" s="1" t="s">
        <v>2185</v>
      </c>
      <c r="AH1013" s="1" t="s">
        <v>2210</v>
      </c>
    </row>
    <row r="1014" spans="1:34" x14ac:dyDescent="0.25">
      <c r="A1014" s="1">
        <v>863217</v>
      </c>
      <c r="B1014" s="1" t="s">
        <v>2175</v>
      </c>
      <c r="C1014" s="1" t="s">
        <v>6523</v>
      </c>
      <c r="D1014" s="1">
        <v>23418</v>
      </c>
      <c r="E1014" s="3" t="s">
        <v>229</v>
      </c>
      <c r="F1014" s="1" t="s">
        <v>232</v>
      </c>
      <c r="G1014" s="1" t="s">
        <v>2249</v>
      </c>
      <c r="H1014" s="1">
        <v>0</v>
      </c>
      <c r="I1014" s="1" t="s">
        <v>2370</v>
      </c>
      <c r="J1014" s="1">
        <v>1654712316</v>
      </c>
      <c r="K1014" s="1" t="s">
        <v>2124</v>
      </c>
      <c r="L1014" s="1" t="s">
        <v>6524</v>
      </c>
      <c r="M1014" s="1" t="s">
        <v>6525</v>
      </c>
      <c r="N1014" s="1" t="s">
        <v>6526</v>
      </c>
      <c r="O1014" s="1" t="s">
        <v>2165</v>
      </c>
      <c r="P1014" s="1" t="s">
        <v>2165</v>
      </c>
      <c r="Q1014" s="1" t="s">
        <v>2166</v>
      </c>
      <c r="R1014" s="1" t="s">
        <v>2380</v>
      </c>
      <c r="S1014" s="1">
        <v>1</v>
      </c>
      <c r="T1014" s="1">
        <v>197268357</v>
      </c>
      <c r="U1014" s="1">
        <v>197268357</v>
      </c>
      <c r="V1014" s="1" t="s">
        <v>2168</v>
      </c>
      <c r="W1014" s="1" t="s">
        <v>2168</v>
      </c>
      <c r="X1014" s="1" t="s">
        <v>2869</v>
      </c>
      <c r="Y1014" s="1" t="s">
        <v>2236</v>
      </c>
      <c r="Z1014" s="1">
        <v>1</v>
      </c>
      <c r="AA1014" s="1" t="s">
        <v>2124</v>
      </c>
      <c r="AB1014" s="1" t="s">
        <v>2171</v>
      </c>
      <c r="AC1014" s="1" t="s">
        <v>2124</v>
      </c>
      <c r="AD1014" s="1">
        <v>2</v>
      </c>
      <c r="AE1014" s="1">
        <v>874265</v>
      </c>
      <c r="AF1014" s="1">
        <v>197268357</v>
      </c>
      <c r="AG1014" s="1" t="s">
        <v>2174</v>
      </c>
      <c r="AH1014" s="1" t="s">
        <v>2210</v>
      </c>
    </row>
    <row r="1015" spans="1:34" x14ac:dyDescent="0.25">
      <c r="A1015" s="1">
        <v>863218</v>
      </c>
      <c r="B1015" s="1" t="s">
        <v>2175</v>
      </c>
      <c r="C1015" s="1" t="s">
        <v>6527</v>
      </c>
      <c r="D1015" s="1">
        <v>23418</v>
      </c>
      <c r="E1015" s="3" t="s">
        <v>229</v>
      </c>
      <c r="F1015" s="1" t="s">
        <v>232</v>
      </c>
      <c r="G1015" s="1" t="s">
        <v>2249</v>
      </c>
      <c r="H1015" s="1">
        <v>0</v>
      </c>
      <c r="I1015" s="1" t="s">
        <v>2335</v>
      </c>
      <c r="J1015" s="1">
        <v>965921500</v>
      </c>
      <c r="K1015" s="1" t="s">
        <v>2124</v>
      </c>
      <c r="L1015" s="1" t="s">
        <v>6528</v>
      </c>
      <c r="M1015" s="1" t="s">
        <v>6529</v>
      </c>
      <c r="N1015" s="1" t="s">
        <v>6530</v>
      </c>
      <c r="O1015" s="1" t="s">
        <v>2165</v>
      </c>
      <c r="P1015" s="1" t="s">
        <v>2165</v>
      </c>
      <c r="Q1015" s="1" t="s">
        <v>2166</v>
      </c>
      <c r="R1015" s="1" t="s">
        <v>2380</v>
      </c>
      <c r="S1015" s="1">
        <v>1</v>
      </c>
      <c r="T1015" s="1">
        <v>197268358</v>
      </c>
      <c r="U1015" s="1">
        <v>197268358</v>
      </c>
      <c r="V1015" s="1" t="s">
        <v>2168</v>
      </c>
      <c r="W1015" s="1" t="s">
        <v>2168</v>
      </c>
      <c r="X1015" s="1" t="s">
        <v>2869</v>
      </c>
      <c r="Y1015" s="1" t="s">
        <v>2236</v>
      </c>
      <c r="Z1015" s="1">
        <v>1</v>
      </c>
      <c r="AA1015" s="1" t="s">
        <v>2124</v>
      </c>
      <c r="AB1015" s="1" t="s">
        <v>2171</v>
      </c>
      <c r="AC1015" s="1" t="s">
        <v>2124</v>
      </c>
      <c r="AD1015" s="1">
        <v>2</v>
      </c>
      <c r="AE1015" s="1">
        <v>875194</v>
      </c>
      <c r="AF1015" s="1">
        <v>197268358</v>
      </c>
      <c r="AG1015" s="1" t="s">
        <v>2174</v>
      </c>
      <c r="AH1015" s="1" t="s">
        <v>2186</v>
      </c>
    </row>
    <row r="1016" spans="1:34" x14ac:dyDescent="0.25">
      <c r="A1016" s="1">
        <v>863465</v>
      </c>
      <c r="B1016" s="1" t="s">
        <v>2175</v>
      </c>
      <c r="C1016" s="1" t="s">
        <v>6531</v>
      </c>
      <c r="D1016" s="1">
        <v>343035</v>
      </c>
      <c r="E1016" s="3" t="s">
        <v>606</v>
      </c>
      <c r="F1016" s="1" t="s">
        <v>609</v>
      </c>
      <c r="G1016" s="1" t="s">
        <v>2249</v>
      </c>
      <c r="H1016" s="1">
        <v>0</v>
      </c>
      <c r="I1016" s="1" t="s">
        <v>2370</v>
      </c>
      <c r="J1016" s="1">
        <v>368463447</v>
      </c>
      <c r="K1016" s="1" t="s">
        <v>2124</v>
      </c>
      <c r="L1016" s="1" t="s">
        <v>6532</v>
      </c>
      <c r="M1016" s="1" t="s">
        <v>2887</v>
      </c>
      <c r="N1016" s="1" t="s">
        <v>2888</v>
      </c>
      <c r="O1016" s="1" t="s">
        <v>2165</v>
      </c>
      <c r="P1016" s="1" t="s">
        <v>2165</v>
      </c>
      <c r="Q1016" s="1" t="s">
        <v>2166</v>
      </c>
      <c r="R1016" s="1" t="s">
        <v>2380</v>
      </c>
      <c r="S1016" s="1">
        <v>1</v>
      </c>
      <c r="T1016" s="1">
        <v>211491894</v>
      </c>
      <c r="U1016" s="1">
        <v>211491894</v>
      </c>
      <c r="V1016" s="1" t="s">
        <v>2168</v>
      </c>
      <c r="W1016" s="1" t="s">
        <v>2168</v>
      </c>
      <c r="X1016" s="1" t="s">
        <v>2889</v>
      </c>
      <c r="Y1016" s="1" t="s">
        <v>2236</v>
      </c>
      <c r="Z1016" s="1">
        <v>1</v>
      </c>
      <c r="AA1016" s="1" t="s">
        <v>2124</v>
      </c>
      <c r="AB1016" s="1" t="s">
        <v>2171</v>
      </c>
      <c r="AC1016" s="1" t="s">
        <v>2124</v>
      </c>
      <c r="AD1016" s="1">
        <v>2</v>
      </c>
      <c r="AE1016" s="1">
        <v>875664</v>
      </c>
      <c r="AF1016" s="1">
        <v>211491894</v>
      </c>
      <c r="AG1016" s="1" t="s">
        <v>2210</v>
      </c>
      <c r="AH1016" s="1" t="s">
        <v>2174</v>
      </c>
    </row>
    <row r="1017" spans="1:34" x14ac:dyDescent="0.25">
      <c r="A1017" s="1">
        <v>863466</v>
      </c>
      <c r="B1017" s="1" t="s">
        <v>2175</v>
      </c>
      <c r="C1017" s="1" t="s">
        <v>6533</v>
      </c>
      <c r="D1017" s="1">
        <v>343035</v>
      </c>
      <c r="E1017" s="3" t="s">
        <v>606</v>
      </c>
      <c r="F1017" s="1" t="s">
        <v>609</v>
      </c>
      <c r="G1017" s="1" t="s">
        <v>2249</v>
      </c>
      <c r="H1017" s="1">
        <v>0</v>
      </c>
      <c r="I1017" s="1" t="s">
        <v>2370</v>
      </c>
      <c r="J1017" s="1">
        <v>368463447</v>
      </c>
      <c r="K1017" s="1" t="s">
        <v>2124</v>
      </c>
      <c r="L1017" s="1" t="s">
        <v>6534</v>
      </c>
      <c r="M1017" s="1" t="s">
        <v>2887</v>
      </c>
      <c r="N1017" s="1" t="s">
        <v>2888</v>
      </c>
      <c r="O1017" s="1" t="s">
        <v>2165</v>
      </c>
      <c r="P1017" s="1" t="s">
        <v>2165</v>
      </c>
      <c r="Q1017" s="1" t="s">
        <v>2166</v>
      </c>
      <c r="R1017" s="1" t="s">
        <v>2380</v>
      </c>
      <c r="S1017" s="1">
        <v>1</v>
      </c>
      <c r="T1017" s="1">
        <v>211491894</v>
      </c>
      <c r="U1017" s="1">
        <v>211491894</v>
      </c>
      <c r="V1017" s="1" t="s">
        <v>2168</v>
      </c>
      <c r="W1017" s="1" t="s">
        <v>2168</v>
      </c>
      <c r="X1017" s="1" t="s">
        <v>2889</v>
      </c>
      <c r="Y1017" s="1" t="s">
        <v>2236</v>
      </c>
      <c r="Z1017" s="1">
        <v>1</v>
      </c>
      <c r="AA1017" s="1" t="s">
        <v>2124</v>
      </c>
      <c r="AB1017" s="1" t="s">
        <v>2171</v>
      </c>
      <c r="AC1017" s="1" t="s">
        <v>2124</v>
      </c>
      <c r="AD1017" s="1">
        <v>2</v>
      </c>
      <c r="AE1017" s="1">
        <v>875665</v>
      </c>
      <c r="AF1017" s="1">
        <v>211491894</v>
      </c>
      <c r="AG1017" s="1" t="s">
        <v>2210</v>
      </c>
      <c r="AH1017" s="1" t="s">
        <v>2186</v>
      </c>
    </row>
    <row r="1018" spans="1:34" x14ac:dyDescent="0.25">
      <c r="A1018" s="1">
        <v>863467</v>
      </c>
      <c r="B1018" s="1" t="s">
        <v>2175</v>
      </c>
      <c r="C1018" s="1" t="s">
        <v>6535</v>
      </c>
      <c r="D1018" s="1">
        <v>343035</v>
      </c>
      <c r="E1018" s="3" t="s">
        <v>606</v>
      </c>
      <c r="F1018" s="1" t="s">
        <v>609</v>
      </c>
      <c r="G1018" s="1" t="s">
        <v>2249</v>
      </c>
      <c r="H1018" s="1">
        <v>0</v>
      </c>
      <c r="I1018" s="1" t="s">
        <v>2335</v>
      </c>
      <c r="J1018" s="1">
        <v>989943339</v>
      </c>
      <c r="K1018" s="1" t="s">
        <v>2124</v>
      </c>
      <c r="L1018" s="1" t="s">
        <v>6536</v>
      </c>
      <c r="M1018" s="1" t="s">
        <v>2887</v>
      </c>
      <c r="N1018" s="1" t="s">
        <v>2888</v>
      </c>
      <c r="O1018" s="1" t="s">
        <v>2165</v>
      </c>
      <c r="P1018" s="1" t="s">
        <v>2165</v>
      </c>
      <c r="Q1018" s="1" t="s">
        <v>2166</v>
      </c>
      <c r="R1018" s="1" t="s">
        <v>2380</v>
      </c>
      <c r="S1018" s="1">
        <v>1</v>
      </c>
      <c r="T1018" s="1">
        <v>211492052</v>
      </c>
      <c r="U1018" s="1">
        <v>211492052</v>
      </c>
      <c r="V1018" s="1" t="s">
        <v>2168</v>
      </c>
      <c r="W1018" s="1" t="s">
        <v>2168</v>
      </c>
      <c r="X1018" s="1" t="s">
        <v>2889</v>
      </c>
      <c r="Y1018" s="1" t="s">
        <v>2236</v>
      </c>
      <c r="Z1018" s="1">
        <v>1</v>
      </c>
      <c r="AA1018" s="1" t="s">
        <v>2124</v>
      </c>
      <c r="AB1018" s="1" t="s">
        <v>2171</v>
      </c>
      <c r="AC1018" s="1" t="s">
        <v>2124</v>
      </c>
      <c r="AD1018" s="1">
        <v>2</v>
      </c>
      <c r="AE1018" s="1">
        <v>876661</v>
      </c>
      <c r="AF1018" s="1">
        <v>211492052</v>
      </c>
      <c r="AG1018" s="1" t="s">
        <v>2186</v>
      </c>
      <c r="AH1018" s="1" t="s">
        <v>2210</v>
      </c>
    </row>
    <row r="1019" spans="1:34" x14ac:dyDescent="0.25">
      <c r="A1019" s="1">
        <v>863468</v>
      </c>
      <c r="B1019" s="1" t="s">
        <v>2175</v>
      </c>
      <c r="C1019" s="1" t="s">
        <v>6537</v>
      </c>
      <c r="D1019" s="1">
        <v>343035</v>
      </c>
      <c r="E1019" s="3" t="s">
        <v>606</v>
      </c>
      <c r="F1019" s="1" t="s">
        <v>609</v>
      </c>
      <c r="G1019" s="1" t="s">
        <v>2249</v>
      </c>
      <c r="H1019" s="1">
        <v>0</v>
      </c>
      <c r="I1019" s="1" t="s">
        <v>2304</v>
      </c>
      <c r="J1019" s="1">
        <v>17017574</v>
      </c>
      <c r="K1019" s="1" t="s">
        <v>2124</v>
      </c>
      <c r="L1019" s="1" t="s">
        <v>6538</v>
      </c>
      <c r="M1019" s="1" t="s">
        <v>2887</v>
      </c>
      <c r="N1019" s="1" t="s">
        <v>2888</v>
      </c>
      <c r="O1019" s="1" t="s">
        <v>2165</v>
      </c>
      <c r="P1019" s="1" t="s">
        <v>2165</v>
      </c>
      <c r="Q1019" s="1" t="s">
        <v>2166</v>
      </c>
      <c r="R1019" s="1" t="s">
        <v>2380</v>
      </c>
      <c r="S1019" s="1">
        <v>1</v>
      </c>
      <c r="T1019" s="1">
        <v>211492133</v>
      </c>
      <c r="U1019" s="1">
        <v>211492133</v>
      </c>
      <c r="V1019" s="1" t="s">
        <v>2168</v>
      </c>
      <c r="W1019" s="1" t="s">
        <v>2168</v>
      </c>
      <c r="X1019" s="1" t="s">
        <v>2889</v>
      </c>
      <c r="Y1019" s="1" t="s">
        <v>2236</v>
      </c>
      <c r="Z1019" s="1">
        <v>1</v>
      </c>
      <c r="AA1019" s="1" t="s">
        <v>2124</v>
      </c>
      <c r="AB1019" s="1" t="s">
        <v>2171</v>
      </c>
      <c r="AC1019" s="1" t="s">
        <v>2124</v>
      </c>
      <c r="AD1019" s="1">
        <v>2</v>
      </c>
      <c r="AE1019" s="1">
        <v>873821</v>
      </c>
      <c r="AF1019" s="1">
        <v>211492133</v>
      </c>
      <c r="AG1019" s="1" t="s">
        <v>2174</v>
      </c>
      <c r="AH1019" s="1" t="s">
        <v>2186</v>
      </c>
    </row>
    <row r="1020" spans="1:34" x14ac:dyDescent="0.25">
      <c r="A1020" s="1">
        <v>863473</v>
      </c>
      <c r="B1020" s="1" t="s">
        <v>2175</v>
      </c>
      <c r="C1020" s="1" t="s">
        <v>6539</v>
      </c>
      <c r="D1020" s="1">
        <v>28982</v>
      </c>
      <c r="E1020" s="3" t="s">
        <v>285</v>
      </c>
      <c r="F1020" s="1" t="s">
        <v>288</v>
      </c>
      <c r="G1020" s="1" t="s">
        <v>2249</v>
      </c>
      <c r="H1020" s="1">
        <v>0</v>
      </c>
      <c r="I1020" s="1" t="s">
        <v>2335</v>
      </c>
      <c r="J1020" s="1">
        <v>1572000804</v>
      </c>
      <c r="K1020" s="1" t="s">
        <v>2124</v>
      </c>
      <c r="L1020" s="1" t="s">
        <v>6540</v>
      </c>
      <c r="M1020" s="1" t="s">
        <v>2941</v>
      </c>
      <c r="N1020" s="1" t="s">
        <v>2942</v>
      </c>
      <c r="O1020" s="1" t="s">
        <v>2165</v>
      </c>
      <c r="P1020" s="1" t="s">
        <v>2165</v>
      </c>
      <c r="Q1020" s="1" t="s">
        <v>2166</v>
      </c>
      <c r="R1020" s="1" t="s">
        <v>2380</v>
      </c>
      <c r="S1020" s="1">
        <v>1</v>
      </c>
      <c r="T1020" s="1">
        <v>212858285</v>
      </c>
      <c r="U1020" s="1">
        <v>212858285</v>
      </c>
      <c r="V1020" s="1" t="s">
        <v>2168</v>
      </c>
      <c r="W1020" s="1" t="s">
        <v>2168</v>
      </c>
      <c r="X1020" s="1" t="s">
        <v>2889</v>
      </c>
      <c r="Y1020" s="1" t="s">
        <v>2236</v>
      </c>
      <c r="Z1020" s="1">
        <v>1</v>
      </c>
      <c r="AA1020" s="1" t="s">
        <v>2124</v>
      </c>
      <c r="AB1020" s="1" t="s">
        <v>2171</v>
      </c>
      <c r="AC1020" s="1" t="s">
        <v>2124</v>
      </c>
      <c r="AD1020" s="1">
        <v>2</v>
      </c>
      <c r="AE1020" s="1">
        <v>876706</v>
      </c>
      <c r="AF1020" s="1">
        <v>212858285</v>
      </c>
      <c r="AG1020" s="1" t="s">
        <v>2174</v>
      </c>
      <c r="AH1020" s="1" t="s">
        <v>2210</v>
      </c>
    </row>
    <row r="1021" spans="1:34" x14ac:dyDescent="0.25">
      <c r="A1021" s="1">
        <v>863474</v>
      </c>
      <c r="B1021" s="1" t="s">
        <v>2175</v>
      </c>
      <c r="C1021" s="1" t="s">
        <v>6541</v>
      </c>
      <c r="D1021" s="1">
        <v>28982</v>
      </c>
      <c r="E1021" s="3" t="s">
        <v>285</v>
      </c>
      <c r="F1021" s="1" t="s">
        <v>288</v>
      </c>
      <c r="G1021" s="1" t="s">
        <v>2249</v>
      </c>
      <c r="H1021" s="1">
        <v>0</v>
      </c>
      <c r="I1021" s="1" t="s">
        <v>2335</v>
      </c>
      <c r="J1021" s="1">
        <v>1664078764</v>
      </c>
      <c r="K1021" s="1" t="s">
        <v>2124</v>
      </c>
      <c r="L1021" s="1" t="s">
        <v>6542</v>
      </c>
      <c r="M1021" s="1" t="s">
        <v>2941</v>
      </c>
      <c r="N1021" s="1" t="s">
        <v>2942</v>
      </c>
      <c r="O1021" s="1" t="s">
        <v>2165</v>
      </c>
      <c r="P1021" s="1" t="s">
        <v>2165</v>
      </c>
      <c r="Q1021" s="1" t="s">
        <v>2166</v>
      </c>
      <c r="R1021" s="1" t="s">
        <v>2380</v>
      </c>
      <c r="S1021" s="1">
        <v>1</v>
      </c>
      <c r="T1021" s="1">
        <v>212858287</v>
      </c>
      <c r="U1021" s="1">
        <v>212858287</v>
      </c>
      <c r="V1021" s="1" t="s">
        <v>2168</v>
      </c>
      <c r="W1021" s="1" t="s">
        <v>2168</v>
      </c>
      <c r="X1021" s="1" t="s">
        <v>2889</v>
      </c>
      <c r="Y1021" s="1" t="s">
        <v>2236</v>
      </c>
      <c r="Z1021" s="1">
        <v>1</v>
      </c>
      <c r="AA1021" s="1" t="s">
        <v>2124</v>
      </c>
      <c r="AB1021" s="1" t="s">
        <v>2171</v>
      </c>
      <c r="AC1021" s="1" t="s">
        <v>2124</v>
      </c>
      <c r="AD1021" s="1">
        <v>2</v>
      </c>
      <c r="AE1021" s="1">
        <v>876707</v>
      </c>
      <c r="AF1021" s="1">
        <v>212858287</v>
      </c>
      <c r="AG1021" s="1" t="s">
        <v>2210</v>
      </c>
      <c r="AH1021" s="1" t="s">
        <v>2174</v>
      </c>
    </row>
    <row r="1022" spans="1:34" x14ac:dyDescent="0.25">
      <c r="A1022" s="1">
        <v>863475</v>
      </c>
      <c r="B1022" s="1" t="s">
        <v>2175</v>
      </c>
      <c r="C1022" s="1" t="s">
        <v>6543</v>
      </c>
      <c r="D1022" s="1">
        <v>28982</v>
      </c>
      <c r="E1022" s="3" t="s">
        <v>285</v>
      </c>
      <c r="F1022" s="1" t="s">
        <v>288</v>
      </c>
      <c r="G1022" s="1" t="s">
        <v>2249</v>
      </c>
      <c r="H1022" s="1">
        <v>0</v>
      </c>
      <c r="I1022" s="1" t="s">
        <v>2335</v>
      </c>
      <c r="J1022" s="1">
        <v>554048351</v>
      </c>
      <c r="K1022" s="1" t="s">
        <v>2124</v>
      </c>
      <c r="L1022" s="1" t="s">
        <v>6544</v>
      </c>
      <c r="M1022" s="1" t="s">
        <v>2941</v>
      </c>
      <c r="N1022" s="1" t="s">
        <v>2942</v>
      </c>
      <c r="O1022" s="1" t="s">
        <v>2165</v>
      </c>
      <c r="P1022" s="1" t="s">
        <v>2165</v>
      </c>
      <c r="Q1022" s="1" t="s">
        <v>2166</v>
      </c>
      <c r="R1022" s="1" t="s">
        <v>2380</v>
      </c>
      <c r="S1022" s="1">
        <v>1</v>
      </c>
      <c r="T1022" s="1">
        <v>212858299</v>
      </c>
      <c r="U1022" s="1">
        <v>212858299</v>
      </c>
      <c r="V1022" s="1" t="s">
        <v>2168</v>
      </c>
      <c r="W1022" s="1" t="s">
        <v>2168</v>
      </c>
      <c r="X1022" s="1" t="s">
        <v>2889</v>
      </c>
      <c r="Y1022" s="1" t="s">
        <v>2236</v>
      </c>
      <c r="Z1022" s="1">
        <v>1</v>
      </c>
      <c r="AA1022" s="1" t="s">
        <v>2124</v>
      </c>
      <c r="AB1022" s="1" t="s">
        <v>2171</v>
      </c>
      <c r="AC1022" s="1" t="s">
        <v>2124</v>
      </c>
      <c r="AD1022" s="1">
        <v>2</v>
      </c>
      <c r="AE1022" s="1">
        <v>876708</v>
      </c>
      <c r="AF1022" s="1">
        <v>212858299</v>
      </c>
      <c r="AG1022" s="1" t="s">
        <v>2210</v>
      </c>
      <c r="AH1022" s="1" t="s">
        <v>2186</v>
      </c>
    </row>
    <row r="1023" spans="1:34" x14ac:dyDescent="0.25">
      <c r="A1023" s="1">
        <v>863476</v>
      </c>
      <c r="B1023" s="1" t="s">
        <v>2175</v>
      </c>
      <c r="C1023" s="1" t="s">
        <v>6545</v>
      </c>
      <c r="D1023" s="1">
        <v>28982</v>
      </c>
      <c r="E1023" s="3" t="s">
        <v>285</v>
      </c>
      <c r="F1023" s="1" t="s">
        <v>288</v>
      </c>
      <c r="G1023" s="1" t="s">
        <v>2249</v>
      </c>
      <c r="H1023" s="1">
        <v>0</v>
      </c>
      <c r="I1023" s="1" t="s">
        <v>2335</v>
      </c>
      <c r="J1023" s="1">
        <v>1195891357</v>
      </c>
      <c r="K1023" s="1" t="s">
        <v>2124</v>
      </c>
      <c r="L1023" s="1" t="s">
        <v>6546</v>
      </c>
      <c r="M1023" s="1" t="s">
        <v>2941</v>
      </c>
      <c r="N1023" s="1" t="s">
        <v>2942</v>
      </c>
      <c r="O1023" s="1" t="s">
        <v>2165</v>
      </c>
      <c r="P1023" s="1" t="s">
        <v>2165</v>
      </c>
      <c r="Q1023" s="1" t="s">
        <v>2166</v>
      </c>
      <c r="R1023" s="1" t="s">
        <v>2380</v>
      </c>
      <c r="S1023" s="1">
        <v>1</v>
      </c>
      <c r="T1023" s="1">
        <v>212858349</v>
      </c>
      <c r="U1023" s="1">
        <v>212858349</v>
      </c>
      <c r="V1023" s="1" t="s">
        <v>2168</v>
      </c>
      <c r="W1023" s="1" t="s">
        <v>2168</v>
      </c>
      <c r="X1023" s="1" t="s">
        <v>2889</v>
      </c>
      <c r="Y1023" s="1" t="s">
        <v>2236</v>
      </c>
      <c r="Z1023" s="1">
        <v>1</v>
      </c>
      <c r="AA1023" s="1" t="s">
        <v>2124</v>
      </c>
      <c r="AB1023" s="1" t="s">
        <v>2171</v>
      </c>
      <c r="AC1023" s="1" t="s">
        <v>2124</v>
      </c>
      <c r="AD1023" s="1">
        <v>2</v>
      </c>
      <c r="AE1023" s="1">
        <v>876709</v>
      </c>
      <c r="AF1023" s="1">
        <v>212858349</v>
      </c>
      <c r="AG1023" s="1" t="s">
        <v>2210</v>
      </c>
      <c r="AH1023" s="1" t="s">
        <v>2185</v>
      </c>
    </row>
    <row r="1024" spans="1:34" x14ac:dyDescent="0.25">
      <c r="A1024" s="1">
        <v>863555</v>
      </c>
      <c r="B1024" s="1" t="s">
        <v>2175</v>
      </c>
      <c r="C1024" s="1" t="s">
        <v>6547</v>
      </c>
      <c r="D1024" s="1">
        <v>7399</v>
      </c>
      <c r="E1024" s="3" t="s">
        <v>753</v>
      </c>
      <c r="F1024" s="1" t="s">
        <v>756</v>
      </c>
      <c r="G1024" s="1" t="s">
        <v>2249</v>
      </c>
      <c r="H1024" s="1">
        <v>0</v>
      </c>
      <c r="I1024" s="1" t="s">
        <v>6548</v>
      </c>
      <c r="J1024" s="1">
        <v>1430551833</v>
      </c>
      <c r="K1024" s="1" t="s">
        <v>2124</v>
      </c>
      <c r="L1024" s="1" t="s">
        <v>6549</v>
      </c>
      <c r="M1024" s="1" t="s">
        <v>2950</v>
      </c>
      <c r="N1024" s="1" t="s">
        <v>2951</v>
      </c>
      <c r="O1024" s="1" t="s">
        <v>2165</v>
      </c>
      <c r="P1024" s="1" t="s">
        <v>2165</v>
      </c>
      <c r="Q1024" s="1" t="s">
        <v>2166</v>
      </c>
      <c r="R1024" s="1" t="s">
        <v>2380</v>
      </c>
      <c r="S1024" s="1">
        <v>1</v>
      </c>
      <c r="T1024" s="1">
        <v>216423314</v>
      </c>
      <c r="U1024" s="1">
        <v>216423314</v>
      </c>
      <c r="V1024" s="1" t="s">
        <v>2168</v>
      </c>
      <c r="W1024" s="1" t="s">
        <v>2168</v>
      </c>
      <c r="X1024" s="1" t="s">
        <v>2410</v>
      </c>
      <c r="Y1024" s="1" t="s">
        <v>2236</v>
      </c>
      <c r="Z1024" s="1">
        <v>1</v>
      </c>
      <c r="AA1024" s="1" t="s">
        <v>2124</v>
      </c>
      <c r="AB1024" s="1" t="s">
        <v>2171</v>
      </c>
      <c r="AC1024" s="1" t="s">
        <v>2124</v>
      </c>
      <c r="AD1024" s="1">
        <v>2</v>
      </c>
      <c r="AE1024" s="1">
        <v>874586</v>
      </c>
      <c r="AF1024" s="1">
        <v>216423314</v>
      </c>
      <c r="AG1024" s="1" t="s">
        <v>2210</v>
      </c>
      <c r="AH1024" s="1" t="s">
        <v>2174</v>
      </c>
    </row>
    <row r="1025" spans="1:34" x14ac:dyDescent="0.25">
      <c r="A1025" s="1">
        <v>864264</v>
      </c>
      <c r="B1025" s="1" t="s">
        <v>2175</v>
      </c>
      <c r="C1025" s="1" t="s">
        <v>6550</v>
      </c>
      <c r="D1025" s="1">
        <v>79947</v>
      </c>
      <c r="E1025" s="3" t="s">
        <v>257</v>
      </c>
      <c r="F1025" s="1" t="s">
        <v>260</v>
      </c>
      <c r="G1025" s="1" t="s">
        <v>2249</v>
      </c>
      <c r="H1025" s="1">
        <v>0</v>
      </c>
      <c r="I1025" s="1" t="s">
        <v>2335</v>
      </c>
      <c r="J1025" s="1">
        <v>2075117953</v>
      </c>
      <c r="K1025" s="1" t="s">
        <v>2124</v>
      </c>
      <c r="L1025" s="1" t="s">
        <v>6551</v>
      </c>
      <c r="M1025" s="1" t="s">
        <v>3060</v>
      </c>
      <c r="N1025" s="1" t="s">
        <v>1134</v>
      </c>
      <c r="O1025" s="1" t="s">
        <v>2165</v>
      </c>
      <c r="P1025" s="1" t="s">
        <v>2165</v>
      </c>
      <c r="Q1025" s="1" t="s">
        <v>2166</v>
      </c>
      <c r="R1025" s="1" t="s">
        <v>2380</v>
      </c>
      <c r="S1025" s="1">
        <v>1</v>
      </c>
      <c r="T1025" s="1">
        <v>26432909</v>
      </c>
      <c r="U1025" s="1">
        <v>26432909</v>
      </c>
      <c r="V1025" s="1" t="s">
        <v>2168</v>
      </c>
      <c r="W1025" s="1" t="s">
        <v>2168</v>
      </c>
      <c r="X1025" s="1" t="s">
        <v>3061</v>
      </c>
      <c r="Y1025" s="1" t="s">
        <v>2236</v>
      </c>
      <c r="Z1025" s="1">
        <v>1</v>
      </c>
      <c r="AA1025" s="1" t="s">
        <v>2124</v>
      </c>
      <c r="AB1025" s="1" t="s">
        <v>2171</v>
      </c>
      <c r="AC1025" s="1" t="s">
        <v>2124</v>
      </c>
      <c r="AD1025" s="1">
        <v>2</v>
      </c>
      <c r="AE1025" s="1">
        <v>873594</v>
      </c>
      <c r="AF1025" s="1">
        <v>26432909</v>
      </c>
      <c r="AG1025" s="1" t="s">
        <v>2210</v>
      </c>
      <c r="AH1025" s="1" t="s">
        <v>2185</v>
      </c>
    </row>
    <row r="1026" spans="1:34" x14ac:dyDescent="0.25">
      <c r="A1026" s="1">
        <v>864345</v>
      </c>
      <c r="B1026" s="1" t="s">
        <v>2175</v>
      </c>
      <c r="C1026" s="1" t="s">
        <v>6552</v>
      </c>
      <c r="D1026" s="1">
        <v>5538</v>
      </c>
      <c r="E1026" s="3" t="s">
        <v>547</v>
      </c>
      <c r="F1026" s="1" t="s">
        <v>550</v>
      </c>
      <c r="G1026" s="1" t="s">
        <v>2249</v>
      </c>
      <c r="H1026" s="1">
        <v>0</v>
      </c>
      <c r="I1026" s="1" t="s">
        <v>6553</v>
      </c>
      <c r="J1026" s="1">
        <v>761610817</v>
      </c>
      <c r="K1026" s="1" t="s">
        <v>2124</v>
      </c>
      <c r="L1026" s="1" t="s">
        <v>6554</v>
      </c>
      <c r="M1026" s="1" t="s">
        <v>6555</v>
      </c>
      <c r="N1026" s="1" t="s">
        <v>6556</v>
      </c>
      <c r="O1026" s="1" t="s">
        <v>2165</v>
      </c>
      <c r="P1026" s="1" t="s">
        <v>2165</v>
      </c>
      <c r="Q1026" s="1" t="s">
        <v>2166</v>
      </c>
      <c r="R1026" s="1" t="s">
        <v>2380</v>
      </c>
      <c r="S1026" s="1">
        <v>1</v>
      </c>
      <c r="T1026" s="1">
        <v>40097248</v>
      </c>
      <c r="U1026" s="1">
        <v>40097248</v>
      </c>
      <c r="V1026" s="1" t="s">
        <v>2168</v>
      </c>
      <c r="W1026" s="1" t="s">
        <v>2168</v>
      </c>
      <c r="X1026" s="1" t="s">
        <v>3048</v>
      </c>
      <c r="Y1026" s="1" t="s">
        <v>2236</v>
      </c>
      <c r="Z1026" s="1">
        <v>2</v>
      </c>
      <c r="AA1026" s="1" t="s">
        <v>2124</v>
      </c>
      <c r="AB1026" s="1" t="s">
        <v>2171</v>
      </c>
      <c r="AC1026" s="1" t="s">
        <v>2124</v>
      </c>
      <c r="AD1026" s="1">
        <v>2</v>
      </c>
      <c r="AE1026" s="1">
        <v>876918</v>
      </c>
      <c r="AF1026" s="1">
        <v>40097248</v>
      </c>
      <c r="AG1026" s="1" t="s">
        <v>2210</v>
      </c>
      <c r="AH1026" s="1" t="s">
        <v>2185</v>
      </c>
    </row>
    <row r="1027" spans="1:34" x14ac:dyDescent="0.25">
      <c r="A1027" s="1">
        <v>864539</v>
      </c>
      <c r="B1027" s="1" t="s">
        <v>2175</v>
      </c>
      <c r="C1027" s="1" t="s">
        <v>6557</v>
      </c>
      <c r="D1027" s="1">
        <v>55624</v>
      </c>
      <c r="E1027" s="3" t="s">
        <v>992</v>
      </c>
      <c r="F1027" s="1" t="s">
        <v>995</v>
      </c>
      <c r="G1027" s="1" t="s">
        <v>2249</v>
      </c>
      <c r="H1027" s="1">
        <v>0</v>
      </c>
      <c r="I1027" s="1" t="s">
        <v>2304</v>
      </c>
      <c r="J1027" s="1">
        <v>927602645</v>
      </c>
      <c r="K1027" s="1" t="s">
        <v>2124</v>
      </c>
      <c r="L1027" s="1" t="s">
        <v>6558</v>
      </c>
      <c r="M1027" s="1" t="s">
        <v>6559</v>
      </c>
      <c r="N1027" s="1" t="s">
        <v>6560</v>
      </c>
      <c r="O1027" s="1" t="s">
        <v>2165</v>
      </c>
      <c r="P1027" s="1" t="s">
        <v>2165</v>
      </c>
      <c r="Q1027" s="1" t="s">
        <v>2166</v>
      </c>
      <c r="R1027" s="1" t="s">
        <v>2380</v>
      </c>
      <c r="S1027" s="1">
        <v>1</v>
      </c>
      <c r="T1027" s="1">
        <v>46198349</v>
      </c>
      <c r="U1027" s="1">
        <v>46198349</v>
      </c>
      <c r="V1027" s="1" t="s">
        <v>2168</v>
      </c>
      <c r="W1027" s="1" t="s">
        <v>2168</v>
      </c>
      <c r="X1027" s="1" t="s">
        <v>2396</v>
      </c>
      <c r="Y1027" s="1" t="s">
        <v>2236</v>
      </c>
      <c r="Z1027" s="1">
        <v>1</v>
      </c>
      <c r="AA1027" s="1" t="s">
        <v>2124</v>
      </c>
      <c r="AB1027" s="1" t="s">
        <v>2171</v>
      </c>
      <c r="AC1027" s="1" t="s">
        <v>2124</v>
      </c>
      <c r="AD1027" s="1">
        <v>2</v>
      </c>
      <c r="AE1027" s="1">
        <v>874740</v>
      </c>
      <c r="AF1027" s="1">
        <v>46198349</v>
      </c>
      <c r="AG1027" s="1" t="s">
        <v>2174</v>
      </c>
      <c r="AH1027" s="1" t="s">
        <v>2186</v>
      </c>
    </row>
    <row r="1028" spans="1:34" x14ac:dyDescent="0.25">
      <c r="A1028" s="1">
        <v>864540</v>
      </c>
      <c r="B1028" s="1" t="s">
        <v>2175</v>
      </c>
      <c r="C1028" s="1" t="s">
        <v>6561</v>
      </c>
      <c r="D1028" s="1">
        <v>55624</v>
      </c>
      <c r="E1028" s="3" t="s">
        <v>992</v>
      </c>
      <c r="F1028" s="1" t="s">
        <v>995</v>
      </c>
      <c r="G1028" s="1" t="s">
        <v>2249</v>
      </c>
      <c r="H1028" s="1">
        <v>0</v>
      </c>
      <c r="I1028" s="1" t="s">
        <v>2335</v>
      </c>
      <c r="J1028" s="1">
        <v>1571674193</v>
      </c>
      <c r="K1028" s="1" t="s">
        <v>2124</v>
      </c>
      <c r="L1028" s="1" t="s">
        <v>6562</v>
      </c>
      <c r="M1028" s="1" t="s">
        <v>6559</v>
      </c>
      <c r="N1028" s="1" t="s">
        <v>6560</v>
      </c>
      <c r="O1028" s="1" t="s">
        <v>2165</v>
      </c>
      <c r="P1028" s="1" t="s">
        <v>2165</v>
      </c>
      <c r="Q1028" s="1" t="s">
        <v>2166</v>
      </c>
      <c r="R1028" s="1" t="s">
        <v>2380</v>
      </c>
      <c r="S1028" s="1">
        <v>1</v>
      </c>
      <c r="T1028" s="1">
        <v>46198429</v>
      </c>
      <c r="U1028" s="1">
        <v>46198429</v>
      </c>
      <c r="V1028" s="1" t="s">
        <v>2168</v>
      </c>
      <c r="W1028" s="1" t="s">
        <v>2168</v>
      </c>
      <c r="X1028" s="1" t="s">
        <v>2396</v>
      </c>
      <c r="Y1028" s="1" t="s">
        <v>2236</v>
      </c>
      <c r="Z1028" s="1">
        <v>1</v>
      </c>
      <c r="AA1028" s="1" t="s">
        <v>2124</v>
      </c>
      <c r="AB1028" s="1" t="s">
        <v>2171</v>
      </c>
      <c r="AC1028" s="1" t="s">
        <v>2124</v>
      </c>
      <c r="AD1028" s="1">
        <v>2</v>
      </c>
      <c r="AE1028" s="1">
        <v>874741</v>
      </c>
      <c r="AF1028" s="1">
        <v>46198429</v>
      </c>
      <c r="AG1028" s="1" t="s">
        <v>2210</v>
      </c>
      <c r="AH1028" s="1" t="s">
        <v>2185</v>
      </c>
    </row>
    <row r="1029" spans="1:34" x14ac:dyDescent="0.25">
      <c r="A1029" s="1">
        <v>865110</v>
      </c>
      <c r="B1029" s="1" t="s">
        <v>2175</v>
      </c>
      <c r="C1029" s="1" t="s">
        <v>6563</v>
      </c>
      <c r="D1029" s="1">
        <v>7399</v>
      </c>
      <c r="E1029" s="3" t="s">
        <v>753</v>
      </c>
      <c r="F1029" s="1" t="s">
        <v>756</v>
      </c>
      <c r="G1029" s="1" t="s">
        <v>2249</v>
      </c>
      <c r="H1029" s="1">
        <v>0</v>
      </c>
      <c r="I1029" s="1" t="s">
        <v>2304</v>
      </c>
      <c r="J1029" s="1">
        <v>1162064882</v>
      </c>
      <c r="K1029" s="1" t="s">
        <v>2124</v>
      </c>
      <c r="L1029" s="1" t="s">
        <v>6564</v>
      </c>
      <c r="M1029" s="1" t="s">
        <v>2958</v>
      </c>
      <c r="N1029" s="1" t="s">
        <v>2959</v>
      </c>
      <c r="O1029" s="1" t="s">
        <v>2165</v>
      </c>
      <c r="P1029" s="1" t="s">
        <v>2165</v>
      </c>
      <c r="Q1029" s="1" t="s">
        <v>2166</v>
      </c>
      <c r="R1029" s="1" t="s">
        <v>2380</v>
      </c>
      <c r="S1029" s="1">
        <v>1</v>
      </c>
      <c r="T1029" s="1">
        <v>216422555</v>
      </c>
      <c r="U1029" s="1">
        <v>216422555</v>
      </c>
      <c r="V1029" s="1" t="s">
        <v>2168</v>
      </c>
      <c r="W1029" s="1" t="s">
        <v>2168</v>
      </c>
      <c r="X1029" s="1" t="s">
        <v>2410</v>
      </c>
      <c r="Y1029" s="1" t="s">
        <v>2236</v>
      </c>
      <c r="Z1029" s="1">
        <v>1</v>
      </c>
      <c r="AA1029" s="1" t="s">
        <v>2124</v>
      </c>
      <c r="AB1029" s="1" t="s">
        <v>2171</v>
      </c>
      <c r="AC1029" s="1" t="s">
        <v>2124</v>
      </c>
      <c r="AD1029" s="1">
        <v>2</v>
      </c>
      <c r="AE1029" s="1">
        <v>873582</v>
      </c>
      <c r="AF1029" s="1">
        <v>216422555</v>
      </c>
      <c r="AG1029" s="1" t="s">
        <v>2174</v>
      </c>
      <c r="AH1029" s="1" t="s">
        <v>2186</v>
      </c>
    </row>
    <row r="1030" spans="1:34" x14ac:dyDescent="0.25">
      <c r="A1030" s="1">
        <v>865515</v>
      </c>
      <c r="B1030" s="1" t="s">
        <v>2175</v>
      </c>
      <c r="C1030" s="1" t="s">
        <v>6565</v>
      </c>
      <c r="D1030" s="1">
        <v>387715</v>
      </c>
      <c r="E1030" s="3" t="s">
        <v>1105</v>
      </c>
      <c r="F1030" s="1" t="s">
        <v>1108</v>
      </c>
      <c r="G1030" s="1" t="s">
        <v>2254</v>
      </c>
      <c r="H1030" s="1">
        <v>0</v>
      </c>
      <c r="I1030" s="1" t="s">
        <v>2335</v>
      </c>
      <c r="J1030" s="1">
        <v>186211237</v>
      </c>
      <c r="K1030" s="1" t="s">
        <v>2124</v>
      </c>
      <c r="L1030" s="1" t="s">
        <v>6566</v>
      </c>
      <c r="M1030" s="1" t="s">
        <v>4629</v>
      </c>
      <c r="N1030" s="1" t="s">
        <v>4630</v>
      </c>
      <c r="O1030" s="1" t="s">
        <v>2165</v>
      </c>
      <c r="P1030" s="1" t="s">
        <v>2165</v>
      </c>
      <c r="Q1030" s="1" t="s">
        <v>2166</v>
      </c>
      <c r="R1030" s="1" t="s">
        <v>2225</v>
      </c>
      <c r="S1030" s="1">
        <v>10</v>
      </c>
      <c r="T1030" s="1">
        <v>122454719</v>
      </c>
      <c r="U1030" s="1">
        <v>122454719</v>
      </c>
      <c r="V1030" s="1" t="s">
        <v>2168</v>
      </c>
      <c r="W1030" s="1" t="s">
        <v>2168</v>
      </c>
      <c r="X1030" s="1" t="s">
        <v>4120</v>
      </c>
      <c r="Y1030" s="1" t="s">
        <v>2236</v>
      </c>
      <c r="Z1030" s="1">
        <v>1</v>
      </c>
      <c r="AA1030" s="1" t="s">
        <v>2124</v>
      </c>
      <c r="AB1030" s="1" t="s">
        <v>2171</v>
      </c>
      <c r="AC1030" s="1" t="s">
        <v>2124</v>
      </c>
      <c r="AD1030" s="1">
        <v>2</v>
      </c>
      <c r="AE1030" s="1">
        <v>878184</v>
      </c>
      <c r="AF1030" s="1">
        <v>122454719</v>
      </c>
      <c r="AG1030" s="1" t="s">
        <v>2210</v>
      </c>
      <c r="AH1030" s="1" t="s">
        <v>2185</v>
      </c>
    </row>
    <row r="1031" spans="1:34" x14ac:dyDescent="0.25">
      <c r="A1031" s="1">
        <v>865581</v>
      </c>
      <c r="B1031" s="1" t="s">
        <v>2175</v>
      </c>
      <c r="C1031" s="1" t="s">
        <v>6567</v>
      </c>
      <c r="D1031" s="1">
        <v>4942</v>
      </c>
      <c r="E1031" s="3" t="s">
        <v>481</v>
      </c>
      <c r="F1031" s="1" t="s">
        <v>483</v>
      </c>
      <c r="G1031" s="1" t="s">
        <v>2249</v>
      </c>
      <c r="H1031" s="1">
        <v>0</v>
      </c>
      <c r="I1031" s="1" t="s">
        <v>2335</v>
      </c>
      <c r="J1031" s="1">
        <v>775990544</v>
      </c>
      <c r="K1031" s="1" t="s">
        <v>2124</v>
      </c>
      <c r="L1031" s="1" t="s">
        <v>6568</v>
      </c>
      <c r="M1031" s="1" t="s">
        <v>4118</v>
      </c>
      <c r="N1031" s="1" t="s">
        <v>4119</v>
      </c>
      <c r="O1031" s="1" t="s">
        <v>2165</v>
      </c>
      <c r="P1031" s="1" t="s">
        <v>2165</v>
      </c>
      <c r="Q1031" s="1" t="s">
        <v>2166</v>
      </c>
      <c r="R1031" s="1" t="s">
        <v>2225</v>
      </c>
      <c r="S1031" s="1">
        <v>10</v>
      </c>
      <c r="T1031" s="1">
        <v>124412183</v>
      </c>
      <c r="U1031" s="1">
        <v>124412183</v>
      </c>
      <c r="V1031" s="1" t="s">
        <v>2168</v>
      </c>
      <c r="W1031" s="1" t="s">
        <v>2168</v>
      </c>
      <c r="X1031" s="1" t="s">
        <v>4120</v>
      </c>
      <c r="Y1031" s="1" t="s">
        <v>2236</v>
      </c>
      <c r="Z1031" s="1">
        <v>1</v>
      </c>
      <c r="AA1031" s="1" t="s">
        <v>2124</v>
      </c>
      <c r="AB1031" s="1" t="s">
        <v>2171</v>
      </c>
      <c r="AC1031" s="1" t="s">
        <v>2124</v>
      </c>
      <c r="AD1031" s="1">
        <v>2</v>
      </c>
      <c r="AE1031" s="1">
        <v>880348</v>
      </c>
      <c r="AF1031" s="1">
        <v>124412183</v>
      </c>
      <c r="AG1031" s="1" t="s">
        <v>2185</v>
      </c>
      <c r="AH1031" s="1" t="s">
        <v>2174</v>
      </c>
    </row>
    <row r="1032" spans="1:34" x14ac:dyDescent="0.25">
      <c r="A1032" s="1">
        <v>865582</v>
      </c>
      <c r="B1032" s="1" t="s">
        <v>2175</v>
      </c>
      <c r="C1032" s="1" t="s">
        <v>6569</v>
      </c>
      <c r="D1032" s="1">
        <v>4942</v>
      </c>
      <c r="E1032" s="3" t="s">
        <v>481</v>
      </c>
      <c r="F1032" s="1" t="s">
        <v>483</v>
      </c>
      <c r="G1032" s="1" t="s">
        <v>2189</v>
      </c>
      <c r="H1032" s="1">
        <v>0</v>
      </c>
      <c r="I1032" s="1" t="s">
        <v>2370</v>
      </c>
      <c r="J1032" s="1">
        <v>144950523</v>
      </c>
      <c r="K1032" s="1" t="s">
        <v>2124</v>
      </c>
      <c r="L1032" s="1" t="s">
        <v>6570</v>
      </c>
      <c r="M1032" s="1" t="s">
        <v>4118</v>
      </c>
      <c r="N1032" s="1" t="s">
        <v>4119</v>
      </c>
      <c r="O1032" s="1" t="s">
        <v>2165</v>
      </c>
      <c r="P1032" s="1" t="s">
        <v>2165</v>
      </c>
      <c r="Q1032" s="1" t="s">
        <v>2166</v>
      </c>
      <c r="R1032" s="1" t="s">
        <v>2225</v>
      </c>
      <c r="S1032" s="1">
        <v>10</v>
      </c>
      <c r="T1032" s="1">
        <v>124418902</v>
      </c>
      <c r="U1032" s="1">
        <v>124418902</v>
      </c>
      <c r="V1032" s="1" t="s">
        <v>2168</v>
      </c>
      <c r="W1032" s="1" t="s">
        <v>2168</v>
      </c>
      <c r="X1032" s="1" t="s">
        <v>4120</v>
      </c>
      <c r="Y1032" s="1" t="s">
        <v>2236</v>
      </c>
      <c r="Z1032" s="1">
        <v>1</v>
      </c>
      <c r="AA1032" s="1" t="s">
        <v>2124</v>
      </c>
      <c r="AB1032" s="1" t="s">
        <v>2171</v>
      </c>
      <c r="AC1032" s="1" t="s">
        <v>2124</v>
      </c>
      <c r="AD1032" s="1">
        <v>2</v>
      </c>
      <c r="AE1032" s="1">
        <v>880349</v>
      </c>
      <c r="AF1032" s="1">
        <v>124418902</v>
      </c>
      <c r="AG1032" s="1" t="s">
        <v>2174</v>
      </c>
      <c r="AH1032" s="1" t="s">
        <v>2210</v>
      </c>
    </row>
    <row r="1033" spans="1:34" x14ac:dyDescent="0.25">
      <c r="A1033" s="1">
        <v>865583</v>
      </c>
      <c r="B1033" s="1" t="s">
        <v>2175</v>
      </c>
      <c r="C1033" s="1" t="s">
        <v>6571</v>
      </c>
      <c r="D1033" s="1">
        <v>4942</v>
      </c>
      <c r="E1033" s="3" t="s">
        <v>481</v>
      </c>
      <c r="F1033" s="1" t="s">
        <v>483</v>
      </c>
      <c r="G1033" s="1" t="s">
        <v>2249</v>
      </c>
      <c r="H1033" s="1">
        <v>0</v>
      </c>
      <c r="I1033" s="1" t="s">
        <v>2304</v>
      </c>
      <c r="J1033" s="1">
        <v>1387021384</v>
      </c>
      <c r="K1033" s="1" t="s">
        <v>2124</v>
      </c>
      <c r="L1033" s="1" t="s">
        <v>6572</v>
      </c>
      <c r="M1033" s="1" t="s">
        <v>4118</v>
      </c>
      <c r="N1033" s="1" t="s">
        <v>4119</v>
      </c>
      <c r="O1033" s="1" t="s">
        <v>2165</v>
      </c>
      <c r="P1033" s="1" t="s">
        <v>2165</v>
      </c>
      <c r="Q1033" s="1" t="s">
        <v>2166</v>
      </c>
      <c r="R1033" s="1" t="s">
        <v>2225</v>
      </c>
      <c r="S1033" s="1">
        <v>10</v>
      </c>
      <c r="T1033" s="1">
        <v>124418909</v>
      </c>
      <c r="U1033" s="1">
        <v>124418909</v>
      </c>
      <c r="V1033" s="1" t="s">
        <v>2168</v>
      </c>
      <c r="W1033" s="1" t="s">
        <v>2168</v>
      </c>
      <c r="X1033" s="1" t="s">
        <v>4120</v>
      </c>
      <c r="Y1033" s="1" t="s">
        <v>2236</v>
      </c>
      <c r="Z1033" s="1">
        <v>1</v>
      </c>
      <c r="AA1033" s="1" t="s">
        <v>2124</v>
      </c>
      <c r="AB1033" s="1" t="s">
        <v>2171</v>
      </c>
      <c r="AC1033" s="1" t="s">
        <v>2124</v>
      </c>
      <c r="AD1033" s="1">
        <v>2</v>
      </c>
      <c r="AE1033" s="1">
        <v>877578</v>
      </c>
      <c r="AF1033" s="1">
        <v>124418909</v>
      </c>
      <c r="AG1033" s="1" t="s">
        <v>2186</v>
      </c>
      <c r="AH1033" s="1" t="s">
        <v>2174</v>
      </c>
    </row>
    <row r="1034" spans="1:34" x14ac:dyDescent="0.25">
      <c r="A1034" s="1">
        <v>865883</v>
      </c>
      <c r="B1034" s="1" t="s">
        <v>2175</v>
      </c>
      <c r="C1034" s="1" t="s">
        <v>6573</v>
      </c>
      <c r="D1034" s="1">
        <v>5949</v>
      </c>
      <c r="E1034" s="3" t="s">
        <v>594</v>
      </c>
      <c r="F1034" s="1" t="s">
        <v>597</v>
      </c>
      <c r="G1034" s="1" t="s">
        <v>2249</v>
      </c>
      <c r="H1034" s="1">
        <v>0</v>
      </c>
      <c r="I1034" s="1" t="s">
        <v>2335</v>
      </c>
      <c r="J1034" s="1">
        <v>1836888927</v>
      </c>
      <c r="K1034" s="1" t="s">
        <v>2124</v>
      </c>
      <c r="L1034" s="1" t="s">
        <v>6574</v>
      </c>
      <c r="M1034" s="1" t="s">
        <v>3060</v>
      </c>
      <c r="N1034" s="1" t="s">
        <v>1134</v>
      </c>
      <c r="O1034" s="1" t="s">
        <v>2165</v>
      </c>
      <c r="P1034" s="1" t="s">
        <v>2165</v>
      </c>
      <c r="Q1034" s="1" t="s">
        <v>2166</v>
      </c>
      <c r="R1034" s="1" t="s">
        <v>2225</v>
      </c>
      <c r="S1034" s="1">
        <v>10</v>
      </c>
      <c r="T1034" s="1">
        <v>47348402</v>
      </c>
      <c r="U1034" s="1">
        <v>47348402</v>
      </c>
      <c r="V1034" s="1" t="s">
        <v>2168</v>
      </c>
      <c r="W1034" s="1" t="s">
        <v>2168</v>
      </c>
      <c r="X1034" s="1" t="s">
        <v>4138</v>
      </c>
      <c r="Y1034" s="1" t="s">
        <v>2236</v>
      </c>
      <c r="Z1034" s="1">
        <v>1</v>
      </c>
      <c r="AA1034" s="1" t="s">
        <v>2124</v>
      </c>
      <c r="AB1034" s="1" t="s">
        <v>2171</v>
      </c>
      <c r="AC1034" s="1" t="s">
        <v>2124</v>
      </c>
      <c r="AD1034" s="1">
        <v>2</v>
      </c>
      <c r="AE1034" s="1">
        <v>879770</v>
      </c>
      <c r="AF1034" s="1">
        <v>47348402</v>
      </c>
      <c r="AG1034" s="1" t="s">
        <v>2210</v>
      </c>
      <c r="AH1034" s="1" t="s">
        <v>2185</v>
      </c>
    </row>
    <row r="1035" spans="1:34" x14ac:dyDescent="0.25">
      <c r="A1035" s="1">
        <v>865953</v>
      </c>
      <c r="B1035" s="1" t="s">
        <v>2175</v>
      </c>
      <c r="C1035" s="1" t="s">
        <v>6575</v>
      </c>
      <c r="D1035" s="1">
        <v>2074</v>
      </c>
      <c r="E1035" s="3" t="s">
        <v>269</v>
      </c>
      <c r="F1035" s="1" t="s">
        <v>272</v>
      </c>
      <c r="G1035" s="1" t="s">
        <v>2249</v>
      </c>
      <c r="H1035" s="1">
        <v>0</v>
      </c>
      <c r="I1035" s="1" t="s">
        <v>2304</v>
      </c>
      <c r="J1035" s="1">
        <v>1215179845</v>
      </c>
      <c r="K1035" s="1" t="s">
        <v>2124</v>
      </c>
      <c r="L1035" s="1" t="s">
        <v>6576</v>
      </c>
      <c r="M1035" s="1" t="s">
        <v>6577</v>
      </c>
      <c r="N1035" s="1" t="s">
        <v>6578</v>
      </c>
      <c r="O1035" s="1" t="s">
        <v>2165</v>
      </c>
      <c r="P1035" s="1" t="s">
        <v>2165</v>
      </c>
      <c r="Q1035" s="1" t="s">
        <v>2166</v>
      </c>
      <c r="R1035" s="1" t="s">
        <v>2225</v>
      </c>
      <c r="S1035" s="1">
        <v>10</v>
      </c>
      <c r="T1035" s="1">
        <v>49538979</v>
      </c>
      <c r="U1035" s="1">
        <v>49538979</v>
      </c>
      <c r="V1035" s="1" t="s">
        <v>2168</v>
      </c>
      <c r="W1035" s="1" t="s">
        <v>2168</v>
      </c>
      <c r="X1035" s="1" t="s">
        <v>4144</v>
      </c>
      <c r="Y1035" s="1" t="s">
        <v>2236</v>
      </c>
      <c r="Z1035" s="1">
        <v>1</v>
      </c>
      <c r="AA1035" s="1" t="s">
        <v>2124</v>
      </c>
      <c r="AB1035" s="1" t="s">
        <v>2171</v>
      </c>
      <c r="AC1035" s="1" t="s">
        <v>2124</v>
      </c>
      <c r="AD1035" s="1">
        <v>2</v>
      </c>
      <c r="AE1035" s="1">
        <v>877919</v>
      </c>
      <c r="AF1035" s="1">
        <v>49538979</v>
      </c>
      <c r="AG1035" s="1" t="s">
        <v>2174</v>
      </c>
      <c r="AH1035" s="1" t="s">
        <v>2186</v>
      </c>
    </row>
    <row r="1036" spans="1:34" x14ac:dyDescent="0.25">
      <c r="A1036" s="1">
        <v>865954</v>
      </c>
      <c r="B1036" s="1" t="s">
        <v>2175</v>
      </c>
      <c r="C1036" s="1" t="s">
        <v>6579</v>
      </c>
      <c r="D1036" s="1">
        <v>2074</v>
      </c>
      <c r="E1036" s="3" t="s">
        <v>269</v>
      </c>
      <c r="F1036" s="1" t="s">
        <v>272</v>
      </c>
      <c r="G1036" s="1" t="s">
        <v>2249</v>
      </c>
      <c r="H1036" s="1">
        <v>0</v>
      </c>
      <c r="I1036" s="1" t="s">
        <v>6548</v>
      </c>
      <c r="J1036" s="1">
        <v>1318032118</v>
      </c>
      <c r="K1036" s="1" t="s">
        <v>2124</v>
      </c>
      <c r="L1036" s="1" t="s">
        <v>6580</v>
      </c>
      <c r="M1036" s="1" t="s">
        <v>6577</v>
      </c>
      <c r="N1036" s="1" t="s">
        <v>6578</v>
      </c>
      <c r="O1036" s="1" t="s">
        <v>2165</v>
      </c>
      <c r="P1036" s="1" t="s">
        <v>2165</v>
      </c>
      <c r="Q1036" s="1" t="s">
        <v>2166</v>
      </c>
      <c r="R1036" s="1" t="s">
        <v>2225</v>
      </c>
      <c r="S1036" s="1">
        <v>10</v>
      </c>
      <c r="T1036" s="1">
        <v>49539012</v>
      </c>
      <c r="U1036" s="1">
        <v>49539012</v>
      </c>
      <c r="V1036" s="1" t="s">
        <v>2168</v>
      </c>
      <c r="W1036" s="1" t="s">
        <v>2168</v>
      </c>
      <c r="X1036" s="1" t="s">
        <v>4144</v>
      </c>
      <c r="Y1036" s="1" t="s">
        <v>2236</v>
      </c>
      <c r="Z1036" s="1">
        <v>1</v>
      </c>
      <c r="AA1036" s="1" t="s">
        <v>2124</v>
      </c>
      <c r="AB1036" s="1" t="s">
        <v>2171</v>
      </c>
      <c r="AC1036" s="1" t="s">
        <v>2124</v>
      </c>
      <c r="AD1036" s="1">
        <v>2</v>
      </c>
      <c r="AE1036" s="1">
        <v>878085</v>
      </c>
      <c r="AF1036" s="1">
        <v>49539012</v>
      </c>
      <c r="AG1036" s="1" t="s">
        <v>2174</v>
      </c>
      <c r="AH1036" s="1" t="s">
        <v>2186</v>
      </c>
    </row>
    <row r="1037" spans="1:34" x14ac:dyDescent="0.25">
      <c r="A1037" s="1">
        <v>866114</v>
      </c>
      <c r="B1037" s="1" t="s">
        <v>2175</v>
      </c>
      <c r="C1037" s="1" t="s">
        <v>6581</v>
      </c>
      <c r="D1037" s="1">
        <v>64072</v>
      </c>
      <c r="E1037" s="3" t="s">
        <v>143</v>
      </c>
      <c r="F1037" s="1" t="s">
        <v>146</v>
      </c>
      <c r="G1037" s="1" t="s">
        <v>2249</v>
      </c>
      <c r="H1037" s="1">
        <v>0</v>
      </c>
      <c r="I1037" s="1" t="s">
        <v>2580</v>
      </c>
      <c r="J1037" s="1">
        <v>939943382</v>
      </c>
      <c r="K1037" s="1" t="s">
        <v>2124</v>
      </c>
      <c r="L1037" s="1" t="s">
        <v>6582</v>
      </c>
      <c r="M1037" s="1" t="s">
        <v>4172</v>
      </c>
      <c r="N1037" s="1" t="s">
        <v>4173</v>
      </c>
      <c r="O1037" s="1" t="s">
        <v>2165</v>
      </c>
      <c r="P1037" s="1" t="s">
        <v>2165</v>
      </c>
      <c r="Q1037" s="1" t="s">
        <v>2166</v>
      </c>
      <c r="R1037" s="1" t="s">
        <v>2225</v>
      </c>
      <c r="S1037" s="1">
        <v>10</v>
      </c>
      <c r="T1037" s="1">
        <v>71397269</v>
      </c>
      <c r="U1037" s="1">
        <v>71397269</v>
      </c>
      <c r="V1037" s="1" t="s">
        <v>2168</v>
      </c>
      <c r="W1037" s="1" t="s">
        <v>2168</v>
      </c>
      <c r="X1037" s="1" t="s">
        <v>2226</v>
      </c>
      <c r="Y1037" s="1" t="s">
        <v>2236</v>
      </c>
      <c r="Z1037" s="1">
        <v>1</v>
      </c>
      <c r="AA1037" s="1" t="s">
        <v>2124</v>
      </c>
      <c r="AB1037" s="1" t="s">
        <v>2171</v>
      </c>
      <c r="AC1037" s="1" t="s">
        <v>2124</v>
      </c>
      <c r="AD1037" s="1">
        <v>2</v>
      </c>
      <c r="AE1037" s="1">
        <v>878901</v>
      </c>
      <c r="AF1037" s="1">
        <v>71397269</v>
      </c>
      <c r="AG1037" s="1" t="s">
        <v>2210</v>
      </c>
      <c r="AH1037" s="1" t="s">
        <v>2185</v>
      </c>
    </row>
    <row r="1038" spans="1:34" x14ac:dyDescent="0.25">
      <c r="A1038" s="1">
        <v>866560</v>
      </c>
      <c r="B1038" s="1" t="s">
        <v>2175</v>
      </c>
      <c r="C1038" s="1" t="s">
        <v>6583</v>
      </c>
      <c r="D1038" s="1">
        <v>5146</v>
      </c>
      <c r="E1038" s="3" t="s">
        <v>519</v>
      </c>
      <c r="F1038" s="1" t="s">
        <v>522</v>
      </c>
      <c r="G1038" s="1" t="s">
        <v>2249</v>
      </c>
      <c r="H1038" s="1">
        <v>0</v>
      </c>
      <c r="I1038" s="1" t="s">
        <v>2304</v>
      </c>
      <c r="J1038" s="1">
        <v>2058397201</v>
      </c>
      <c r="K1038" s="1" t="s">
        <v>2124</v>
      </c>
      <c r="L1038" s="1" t="s">
        <v>6584</v>
      </c>
      <c r="M1038" s="1" t="s">
        <v>6585</v>
      </c>
      <c r="N1038" s="1" t="s">
        <v>6586</v>
      </c>
      <c r="O1038" s="1" t="s">
        <v>2165</v>
      </c>
      <c r="P1038" s="1" t="s">
        <v>2165</v>
      </c>
      <c r="Q1038" s="1" t="s">
        <v>2166</v>
      </c>
      <c r="R1038" s="1" t="s">
        <v>2225</v>
      </c>
      <c r="S1038" s="1">
        <v>10</v>
      </c>
      <c r="T1038" s="1">
        <v>93612719</v>
      </c>
      <c r="U1038" s="1">
        <v>93612719</v>
      </c>
      <c r="V1038" s="1" t="s">
        <v>2168</v>
      </c>
      <c r="W1038" s="1" t="s">
        <v>2168</v>
      </c>
      <c r="X1038" s="1" t="s">
        <v>4247</v>
      </c>
      <c r="Y1038" s="1" t="s">
        <v>2236</v>
      </c>
      <c r="Z1038" s="1">
        <v>1</v>
      </c>
      <c r="AA1038" s="1" t="s">
        <v>2124</v>
      </c>
      <c r="AB1038" s="1" t="s">
        <v>2171</v>
      </c>
      <c r="AC1038" s="1" t="s">
        <v>2124</v>
      </c>
      <c r="AD1038" s="1">
        <v>2</v>
      </c>
      <c r="AE1038" s="1">
        <v>877341</v>
      </c>
      <c r="AF1038" s="1">
        <v>93612719</v>
      </c>
      <c r="AG1038" s="1" t="s">
        <v>2174</v>
      </c>
      <c r="AH1038" s="1" t="s">
        <v>2185</v>
      </c>
    </row>
    <row r="1039" spans="1:34" x14ac:dyDescent="0.25">
      <c r="A1039" s="1">
        <v>867666</v>
      </c>
      <c r="B1039" s="1" t="s">
        <v>2175</v>
      </c>
      <c r="C1039" s="1" t="s">
        <v>6587</v>
      </c>
      <c r="D1039" s="1">
        <v>10083</v>
      </c>
      <c r="E1039" s="3" t="s">
        <v>747</v>
      </c>
      <c r="F1039" s="1" t="s">
        <v>749</v>
      </c>
      <c r="G1039" s="1" t="s">
        <v>2249</v>
      </c>
      <c r="H1039" s="1">
        <v>0</v>
      </c>
      <c r="I1039" s="1" t="s">
        <v>6588</v>
      </c>
      <c r="J1039" s="1">
        <v>371444878</v>
      </c>
      <c r="K1039" s="1" t="s">
        <v>2124</v>
      </c>
      <c r="L1039" s="1" t="s">
        <v>6589</v>
      </c>
      <c r="M1039" s="1" t="s">
        <v>6590</v>
      </c>
      <c r="N1039" s="1" t="s">
        <v>6591</v>
      </c>
      <c r="O1039" s="1" t="s">
        <v>2324</v>
      </c>
      <c r="P1039" s="1" t="s">
        <v>2165</v>
      </c>
      <c r="Q1039" s="1" t="s">
        <v>2166</v>
      </c>
      <c r="R1039" s="1" t="s">
        <v>2182</v>
      </c>
      <c r="S1039" s="1">
        <v>11</v>
      </c>
      <c r="T1039" s="1">
        <v>17544367</v>
      </c>
      <c r="U1039" s="1">
        <v>17544367</v>
      </c>
      <c r="V1039" s="1" t="s">
        <v>2168</v>
      </c>
      <c r="W1039" s="1" t="s">
        <v>2168</v>
      </c>
      <c r="X1039" s="1" t="s">
        <v>4285</v>
      </c>
      <c r="Y1039" s="1" t="s">
        <v>2245</v>
      </c>
      <c r="Z1039" s="1">
        <v>2</v>
      </c>
      <c r="AA1039" s="1" t="s">
        <v>2124</v>
      </c>
      <c r="AB1039" s="1" t="s">
        <v>2171</v>
      </c>
      <c r="AC1039" s="1" t="s">
        <v>2124</v>
      </c>
      <c r="AD1039" s="1">
        <v>2</v>
      </c>
      <c r="AE1039" s="1">
        <v>880385</v>
      </c>
      <c r="AF1039" s="1">
        <v>17544367</v>
      </c>
      <c r="AG1039" s="1" t="s">
        <v>2185</v>
      </c>
      <c r="AH1039" s="1" t="s">
        <v>2174</v>
      </c>
    </row>
    <row r="1040" spans="1:34" x14ac:dyDescent="0.25">
      <c r="A1040" s="1">
        <v>867667</v>
      </c>
      <c r="B1040" s="1" t="s">
        <v>2175</v>
      </c>
      <c r="C1040" s="1" t="s">
        <v>6592</v>
      </c>
      <c r="D1040" s="1">
        <v>10083</v>
      </c>
      <c r="E1040" s="3" t="s">
        <v>747</v>
      </c>
      <c r="F1040" s="1" t="s">
        <v>749</v>
      </c>
      <c r="G1040" s="1" t="s">
        <v>2249</v>
      </c>
      <c r="H1040" s="1">
        <v>0</v>
      </c>
      <c r="I1040" s="1" t="s">
        <v>2335</v>
      </c>
      <c r="J1040" s="1">
        <v>556793498</v>
      </c>
      <c r="K1040" s="1" t="s">
        <v>2124</v>
      </c>
      <c r="L1040" s="1" t="s">
        <v>6593</v>
      </c>
      <c r="M1040" s="1" t="s">
        <v>4283</v>
      </c>
      <c r="N1040" s="1" t="s">
        <v>4284</v>
      </c>
      <c r="O1040" s="1" t="s">
        <v>2165</v>
      </c>
      <c r="P1040" s="1" t="s">
        <v>2165</v>
      </c>
      <c r="Q1040" s="1" t="s">
        <v>2166</v>
      </c>
      <c r="R1040" s="1" t="s">
        <v>2182</v>
      </c>
      <c r="S1040" s="1">
        <v>11</v>
      </c>
      <c r="T1040" s="1">
        <v>17544416</v>
      </c>
      <c r="U1040" s="1">
        <v>17544416</v>
      </c>
      <c r="V1040" s="1" t="s">
        <v>2168</v>
      </c>
      <c r="W1040" s="1" t="s">
        <v>2168</v>
      </c>
      <c r="X1040" s="1" t="s">
        <v>4285</v>
      </c>
      <c r="Y1040" s="1" t="s">
        <v>2236</v>
      </c>
      <c r="Z1040" s="1">
        <v>1</v>
      </c>
      <c r="AA1040" s="1" t="s">
        <v>2124</v>
      </c>
      <c r="AB1040" s="1" t="s">
        <v>2171</v>
      </c>
      <c r="AC1040" s="1" t="s">
        <v>2124</v>
      </c>
      <c r="AD1040" s="1">
        <v>2</v>
      </c>
      <c r="AE1040" s="1">
        <v>880386</v>
      </c>
      <c r="AF1040" s="1">
        <v>17544416</v>
      </c>
      <c r="AG1040" s="1" t="s">
        <v>2186</v>
      </c>
      <c r="AH1040" s="1" t="s">
        <v>2185</v>
      </c>
    </row>
    <row r="1041" spans="1:34" x14ac:dyDescent="0.25">
      <c r="A1041" s="1">
        <v>867859</v>
      </c>
      <c r="B1041" s="1" t="s">
        <v>2175</v>
      </c>
      <c r="C1041" s="1" t="s">
        <v>6594</v>
      </c>
      <c r="D1041" s="1">
        <v>5080</v>
      </c>
      <c r="E1041" s="3" t="s">
        <v>1295</v>
      </c>
      <c r="F1041" s="1" t="s">
        <v>1298</v>
      </c>
      <c r="G1041" s="1" t="s">
        <v>2249</v>
      </c>
      <c r="H1041" s="1">
        <v>0</v>
      </c>
      <c r="I1041" s="1" t="s">
        <v>6595</v>
      </c>
      <c r="J1041" s="1">
        <v>1956928845</v>
      </c>
      <c r="K1041" s="1" t="s">
        <v>2124</v>
      </c>
      <c r="L1041" s="1" t="s">
        <v>6596</v>
      </c>
      <c r="M1041" s="1" t="s">
        <v>6597</v>
      </c>
      <c r="N1041" s="1" t="s">
        <v>6598</v>
      </c>
      <c r="O1041" s="1" t="s">
        <v>2165</v>
      </c>
      <c r="P1041" s="1" t="s">
        <v>2165</v>
      </c>
      <c r="Q1041" s="1" t="s">
        <v>2166</v>
      </c>
      <c r="R1041" s="1" t="s">
        <v>2182</v>
      </c>
      <c r="S1041" s="1">
        <v>11</v>
      </c>
      <c r="T1041" s="1">
        <v>31810866</v>
      </c>
      <c r="U1041" s="1">
        <v>31810866</v>
      </c>
      <c r="V1041" s="1" t="s">
        <v>2168</v>
      </c>
      <c r="W1041" s="1" t="s">
        <v>2168</v>
      </c>
      <c r="X1041" s="1" t="s">
        <v>2183</v>
      </c>
      <c r="Y1041" s="1" t="s">
        <v>2236</v>
      </c>
      <c r="Z1041" s="1">
        <v>1</v>
      </c>
      <c r="AA1041" s="1" t="s">
        <v>2124</v>
      </c>
      <c r="AB1041" s="1" t="s">
        <v>2171</v>
      </c>
      <c r="AC1041" s="1" t="s">
        <v>2124</v>
      </c>
      <c r="AD1041" s="1">
        <v>2</v>
      </c>
      <c r="AE1041" s="1">
        <v>877746</v>
      </c>
      <c r="AF1041" s="1">
        <v>31810866</v>
      </c>
      <c r="AG1041" s="1" t="s">
        <v>2174</v>
      </c>
      <c r="AH1041" s="1" t="s">
        <v>2185</v>
      </c>
    </row>
    <row r="1042" spans="1:34" x14ac:dyDescent="0.25">
      <c r="A1042" s="1">
        <v>867869</v>
      </c>
      <c r="B1042" s="1" t="s">
        <v>2175</v>
      </c>
      <c r="C1042" s="1" t="s">
        <v>6599</v>
      </c>
      <c r="D1042" s="1">
        <v>7490</v>
      </c>
      <c r="E1042" s="3" t="s">
        <v>1410</v>
      </c>
      <c r="F1042" s="1" t="s">
        <v>1412</v>
      </c>
      <c r="G1042" s="1" t="s">
        <v>2249</v>
      </c>
      <c r="H1042" s="1">
        <v>0</v>
      </c>
      <c r="I1042" s="1" t="s">
        <v>6600</v>
      </c>
      <c r="J1042" s="1">
        <v>1395440150</v>
      </c>
      <c r="K1042" s="1" t="s">
        <v>2124</v>
      </c>
      <c r="L1042" s="1" t="s">
        <v>6601</v>
      </c>
      <c r="M1042" s="1" t="s">
        <v>4310</v>
      </c>
      <c r="N1042" s="1" t="s">
        <v>4311</v>
      </c>
      <c r="O1042" s="1" t="s">
        <v>2165</v>
      </c>
      <c r="P1042" s="1" t="s">
        <v>2165</v>
      </c>
      <c r="Q1042" s="1" t="s">
        <v>2166</v>
      </c>
      <c r="R1042" s="1" t="s">
        <v>2182</v>
      </c>
      <c r="S1042" s="1">
        <v>11</v>
      </c>
      <c r="T1042" s="1">
        <v>32435447</v>
      </c>
      <c r="U1042" s="1">
        <v>32435447</v>
      </c>
      <c r="V1042" s="1" t="s">
        <v>2168</v>
      </c>
      <c r="W1042" s="1" t="s">
        <v>2168</v>
      </c>
      <c r="X1042" s="1" t="s">
        <v>2183</v>
      </c>
      <c r="Y1042" s="1" t="s">
        <v>2236</v>
      </c>
      <c r="Z1042" s="1">
        <v>1</v>
      </c>
      <c r="AA1042" s="1" t="s">
        <v>4301</v>
      </c>
      <c r="AB1042" s="1" t="s">
        <v>2171</v>
      </c>
      <c r="AC1042" s="1" t="s">
        <v>2124</v>
      </c>
      <c r="AD1042" s="1">
        <v>2</v>
      </c>
      <c r="AE1042" s="1">
        <v>877311</v>
      </c>
      <c r="AF1042" s="1">
        <v>32435447</v>
      </c>
      <c r="AG1042" s="1" t="s">
        <v>2210</v>
      </c>
      <c r="AH1042" s="1" t="s">
        <v>2185</v>
      </c>
    </row>
    <row r="1043" spans="1:34" x14ac:dyDescent="0.25">
      <c r="A1043" s="1">
        <v>868487</v>
      </c>
      <c r="B1043" s="1" t="s">
        <v>2175</v>
      </c>
      <c r="C1043" s="1" t="s">
        <v>6602</v>
      </c>
      <c r="D1043" s="1">
        <v>64072</v>
      </c>
      <c r="E1043" s="3" t="s">
        <v>143</v>
      </c>
      <c r="F1043" s="1" t="s">
        <v>146</v>
      </c>
      <c r="G1043" s="1" t="s">
        <v>2249</v>
      </c>
      <c r="H1043" s="1">
        <v>0</v>
      </c>
      <c r="I1043" s="1" t="s">
        <v>6553</v>
      </c>
      <c r="J1043" s="1">
        <v>1847565256</v>
      </c>
      <c r="K1043" s="1" t="s">
        <v>2124</v>
      </c>
      <c r="L1043" s="1" t="s">
        <v>6603</v>
      </c>
      <c r="M1043" s="1" t="s">
        <v>4172</v>
      </c>
      <c r="N1043" s="1" t="s">
        <v>4173</v>
      </c>
      <c r="O1043" s="1" t="s">
        <v>2165</v>
      </c>
      <c r="P1043" s="1" t="s">
        <v>2165</v>
      </c>
      <c r="Q1043" s="1" t="s">
        <v>2166</v>
      </c>
      <c r="R1043" s="1" t="s">
        <v>2225</v>
      </c>
      <c r="S1043" s="1">
        <v>10</v>
      </c>
      <c r="T1043" s="1">
        <v>71397331</v>
      </c>
      <c r="U1043" s="1">
        <v>71397331</v>
      </c>
      <c r="V1043" s="1" t="s">
        <v>2168</v>
      </c>
      <c r="W1043" s="1" t="s">
        <v>2168</v>
      </c>
      <c r="X1043" s="1" t="s">
        <v>2226</v>
      </c>
      <c r="Y1043" s="1" t="s">
        <v>2236</v>
      </c>
      <c r="Z1043" s="1">
        <v>1</v>
      </c>
      <c r="AA1043" s="1" t="s">
        <v>2124</v>
      </c>
      <c r="AB1043" s="1" t="s">
        <v>2171</v>
      </c>
      <c r="AC1043" s="1" t="s">
        <v>2124</v>
      </c>
      <c r="AD1043" s="1">
        <v>2</v>
      </c>
      <c r="AE1043" s="1">
        <v>880124</v>
      </c>
      <c r="AF1043" s="1">
        <v>71397331</v>
      </c>
      <c r="AG1043" s="1" t="s">
        <v>2185</v>
      </c>
      <c r="AH1043" s="1" t="s">
        <v>2174</v>
      </c>
    </row>
    <row r="1044" spans="1:34" x14ac:dyDescent="0.25">
      <c r="A1044" s="1">
        <v>868583</v>
      </c>
      <c r="B1044" s="1" t="s">
        <v>2175</v>
      </c>
      <c r="C1044" s="1" t="s">
        <v>6604</v>
      </c>
      <c r="D1044" s="1">
        <v>79659</v>
      </c>
      <c r="E1044" s="3" t="s">
        <v>1179</v>
      </c>
      <c r="F1044" s="1" t="s">
        <v>1181</v>
      </c>
      <c r="G1044" s="1" t="s">
        <v>2249</v>
      </c>
      <c r="H1044" s="1">
        <v>0</v>
      </c>
      <c r="I1044" s="1" t="s">
        <v>2335</v>
      </c>
      <c r="J1044" s="1">
        <v>1858000065</v>
      </c>
      <c r="K1044" s="1" t="s">
        <v>2124</v>
      </c>
      <c r="L1044" s="1" t="s">
        <v>6605</v>
      </c>
      <c r="M1044" s="1" t="s">
        <v>6606</v>
      </c>
      <c r="N1044" s="1" t="s">
        <v>6607</v>
      </c>
      <c r="O1044" s="1" t="s">
        <v>2165</v>
      </c>
      <c r="P1044" s="1" t="s">
        <v>2165</v>
      </c>
      <c r="Q1044" s="1" t="s">
        <v>2166</v>
      </c>
      <c r="R1044" s="1" t="s">
        <v>2182</v>
      </c>
      <c r="S1044" s="1">
        <v>11</v>
      </c>
      <c r="T1044" s="1">
        <v>103109427</v>
      </c>
      <c r="U1044" s="1">
        <v>103109427</v>
      </c>
      <c r="V1044" s="1" t="s">
        <v>2168</v>
      </c>
      <c r="W1044" s="1" t="s">
        <v>2168</v>
      </c>
      <c r="X1044" s="1" t="s">
        <v>4480</v>
      </c>
      <c r="Y1044" s="1" t="s">
        <v>2236</v>
      </c>
      <c r="Z1044" s="1">
        <v>1</v>
      </c>
      <c r="AA1044" s="1" t="s">
        <v>2124</v>
      </c>
      <c r="AB1044" s="1" t="s">
        <v>2171</v>
      </c>
      <c r="AC1044" s="1" t="s">
        <v>2124</v>
      </c>
      <c r="AD1044" s="1">
        <v>2</v>
      </c>
      <c r="AE1044" s="1">
        <v>879361</v>
      </c>
      <c r="AF1044" s="1">
        <v>103109427</v>
      </c>
      <c r="AG1044" s="1" t="s">
        <v>2186</v>
      </c>
      <c r="AH1044" s="1" t="s">
        <v>2174</v>
      </c>
    </row>
    <row r="1045" spans="1:34" x14ac:dyDescent="0.25">
      <c r="A1045" s="1">
        <v>868803</v>
      </c>
      <c r="B1045" s="1" t="s">
        <v>2175</v>
      </c>
      <c r="C1045" s="1" t="s">
        <v>6608</v>
      </c>
      <c r="D1045" s="1">
        <v>4647</v>
      </c>
      <c r="E1045" s="3" t="s">
        <v>449</v>
      </c>
      <c r="F1045" s="1" t="s">
        <v>451</v>
      </c>
      <c r="G1045" s="1" t="s">
        <v>2249</v>
      </c>
      <c r="H1045" s="1">
        <v>0</v>
      </c>
      <c r="I1045" s="1" t="s">
        <v>2370</v>
      </c>
      <c r="J1045" s="1">
        <v>1950674289</v>
      </c>
      <c r="K1045" s="1" t="s">
        <v>2124</v>
      </c>
      <c r="L1045" s="1" t="s">
        <v>6609</v>
      </c>
      <c r="M1045" s="1" t="s">
        <v>4687</v>
      </c>
      <c r="N1045" s="1" t="s">
        <v>4688</v>
      </c>
      <c r="O1045" s="1" t="s">
        <v>2165</v>
      </c>
      <c r="P1045" s="1" t="s">
        <v>2165</v>
      </c>
      <c r="Q1045" s="1" t="s">
        <v>2166</v>
      </c>
      <c r="R1045" s="1" t="s">
        <v>2182</v>
      </c>
      <c r="S1045" s="1">
        <v>11</v>
      </c>
      <c r="T1045" s="1">
        <v>77128484</v>
      </c>
      <c r="U1045" s="1">
        <v>77128484</v>
      </c>
      <c r="V1045" s="1" t="s">
        <v>2168</v>
      </c>
      <c r="W1045" s="1" t="s">
        <v>2168</v>
      </c>
      <c r="X1045" s="1" t="s">
        <v>4689</v>
      </c>
      <c r="Y1045" s="1" t="s">
        <v>2236</v>
      </c>
      <c r="Z1045" s="1">
        <v>1</v>
      </c>
      <c r="AA1045" s="1" t="s">
        <v>2124</v>
      </c>
      <c r="AB1045" s="1" t="s">
        <v>2171</v>
      </c>
      <c r="AC1045" s="1" t="s">
        <v>2124</v>
      </c>
      <c r="AD1045" s="1">
        <v>2</v>
      </c>
      <c r="AE1045" s="1">
        <v>884039</v>
      </c>
      <c r="AF1045" s="1">
        <v>77128484</v>
      </c>
      <c r="AG1045" s="1" t="s">
        <v>2174</v>
      </c>
      <c r="AH1045" s="1" t="s">
        <v>2210</v>
      </c>
    </row>
    <row r="1046" spans="1:34" x14ac:dyDescent="0.25">
      <c r="A1046" s="1">
        <v>868889</v>
      </c>
      <c r="B1046" s="1" t="s">
        <v>2175</v>
      </c>
      <c r="C1046" s="1" t="s">
        <v>6610</v>
      </c>
      <c r="D1046" s="1">
        <v>84233</v>
      </c>
      <c r="E1046" s="3" t="s">
        <v>1379</v>
      </c>
      <c r="F1046" s="1" t="s">
        <v>1382</v>
      </c>
      <c r="G1046" s="1" t="s">
        <v>2249</v>
      </c>
      <c r="H1046" s="1">
        <v>0</v>
      </c>
      <c r="I1046" s="1" t="s">
        <v>2335</v>
      </c>
      <c r="J1046" s="1">
        <v>2082473214</v>
      </c>
      <c r="K1046" s="1" t="s">
        <v>2124</v>
      </c>
      <c r="L1046" s="1" t="s">
        <v>6611</v>
      </c>
      <c r="M1046" s="1" t="s">
        <v>4351</v>
      </c>
      <c r="N1046" s="1" t="s">
        <v>4352</v>
      </c>
      <c r="O1046" s="1" t="s">
        <v>2165</v>
      </c>
      <c r="P1046" s="1" t="s">
        <v>2165</v>
      </c>
      <c r="Q1046" s="1" t="s">
        <v>2166</v>
      </c>
      <c r="R1046" s="1" t="s">
        <v>2182</v>
      </c>
      <c r="S1046" s="1">
        <v>11</v>
      </c>
      <c r="T1046" s="1">
        <v>85647999</v>
      </c>
      <c r="U1046" s="1">
        <v>85647999</v>
      </c>
      <c r="V1046" s="1" t="s">
        <v>2168</v>
      </c>
      <c r="W1046" s="1" t="s">
        <v>2168</v>
      </c>
      <c r="X1046" s="1" t="s">
        <v>2559</v>
      </c>
      <c r="Y1046" s="1" t="s">
        <v>2236</v>
      </c>
      <c r="Z1046" s="1">
        <v>1</v>
      </c>
      <c r="AA1046" s="1" t="s">
        <v>2124</v>
      </c>
      <c r="AB1046" s="1" t="s">
        <v>2171</v>
      </c>
      <c r="AC1046" s="1" t="s">
        <v>2124</v>
      </c>
      <c r="AD1046" s="1">
        <v>2</v>
      </c>
      <c r="AE1046" s="1">
        <v>883047</v>
      </c>
      <c r="AF1046" s="1">
        <v>85647999</v>
      </c>
      <c r="AG1046" s="1" t="s">
        <v>2174</v>
      </c>
      <c r="AH1046" s="1" t="s">
        <v>2210</v>
      </c>
    </row>
    <row r="1047" spans="1:34" x14ac:dyDescent="0.25">
      <c r="A1047" s="1">
        <v>868923</v>
      </c>
      <c r="B1047" s="1" t="s">
        <v>2175</v>
      </c>
      <c r="C1047" s="1" t="s">
        <v>6612</v>
      </c>
      <c r="D1047" s="1">
        <v>8322</v>
      </c>
      <c r="E1047" s="3" t="s">
        <v>289</v>
      </c>
      <c r="F1047" s="1" t="s">
        <v>291</v>
      </c>
      <c r="G1047" s="1" t="s">
        <v>2249</v>
      </c>
      <c r="H1047" s="1">
        <v>0</v>
      </c>
      <c r="I1047" s="1" t="s">
        <v>2335</v>
      </c>
      <c r="J1047" s="1">
        <v>899312260</v>
      </c>
      <c r="K1047" s="1" t="s">
        <v>2124</v>
      </c>
      <c r="L1047" s="1" t="s">
        <v>6613</v>
      </c>
      <c r="M1047" s="1" t="s">
        <v>4356</v>
      </c>
      <c r="N1047" s="1" t="s">
        <v>4357</v>
      </c>
      <c r="O1047" s="1" t="s">
        <v>2165</v>
      </c>
      <c r="P1047" s="1" t="s">
        <v>2165</v>
      </c>
      <c r="Q1047" s="1" t="s">
        <v>2166</v>
      </c>
      <c r="R1047" s="1" t="s">
        <v>2182</v>
      </c>
      <c r="S1047" s="1">
        <v>11</v>
      </c>
      <c r="T1047" s="1">
        <v>86955335</v>
      </c>
      <c r="U1047" s="1">
        <v>86955335</v>
      </c>
      <c r="V1047" s="1" t="s">
        <v>2168</v>
      </c>
      <c r="W1047" s="1" t="s">
        <v>2168</v>
      </c>
      <c r="X1047" s="1" t="s">
        <v>4358</v>
      </c>
      <c r="Y1047" s="1" t="s">
        <v>2236</v>
      </c>
      <c r="Z1047" s="1">
        <v>1</v>
      </c>
      <c r="AA1047" s="1" t="s">
        <v>2124</v>
      </c>
      <c r="AB1047" s="1" t="s">
        <v>2171</v>
      </c>
      <c r="AC1047" s="1" t="s">
        <v>2124</v>
      </c>
      <c r="AD1047" s="1">
        <v>2</v>
      </c>
      <c r="AE1047" s="1">
        <v>882395</v>
      </c>
      <c r="AF1047" s="1">
        <v>86955335</v>
      </c>
      <c r="AG1047" s="1" t="s">
        <v>2174</v>
      </c>
      <c r="AH1047" s="1" t="s">
        <v>2186</v>
      </c>
    </row>
    <row r="1048" spans="1:34" x14ac:dyDescent="0.25">
      <c r="A1048" s="1">
        <v>869558</v>
      </c>
      <c r="B1048" s="1" t="s">
        <v>2175</v>
      </c>
      <c r="C1048" s="1" t="s">
        <v>6614</v>
      </c>
      <c r="D1048" s="1">
        <v>5149</v>
      </c>
      <c r="E1048" s="3" t="s">
        <v>970</v>
      </c>
      <c r="F1048" s="1" t="s">
        <v>973</v>
      </c>
      <c r="G1048" s="1" t="s">
        <v>2189</v>
      </c>
      <c r="H1048" s="1">
        <v>0</v>
      </c>
      <c r="I1048" s="1" t="s">
        <v>2335</v>
      </c>
      <c r="J1048" s="1">
        <v>188351941</v>
      </c>
      <c r="K1048" s="1" t="s">
        <v>2124</v>
      </c>
      <c r="L1048" s="1" t="s">
        <v>6615</v>
      </c>
      <c r="M1048" s="1" t="s">
        <v>4420</v>
      </c>
      <c r="N1048" s="1" t="s">
        <v>4421</v>
      </c>
      <c r="O1048" s="1" t="s">
        <v>2165</v>
      </c>
      <c r="P1048" s="1" t="s">
        <v>2165</v>
      </c>
      <c r="Q1048" s="1" t="s">
        <v>2166</v>
      </c>
      <c r="R1048" s="1" t="s">
        <v>2488</v>
      </c>
      <c r="S1048" s="1">
        <v>12</v>
      </c>
      <c r="T1048" s="1">
        <v>14973055</v>
      </c>
      <c r="U1048" s="1">
        <v>14973055</v>
      </c>
      <c r="V1048" s="1" t="s">
        <v>2168</v>
      </c>
      <c r="W1048" s="1" t="s">
        <v>2168</v>
      </c>
      <c r="X1048" s="1" t="s">
        <v>4422</v>
      </c>
      <c r="Y1048" s="1" t="s">
        <v>2236</v>
      </c>
      <c r="Z1048" s="1">
        <v>1</v>
      </c>
      <c r="AA1048" s="1" t="s">
        <v>2124</v>
      </c>
      <c r="AB1048" s="1" t="s">
        <v>2171</v>
      </c>
      <c r="AC1048" s="1" t="s">
        <v>2124</v>
      </c>
      <c r="AD1048" s="1">
        <v>2</v>
      </c>
      <c r="AE1048" s="1">
        <v>883444</v>
      </c>
      <c r="AF1048" s="1">
        <v>14973055</v>
      </c>
      <c r="AG1048" s="1" t="s">
        <v>2174</v>
      </c>
      <c r="AH1048" s="1" t="s">
        <v>2185</v>
      </c>
    </row>
    <row r="1049" spans="1:34" x14ac:dyDescent="0.25">
      <c r="A1049" s="1">
        <v>869559</v>
      </c>
      <c r="B1049" s="1" t="s">
        <v>2175</v>
      </c>
      <c r="C1049" s="1" t="s">
        <v>6616</v>
      </c>
      <c r="D1049" s="1">
        <v>5149</v>
      </c>
      <c r="E1049" s="3" t="s">
        <v>970</v>
      </c>
      <c r="F1049" s="1" t="s">
        <v>973</v>
      </c>
      <c r="G1049" s="1" t="s">
        <v>2249</v>
      </c>
      <c r="H1049" s="1">
        <v>0</v>
      </c>
      <c r="I1049" s="1" t="s">
        <v>2370</v>
      </c>
      <c r="J1049" s="1">
        <v>955172114</v>
      </c>
      <c r="K1049" s="1" t="s">
        <v>2124</v>
      </c>
      <c r="L1049" s="1" t="s">
        <v>6617</v>
      </c>
      <c r="M1049" s="1" t="s">
        <v>4420</v>
      </c>
      <c r="N1049" s="1" t="s">
        <v>4421</v>
      </c>
      <c r="O1049" s="1" t="s">
        <v>2165</v>
      </c>
      <c r="P1049" s="1" t="s">
        <v>2165</v>
      </c>
      <c r="Q1049" s="1" t="s">
        <v>2166</v>
      </c>
      <c r="R1049" s="1" t="s">
        <v>2488</v>
      </c>
      <c r="S1049" s="1">
        <v>12</v>
      </c>
      <c r="T1049" s="1">
        <v>14973086</v>
      </c>
      <c r="U1049" s="1">
        <v>14973086</v>
      </c>
      <c r="V1049" s="1" t="s">
        <v>2168</v>
      </c>
      <c r="W1049" s="1" t="s">
        <v>2168</v>
      </c>
      <c r="X1049" s="1" t="s">
        <v>4422</v>
      </c>
      <c r="Y1049" s="1" t="s">
        <v>2236</v>
      </c>
      <c r="Z1049" s="1">
        <v>1</v>
      </c>
      <c r="AA1049" s="1" t="s">
        <v>2124</v>
      </c>
      <c r="AB1049" s="1" t="s">
        <v>2171</v>
      </c>
      <c r="AC1049" s="1" t="s">
        <v>2124</v>
      </c>
      <c r="AD1049" s="1">
        <v>2</v>
      </c>
      <c r="AE1049" s="1">
        <v>883445</v>
      </c>
      <c r="AF1049" s="1">
        <v>14973086</v>
      </c>
      <c r="AG1049" s="1" t="s">
        <v>2174</v>
      </c>
      <c r="AH1049" s="1" t="s">
        <v>2186</v>
      </c>
    </row>
    <row r="1050" spans="1:34" x14ac:dyDescent="0.25">
      <c r="A1050" s="1">
        <v>869592</v>
      </c>
      <c r="B1050" s="1" t="s">
        <v>2175</v>
      </c>
      <c r="C1050" s="1" t="s">
        <v>6618</v>
      </c>
      <c r="D1050" s="1">
        <v>93589</v>
      </c>
      <c r="E1050" s="3" t="s">
        <v>131</v>
      </c>
      <c r="F1050" s="1" t="s">
        <v>134</v>
      </c>
      <c r="G1050" s="1" t="s">
        <v>2249</v>
      </c>
      <c r="H1050" s="1">
        <v>0</v>
      </c>
      <c r="I1050" s="1" t="s">
        <v>2335</v>
      </c>
      <c r="J1050" s="1">
        <v>914689714</v>
      </c>
      <c r="K1050" s="1" t="s">
        <v>2124</v>
      </c>
      <c r="L1050" s="1" t="s">
        <v>6619</v>
      </c>
      <c r="M1050" s="1" t="s">
        <v>4448</v>
      </c>
      <c r="N1050" s="1" t="s">
        <v>4449</v>
      </c>
      <c r="O1050" s="1" t="s">
        <v>2165</v>
      </c>
      <c r="P1050" s="1" t="s">
        <v>2165</v>
      </c>
      <c r="Q1050" s="1" t="s">
        <v>2166</v>
      </c>
      <c r="R1050" s="1" t="s">
        <v>2488</v>
      </c>
      <c r="S1050" s="1">
        <v>12</v>
      </c>
      <c r="T1050" s="1">
        <v>1918591</v>
      </c>
      <c r="U1050" s="1">
        <v>1918591</v>
      </c>
      <c r="V1050" s="1" t="s">
        <v>2168</v>
      </c>
      <c r="W1050" s="1" t="s">
        <v>2168</v>
      </c>
      <c r="X1050" s="1" t="s">
        <v>4450</v>
      </c>
      <c r="Y1050" s="1" t="s">
        <v>2236</v>
      </c>
      <c r="Z1050" s="1">
        <v>1</v>
      </c>
      <c r="AA1050" s="1" t="s">
        <v>2124</v>
      </c>
      <c r="AB1050" s="1" t="s">
        <v>2171</v>
      </c>
      <c r="AC1050" s="1" t="s">
        <v>2124</v>
      </c>
      <c r="AD1050" s="1">
        <v>2</v>
      </c>
      <c r="AE1050" s="1">
        <v>881344</v>
      </c>
      <c r="AF1050" s="1">
        <v>1918591</v>
      </c>
      <c r="AG1050" s="1" t="s">
        <v>2174</v>
      </c>
      <c r="AH1050" s="1" t="s">
        <v>2186</v>
      </c>
    </row>
    <row r="1051" spans="1:34" x14ac:dyDescent="0.25">
      <c r="A1051" s="1">
        <v>870520</v>
      </c>
      <c r="B1051" s="1" t="s">
        <v>2175</v>
      </c>
      <c r="C1051" s="1" t="s">
        <v>6620</v>
      </c>
      <c r="D1051" s="1">
        <v>80184</v>
      </c>
      <c r="E1051" s="3" t="s">
        <v>158</v>
      </c>
      <c r="F1051" s="1" t="s">
        <v>161</v>
      </c>
      <c r="G1051" s="1" t="s">
        <v>2249</v>
      </c>
      <c r="H1051" s="1">
        <v>0</v>
      </c>
      <c r="I1051" s="1" t="s">
        <v>2335</v>
      </c>
      <c r="J1051" s="1">
        <v>961052158</v>
      </c>
      <c r="K1051" s="1" t="s">
        <v>2124</v>
      </c>
      <c r="L1051" s="1" t="s">
        <v>6621</v>
      </c>
      <c r="M1051" s="1" t="s">
        <v>6622</v>
      </c>
      <c r="N1051" s="1" t="s">
        <v>6623</v>
      </c>
      <c r="O1051" s="1" t="s">
        <v>2165</v>
      </c>
      <c r="P1051" s="1" t="s">
        <v>2165</v>
      </c>
      <c r="Q1051" s="1" t="s">
        <v>2166</v>
      </c>
      <c r="R1051" s="1" t="s">
        <v>2488</v>
      </c>
      <c r="S1051" s="1">
        <v>12</v>
      </c>
      <c r="T1051" s="1">
        <v>88142075</v>
      </c>
      <c r="U1051" s="1">
        <v>88142075</v>
      </c>
      <c r="V1051" s="1" t="s">
        <v>2168</v>
      </c>
      <c r="W1051" s="1" t="s">
        <v>2168</v>
      </c>
      <c r="X1051" s="1" t="s">
        <v>4546</v>
      </c>
      <c r="Y1051" s="1" t="s">
        <v>2236</v>
      </c>
      <c r="Z1051" s="1">
        <v>1</v>
      </c>
      <c r="AA1051" s="1" t="s">
        <v>2124</v>
      </c>
      <c r="AB1051" s="1" t="s">
        <v>2171</v>
      </c>
      <c r="AC1051" s="1" t="s">
        <v>2124</v>
      </c>
      <c r="AD1051" s="1">
        <v>2</v>
      </c>
      <c r="AE1051" s="1">
        <v>883600</v>
      </c>
      <c r="AF1051" s="1">
        <v>88142075</v>
      </c>
      <c r="AG1051" s="1" t="s">
        <v>2210</v>
      </c>
      <c r="AH1051" s="1" t="s">
        <v>2186</v>
      </c>
    </row>
    <row r="1052" spans="1:34" x14ac:dyDescent="0.25">
      <c r="A1052" s="1">
        <v>870715</v>
      </c>
      <c r="B1052" s="1" t="s">
        <v>2175</v>
      </c>
      <c r="C1052" s="1" t="s">
        <v>6624</v>
      </c>
      <c r="D1052" s="1">
        <v>1282</v>
      </c>
      <c r="E1052" s="3" t="s">
        <v>225</v>
      </c>
      <c r="F1052" s="1" t="s">
        <v>228</v>
      </c>
      <c r="G1052" s="1" t="s">
        <v>2249</v>
      </c>
      <c r="H1052" s="1">
        <v>0</v>
      </c>
      <c r="I1052" s="1" t="s">
        <v>2370</v>
      </c>
      <c r="J1052" s="1">
        <v>113651836</v>
      </c>
      <c r="K1052" s="1" t="s">
        <v>2124</v>
      </c>
      <c r="L1052" s="1" t="s">
        <v>6625</v>
      </c>
      <c r="M1052" s="1" t="s">
        <v>6626</v>
      </c>
      <c r="N1052" s="1" t="s">
        <v>6627</v>
      </c>
      <c r="O1052" s="1" t="s">
        <v>2165</v>
      </c>
      <c r="P1052" s="1" t="s">
        <v>2165</v>
      </c>
      <c r="Q1052" s="1" t="s">
        <v>2166</v>
      </c>
      <c r="R1052" s="1" t="s">
        <v>2316</v>
      </c>
      <c r="S1052" s="1">
        <v>13</v>
      </c>
      <c r="T1052" s="1">
        <v>110307117</v>
      </c>
      <c r="U1052" s="1">
        <v>110307117</v>
      </c>
      <c r="V1052" s="1" t="s">
        <v>2168</v>
      </c>
      <c r="W1052" s="1" t="s">
        <v>2168</v>
      </c>
      <c r="X1052" s="1" t="s">
        <v>4564</v>
      </c>
      <c r="Y1052" s="1" t="s">
        <v>2236</v>
      </c>
      <c r="Z1052" s="1">
        <v>1</v>
      </c>
      <c r="AA1052" s="1" t="s">
        <v>2124</v>
      </c>
      <c r="AB1052" s="1" t="s">
        <v>2171</v>
      </c>
      <c r="AC1052" s="1" t="s">
        <v>2124</v>
      </c>
      <c r="AD1052" s="1">
        <v>2</v>
      </c>
      <c r="AE1052" s="1">
        <v>881059</v>
      </c>
      <c r="AF1052" s="1">
        <v>110307117</v>
      </c>
      <c r="AG1052" s="1" t="s">
        <v>2174</v>
      </c>
      <c r="AH1052" s="1" t="s">
        <v>2186</v>
      </c>
    </row>
    <row r="1053" spans="1:34" x14ac:dyDescent="0.25">
      <c r="A1053" s="1">
        <v>870716</v>
      </c>
      <c r="B1053" s="1" t="s">
        <v>2175</v>
      </c>
      <c r="C1053" s="1" t="s">
        <v>6628</v>
      </c>
      <c r="D1053" s="1">
        <v>1282</v>
      </c>
      <c r="E1053" s="3" t="s">
        <v>225</v>
      </c>
      <c r="F1053" s="1" t="s">
        <v>228</v>
      </c>
      <c r="G1053" s="1" t="s">
        <v>2249</v>
      </c>
      <c r="H1053" s="1">
        <v>0</v>
      </c>
      <c r="I1053" s="1" t="s">
        <v>2335</v>
      </c>
      <c r="J1053" s="1">
        <v>1884771928</v>
      </c>
      <c r="K1053" s="1" t="s">
        <v>2124</v>
      </c>
      <c r="L1053" s="1" t="s">
        <v>6629</v>
      </c>
      <c r="M1053" s="1" t="s">
        <v>6626</v>
      </c>
      <c r="N1053" s="1" t="s">
        <v>6627</v>
      </c>
      <c r="O1053" s="1" t="s">
        <v>2165</v>
      </c>
      <c r="P1053" s="1" t="s">
        <v>2165</v>
      </c>
      <c r="Q1053" s="1" t="s">
        <v>2166</v>
      </c>
      <c r="R1053" s="1" t="s">
        <v>2316</v>
      </c>
      <c r="S1053" s="1">
        <v>13</v>
      </c>
      <c r="T1053" s="1">
        <v>110307128</v>
      </c>
      <c r="U1053" s="1">
        <v>110307128</v>
      </c>
      <c r="V1053" s="1" t="s">
        <v>2168</v>
      </c>
      <c r="W1053" s="1" t="s">
        <v>2168</v>
      </c>
      <c r="X1053" s="1" t="s">
        <v>4564</v>
      </c>
      <c r="Y1053" s="1" t="s">
        <v>2236</v>
      </c>
      <c r="Z1053" s="1">
        <v>1</v>
      </c>
      <c r="AA1053" s="1" t="s">
        <v>2124</v>
      </c>
      <c r="AB1053" s="1" t="s">
        <v>2171</v>
      </c>
      <c r="AC1053" s="1" t="s">
        <v>2124</v>
      </c>
      <c r="AD1053" s="1">
        <v>2</v>
      </c>
      <c r="AE1053" s="1">
        <v>881060</v>
      </c>
      <c r="AF1053" s="1">
        <v>110307128</v>
      </c>
      <c r="AG1053" s="1" t="s">
        <v>2174</v>
      </c>
      <c r="AH1053" s="1" t="s">
        <v>2185</v>
      </c>
    </row>
    <row r="1054" spans="1:34" x14ac:dyDescent="0.25">
      <c r="A1054" s="1">
        <v>871000</v>
      </c>
      <c r="B1054" s="1" t="s">
        <v>2175</v>
      </c>
      <c r="C1054" s="1" t="s">
        <v>6630</v>
      </c>
      <c r="D1054" s="1">
        <v>145173</v>
      </c>
      <c r="E1054" s="3" t="s">
        <v>1112</v>
      </c>
      <c r="F1054" s="1" t="s">
        <v>1114</v>
      </c>
      <c r="G1054" s="1" t="s">
        <v>2249</v>
      </c>
      <c r="H1054" s="1">
        <v>0</v>
      </c>
      <c r="I1054" s="1" t="s">
        <v>2304</v>
      </c>
      <c r="J1054" s="1">
        <v>760425381</v>
      </c>
      <c r="K1054" s="1" t="s">
        <v>2124</v>
      </c>
      <c r="L1054" s="1" t="s">
        <v>6631</v>
      </c>
      <c r="M1054" s="1" t="s">
        <v>6632</v>
      </c>
      <c r="N1054" s="1" t="s">
        <v>6633</v>
      </c>
      <c r="O1054" s="1" t="s">
        <v>2165</v>
      </c>
      <c r="P1054" s="1" t="s">
        <v>2165</v>
      </c>
      <c r="Q1054" s="1" t="s">
        <v>2166</v>
      </c>
      <c r="R1054" s="1" t="s">
        <v>2316</v>
      </c>
      <c r="S1054" s="1">
        <v>13</v>
      </c>
      <c r="T1054" s="1">
        <v>31200049</v>
      </c>
      <c r="U1054" s="1">
        <v>31200049</v>
      </c>
      <c r="V1054" s="1" t="s">
        <v>2168</v>
      </c>
      <c r="W1054" s="1" t="s">
        <v>2168</v>
      </c>
      <c r="X1054" s="1" t="s">
        <v>6634</v>
      </c>
      <c r="Y1054" s="1" t="s">
        <v>2236</v>
      </c>
      <c r="Z1054" s="1">
        <v>1</v>
      </c>
      <c r="AA1054" s="1" t="s">
        <v>2124</v>
      </c>
      <c r="AB1054" s="1" t="s">
        <v>2171</v>
      </c>
      <c r="AC1054" s="1" t="s">
        <v>2124</v>
      </c>
      <c r="AD1054" s="1">
        <v>2</v>
      </c>
      <c r="AE1054" s="1">
        <v>881857</v>
      </c>
      <c r="AF1054" s="1">
        <v>31200049</v>
      </c>
      <c r="AG1054" s="1" t="s">
        <v>2174</v>
      </c>
      <c r="AH1054" s="1" t="s">
        <v>2210</v>
      </c>
    </row>
    <row r="1055" spans="1:34" x14ac:dyDescent="0.25">
      <c r="A1055" s="1">
        <v>871180</v>
      </c>
      <c r="B1055" s="1" t="s">
        <v>2175</v>
      </c>
      <c r="C1055" s="1" t="s">
        <v>6635</v>
      </c>
      <c r="D1055" s="1">
        <v>341640</v>
      </c>
      <c r="E1055" s="3" t="s">
        <v>1206</v>
      </c>
      <c r="F1055" s="1" t="s">
        <v>1208</v>
      </c>
      <c r="G1055" s="1" t="s">
        <v>2249</v>
      </c>
      <c r="H1055" s="1">
        <v>0</v>
      </c>
      <c r="I1055" s="1" t="s">
        <v>2335</v>
      </c>
      <c r="J1055" s="1">
        <v>368974586</v>
      </c>
      <c r="K1055" s="1" t="s">
        <v>2124</v>
      </c>
      <c r="L1055" s="1" t="s">
        <v>6636</v>
      </c>
      <c r="M1055" s="1" t="s">
        <v>4927</v>
      </c>
      <c r="N1055" s="1" t="s">
        <v>4928</v>
      </c>
      <c r="O1055" s="1" t="s">
        <v>2165</v>
      </c>
      <c r="P1055" s="1" t="s">
        <v>2165</v>
      </c>
      <c r="Q1055" s="1" t="s">
        <v>2166</v>
      </c>
      <c r="R1055" s="1" t="s">
        <v>2316</v>
      </c>
      <c r="S1055" s="1">
        <v>13</v>
      </c>
      <c r="T1055" s="1">
        <v>38687312</v>
      </c>
      <c r="U1055" s="1">
        <v>38687312</v>
      </c>
      <c r="V1055" s="1" t="s">
        <v>2168</v>
      </c>
      <c r="W1055" s="1" t="s">
        <v>2168</v>
      </c>
      <c r="X1055" s="1" t="s">
        <v>4929</v>
      </c>
      <c r="Y1055" s="1" t="s">
        <v>2236</v>
      </c>
      <c r="Z1055" s="1">
        <v>1</v>
      </c>
      <c r="AA1055" s="1" t="s">
        <v>2124</v>
      </c>
      <c r="AB1055" s="1" t="s">
        <v>2171</v>
      </c>
      <c r="AC1055" s="1" t="s">
        <v>2124</v>
      </c>
      <c r="AD1055" s="1">
        <v>2</v>
      </c>
      <c r="AE1055" s="1">
        <v>884194</v>
      </c>
      <c r="AF1055" s="1">
        <v>38687312</v>
      </c>
      <c r="AG1055" s="1" t="s">
        <v>2185</v>
      </c>
      <c r="AH1055" s="1" t="s">
        <v>2210</v>
      </c>
    </row>
    <row r="1056" spans="1:34" x14ac:dyDescent="0.25">
      <c r="A1056" s="1">
        <v>871383</v>
      </c>
      <c r="B1056" s="1" t="s">
        <v>2175</v>
      </c>
      <c r="C1056" s="1" t="s">
        <v>6637</v>
      </c>
      <c r="D1056" s="1">
        <v>5925</v>
      </c>
      <c r="E1056" s="3" t="s">
        <v>1330</v>
      </c>
      <c r="F1056" s="1" t="s">
        <v>1333</v>
      </c>
      <c r="G1056" s="1" t="s">
        <v>2249</v>
      </c>
      <c r="H1056" s="1">
        <v>0</v>
      </c>
      <c r="I1056" s="1" t="s">
        <v>6638</v>
      </c>
      <c r="J1056" s="1">
        <v>1952049136</v>
      </c>
      <c r="K1056" s="1" t="s">
        <v>2124</v>
      </c>
      <c r="L1056" s="1" t="s">
        <v>6639</v>
      </c>
      <c r="M1056" s="1" t="s">
        <v>4568</v>
      </c>
      <c r="N1056" s="1" t="s">
        <v>1331</v>
      </c>
      <c r="O1056" s="1" t="s">
        <v>2165</v>
      </c>
      <c r="P1056" s="1" t="s">
        <v>2165</v>
      </c>
      <c r="Q1056" s="1" t="s">
        <v>2166</v>
      </c>
      <c r="R1056" s="1" t="s">
        <v>2316</v>
      </c>
      <c r="S1056" s="1">
        <v>13</v>
      </c>
      <c r="T1056" s="1">
        <v>48303758</v>
      </c>
      <c r="U1056" s="1">
        <v>48303758</v>
      </c>
      <c r="V1056" s="1" t="s">
        <v>2168</v>
      </c>
      <c r="W1056" s="1" t="s">
        <v>2168</v>
      </c>
      <c r="X1056" s="1" t="s">
        <v>4569</v>
      </c>
      <c r="Y1056" s="1" t="s">
        <v>2236</v>
      </c>
      <c r="Z1056" s="1">
        <v>1</v>
      </c>
      <c r="AA1056" s="1" t="s">
        <v>4301</v>
      </c>
      <c r="AB1056" s="1" t="s">
        <v>2171</v>
      </c>
      <c r="AC1056" s="1" t="s">
        <v>2124</v>
      </c>
      <c r="AD1056" s="1">
        <v>2</v>
      </c>
      <c r="AE1056" s="1">
        <v>882643</v>
      </c>
      <c r="AF1056" s="1">
        <v>48303758</v>
      </c>
      <c r="AG1056" s="1" t="s">
        <v>2210</v>
      </c>
      <c r="AH1056" s="1" t="s">
        <v>2174</v>
      </c>
    </row>
    <row r="1057" spans="1:34" x14ac:dyDescent="0.25">
      <c r="A1057" s="1">
        <v>871384</v>
      </c>
      <c r="B1057" s="1" t="s">
        <v>2175</v>
      </c>
      <c r="C1057" s="1" t="s">
        <v>6640</v>
      </c>
      <c r="D1057" s="1">
        <v>5925</v>
      </c>
      <c r="E1057" s="3" t="s">
        <v>1330</v>
      </c>
      <c r="F1057" s="1" t="s">
        <v>1333</v>
      </c>
      <c r="G1057" s="1" t="s">
        <v>2249</v>
      </c>
      <c r="H1057" s="1">
        <v>0</v>
      </c>
      <c r="I1057" s="1" t="s">
        <v>6641</v>
      </c>
      <c r="J1057" s="1">
        <v>1952049790</v>
      </c>
      <c r="K1057" s="1" t="s">
        <v>2124</v>
      </c>
      <c r="L1057" s="1" t="s">
        <v>6642</v>
      </c>
      <c r="M1057" s="1" t="s">
        <v>4568</v>
      </c>
      <c r="N1057" s="1" t="s">
        <v>1331</v>
      </c>
      <c r="O1057" s="1" t="s">
        <v>2165</v>
      </c>
      <c r="P1057" s="1" t="s">
        <v>2165</v>
      </c>
      <c r="Q1057" s="1" t="s">
        <v>2166</v>
      </c>
      <c r="R1057" s="1" t="s">
        <v>2316</v>
      </c>
      <c r="S1057" s="1">
        <v>13</v>
      </c>
      <c r="T1057" s="1">
        <v>48303813</v>
      </c>
      <c r="U1057" s="1">
        <v>48303813</v>
      </c>
      <c r="V1057" s="1" t="s">
        <v>2168</v>
      </c>
      <c r="W1057" s="1" t="s">
        <v>2168</v>
      </c>
      <c r="X1057" s="1" t="s">
        <v>4569</v>
      </c>
      <c r="Y1057" s="1" t="s">
        <v>2236</v>
      </c>
      <c r="Z1057" s="1">
        <v>1</v>
      </c>
      <c r="AA1057" s="1" t="s">
        <v>4301</v>
      </c>
      <c r="AB1057" s="1" t="s">
        <v>2171</v>
      </c>
      <c r="AC1057" s="1" t="s">
        <v>2124</v>
      </c>
      <c r="AD1057" s="1">
        <v>2</v>
      </c>
      <c r="AE1057" s="1">
        <v>882644</v>
      </c>
      <c r="AF1057" s="1">
        <v>48303813</v>
      </c>
      <c r="AG1057" s="1" t="s">
        <v>2185</v>
      </c>
      <c r="AH1057" s="1" t="s">
        <v>2186</v>
      </c>
    </row>
    <row r="1058" spans="1:34" x14ac:dyDescent="0.25">
      <c r="A1058" s="1">
        <v>871476</v>
      </c>
      <c r="B1058" s="1" t="s">
        <v>2175</v>
      </c>
      <c r="C1058" s="1" t="s">
        <v>6643</v>
      </c>
      <c r="D1058" s="1">
        <v>1203</v>
      </c>
      <c r="E1058" s="3" t="s">
        <v>185</v>
      </c>
      <c r="F1058" s="1" t="s">
        <v>188</v>
      </c>
      <c r="G1058" s="1" t="s">
        <v>2249</v>
      </c>
      <c r="H1058" s="1">
        <v>0</v>
      </c>
      <c r="I1058" s="1" t="s">
        <v>2335</v>
      </c>
      <c r="J1058" s="1">
        <v>761576461</v>
      </c>
      <c r="K1058" s="1" t="s">
        <v>2124</v>
      </c>
      <c r="L1058" s="1" t="s">
        <v>6644</v>
      </c>
      <c r="M1058" s="1" t="s">
        <v>6274</v>
      </c>
      <c r="N1058" s="1" t="s">
        <v>6275</v>
      </c>
      <c r="O1058" s="1" t="s">
        <v>2165</v>
      </c>
      <c r="P1058" s="1" t="s">
        <v>2165</v>
      </c>
      <c r="Q1058" s="1" t="s">
        <v>2166</v>
      </c>
      <c r="R1058" s="1" t="s">
        <v>2316</v>
      </c>
      <c r="S1058" s="1">
        <v>13</v>
      </c>
      <c r="T1058" s="1">
        <v>76992091</v>
      </c>
      <c r="U1058" s="1">
        <v>76992091</v>
      </c>
      <c r="V1058" s="1" t="s">
        <v>2168</v>
      </c>
      <c r="W1058" s="1" t="s">
        <v>2168</v>
      </c>
      <c r="X1058" s="1" t="s">
        <v>2317</v>
      </c>
      <c r="Y1058" s="1" t="s">
        <v>2236</v>
      </c>
      <c r="Z1058" s="1">
        <v>1</v>
      </c>
      <c r="AA1058" s="1" t="s">
        <v>2124</v>
      </c>
      <c r="AB1058" s="1" t="s">
        <v>2171</v>
      </c>
      <c r="AC1058" s="1" t="s">
        <v>2124</v>
      </c>
      <c r="AD1058" s="1">
        <v>2</v>
      </c>
      <c r="AE1058" s="1">
        <v>882077</v>
      </c>
      <c r="AF1058" s="1">
        <v>76992091</v>
      </c>
      <c r="AG1058" s="1" t="s">
        <v>2210</v>
      </c>
      <c r="AH1058" s="1" t="s">
        <v>2185</v>
      </c>
    </row>
    <row r="1059" spans="1:34" x14ac:dyDescent="0.25">
      <c r="A1059" s="1">
        <v>871749</v>
      </c>
      <c r="B1059" s="1" t="s">
        <v>2175</v>
      </c>
      <c r="C1059" s="1" t="s">
        <v>6645</v>
      </c>
      <c r="D1059" s="1">
        <v>4901</v>
      </c>
      <c r="E1059" s="3" t="s">
        <v>472</v>
      </c>
      <c r="F1059" s="1" t="s">
        <v>475</v>
      </c>
      <c r="G1059" s="1" t="s">
        <v>2249</v>
      </c>
      <c r="H1059" s="1">
        <v>0</v>
      </c>
      <c r="I1059" s="1" t="s">
        <v>2335</v>
      </c>
      <c r="J1059" s="1">
        <v>2036417721</v>
      </c>
      <c r="K1059" s="1" t="s">
        <v>2124</v>
      </c>
      <c r="L1059" s="1" t="s">
        <v>6646</v>
      </c>
      <c r="M1059" s="1" t="s">
        <v>3060</v>
      </c>
      <c r="N1059" s="1" t="s">
        <v>1134</v>
      </c>
      <c r="O1059" s="1" t="s">
        <v>2165</v>
      </c>
      <c r="P1059" s="1" t="s">
        <v>2165</v>
      </c>
      <c r="Q1059" s="1" t="s">
        <v>2166</v>
      </c>
      <c r="R1059" s="1" t="s">
        <v>2692</v>
      </c>
      <c r="S1059" s="1">
        <v>14</v>
      </c>
      <c r="T1059" s="1">
        <v>24084538</v>
      </c>
      <c r="U1059" s="1">
        <v>24084538</v>
      </c>
      <c r="V1059" s="1" t="s">
        <v>2168</v>
      </c>
      <c r="W1059" s="1" t="s">
        <v>2168</v>
      </c>
      <c r="X1059" s="1" t="s">
        <v>4950</v>
      </c>
      <c r="Y1059" s="1" t="s">
        <v>2236</v>
      </c>
      <c r="Z1059" s="1">
        <v>1</v>
      </c>
      <c r="AA1059" s="1" t="s">
        <v>2124</v>
      </c>
      <c r="AB1059" s="1" t="s">
        <v>2171</v>
      </c>
      <c r="AC1059" s="1" t="s">
        <v>2124</v>
      </c>
      <c r="AD1059" s="1">
        <v>2</v>
      </c>
      <c r="AE1059" s="1">
        <v>884210</v>
      </c>
      <c r="AF1059" s="1">
        <v>24084538</v>
      </c>
      <c r="AG1059" s="1" t="s">
        <v>2210</v>
      </c>
      <c r="AH1059" s="1" t="s">
        <v>2185</v>
      </c>
    </row>
    <row r="1060" spans="1:34" x14ac:dyDescent="0.25">
      <c r="A1060" s="1">
        <v>871755</v>
      </c>
      <c r="B1060" s="1" t="s">
        <v>2175</v>
      </c>
      <c r="C1060" s="1" t="s">
        <v>6647</v>
      </c>
      <c r="D1060" s="1">
        <v>26277</v>
      </c>
      <c r="E1060" s="3" t="s">
        <v>1044</v>
      </c>
      <c r="F1060" s="1" t="s">
        <v>1047</v>
      </c>
      <c r="G1060" s="1" t="s">
        <v>2249</v>
      </c>
      <c r="H1060" s="1">
        <v>0</v>
      </c>
      <c r="I1060" s="1" t="s">
        <v>2304</v>
      </c>
      <c r="J1060" s="1">
        <v>2040602733</v>
      </c>
      <c r="K1060" s="1" t="s">
        <v>2124</v>
      </c>
      <c r="L1060" s="1" t="s">
        <v>6648</v>
      </c>
      <c r="M1060" s="1" t="s">
        <v>4961</v>
      </c>
      <c r="N1060" s="1" t="s">
        <v>4962</v>
      </c>
      <c r="O1060" s="1" t="s">
        <v>2165</v>
      </c>
      <c r="P1060" s="1" t="s">
        <v>2165</v>
      </c>
      <c r="Q1060" s="1" t="s">
        <v>2166</v>
      </c>
      <c r="R1060" s="1" t="s">
        <v>2692</v>
      </c>
      <c r="S1060" s="1">
        <v>14</v>
      </c>
      <c r="T1060" s="1">
        <v>24242462</v>
      </c>
      <c r="U1060" s="1">
        <v>24242462</v>
      </c>
      <c r="V1060" s="1" t="s">
        <v>2168</v>
      </c>
      <c r="W1060" s="1" t="s">
        <v>2168</v>
      </c>
      <c r="X1060" s="1" t="s">
        <v>4957</v>
      </c>
      <c r="Y1060" s="1" t="s">
        <v>2236</v>
      </c>
      <c r="Z1060" s="1">
        <v>1</v>
      </c>
      <c r="AA1060" s="1" t="s">
        <v>2124</v>
      </c>
      <c r="AB1060" s="1" t="s">
        <v>2171</v>
      </c>
      <c r="AC1060" s="1" t="s">
        <v>2124</v>
      </c>
      <c r="AD1060" s="1">
        <v>2</v>
      </c>
      <c r="AE1060" s="1">
        <v>882601</v>
      </c>
      <c r="AF1060" s="1">
        <v>24242462</v>
      </c>
      <c r="AG1060" s="1" t="s">
        <v>2186</v>
      </c>
      <c r="AH1060" s="1" t="s">
        <v>2174</v>
      </c>
    </row>
    <row r="1061" spans="1:34" x14ac:dyDescent="0.25">
      <c r="A1061" s="1">
        <v>871756</v>
      </c>
      <c r="B1061" s="1" t="s">
        <v>2175</v>
      </c>
      <c r="C1061" s="1" t="s">
        <v>6649</v>
      </c>
      <c r="D1061" s="1">
        <v>26277</v>
      </c>
      <c r="E1061" s="3" t="s">
        <v>1044</v>
      </c>
      <c r="F1061" s="1" t="s">
        <v>1047</v>
      </c>
      <c r="G1061" s="1" t="s">
        <v>2249</v>
      </c>
      <c r="H1061" s="1">
        <v>0</v>
      </c>
      <c r="I1061" s="1" t="s">
        <v>2304</v>
      </c>
      <c r="J1061" s="1">
        <v>868258192</v>
      </c>
      <c r="K1061" s="1" t="s">
        <v>2124</v>
      </c>
      <c r="L1061" s="1" t="s">
        <v>6650</v>
      </c>
      <c r="M1061" s="1" t="s">
        <v>5293</v>
      </c>
      <c r="N1061" s="1" t="s">
        <v>5294</v>
      </c>
      <c r="O1061" s="1" t="s">
        <v>2165</v>
      </c>
      <c r="P1061" s="1" t="s">
        <v>2165</v>
      </c>
      <c r="Q1061" s="1" t="s">
        <v>2166</v>
      </c>
      <c r="R1061" s="1" t="s">
        <v>2692</v>
      </c>
      <c r="S1061" s="1">
        <v>14</v>
      </c>
      <c r="T1061" s="1">
        <v>24242565</v>
      </c>
      <c r="U1061" s="1">
        <v>24242565</v>
      </c>
      <c r="V1061" s="1" t="s">
        <v>2168</v>
      </c>
      <c r="W1061" s="1" t="s">
        <v>2168</v>
      </c>
      <c r="X1061" s="1" t="s">
        <v>4957</v>
      </c>
      <c r="Y1061" s="1" t="s">
        <v>2236</v>
      </c>
      <c r="Z1061" s="1">
        <v>1</v>
      </c>
      <c r="AA1061" s="1" t="s">
        <v>2124</v>
      </c>
      <c r="AB1061" s="1" t="s">
        <v>2171</v>
      </c>
      <c r="AC1061" s="1" t="s">
        <v>2124</v>
      </c>
      <c r="AD1061" s="1">
        <v>2</v>
      </c>
      <c r="AE1061" s="1">
        <v>883384</v>
      </c>
      <c r="AF1061" s="1">
        <v>24242565</v>
      </c>
      <c r="AG1061" s="1" t="s">
        <v>2185</v>
      </c>
      <c r="AH1061" s="1" t="s">
        <v>2174</v>
      </c>
    </row>
    <row r="1062" spans="1:34" x14ac:dyDescent="0.25">
      <c r="A1062" s="1">
        <v>871939</v>
      </c>
      <c r="B1062" s="1" t="s">
        <v>2175</v>
      </c>
      <c r="C1062" s="1" t="s">
        <v>6651</v>
      </c>
      <c r="D1062" s="1">
        <v>652</v>
      </c>
      <c r="E1062" s="3" t="s">
        <v>1121</v>
      </c>
      <c r="F1062" s="1" t="s">
        <v>1123</v>
      </c>
      <c r="G1062" s="1" t="s">
        <v>2239</v>
      </c>
      <c r="H1062" s="1">
        <v>0</v>
      </c>
      <c r="I1062" s="1" t="s">
        <v>2304</v>
      </c>
      <c r="J1062" s="1">
        <v>540859284</v>
      </c>
      <c r="K1062" s="1" t="s">
        <v>2124</v>
      </c>
      <c r="L1062" s="1" t="s">
        <v>6652</v>
      </c>
      <c r="M1062" s="1" t="s">
        <v>6653</v>
      </c>
      <c r="N1062" s="1" t="s">
        <v>6654</v>
      </c>
      <c r="O1062" s="1" t="s">
        <v>2165</v>
      </c>
      <c r="P1062" s="1" t="s">
        <v>2165</v>
      </c>
      <c r="Q1062" s="1" t="s">
        <v>2166</v>
      </c>
      <c r="R1062" s="1" t="s">
        <v>2692</v>
      </c>
      <c r="S1062" s="1">
        <v>14</v>
      </c>
      <c r="T1062" s="1">
        <v>53956572</v>
      </c>
      <c r="U1062" s="1">
        <v>53956572</v>
      </c>
      <c r="V1062" s="1" t="s">
        <v>2168</v>
      </c>
      <c r="W1062" s="1" t="s">
        <v>2168</v>
      </c>
      <c r="X1062" s="1" t="s">
        <v>4988</v>
      </c>
      <c r="Y1062" s="1" t="s">
        <v>2236</v>
      </c>
      <c r="Z1062" s="1">
        <v>1</v>
      </c>
      <c r="AA1062" s="1" t="s">
        <v>2124</v>
      </c>
      <c r="AB1062" s="1" t="s">
        <v>2171</v>
      </c>
      <c r="AC1062" s="1" t="s">
        <v>2124</v>
      </c>
      <c r="AD1062" s="1">
        <v>2</v>
      </c>
      <c r="AE1062" s="1">
        <v>881630</v>
      </c>
      <c r="AF1062" s="1">
        <v>53956572</v>
      </c>
      <c r="AG1062" s="1" t="s">
        <v>2174</v>
      </c>
      <c r="AH1062" s="1" t="s">
        <v>2186</v>
      </c>
    </row>
    <row r="1063" spans="1:34" x14ac:dyDescent="0.25">
      <c r="A1063" s="1">
        <v>871940</v>
      </c>
      <c r="B1063" s="1" t="s">
        <v>2175</v>
      </c>
      <c r="C1063" s="1" t="s">
        <v>6655</v>
      </c>
      <c r="D1063" s="1">
        <v>652</v>
      </c>
      <c r="E1063" s="3" t="s">
        <v>1121</v>
      </c>
      <c r="F1063" s="1" t="s">
        <v>1123</v>
      </c>
      <c r="G1063" s="1" t="s">
        <v>2249</v>
      </c>
      <c r="H1063" s="1">
        <v>0</v>
      </c>
      <c r="I1063" s="1" t="s">
        <v>2304</v>
      </c>
      <c r="J1063" s="1">
        <v>1023300708</v>
      </c>
      <c r="K1063" s="1" t="s">
        <v>2124</v>
      </c>
      <c r="L1063" s="1" t="s">
        <v>6656</v>
      </c>
      <c r="M1063" s="1" t="s">
        <v>6657</v>
      </c>
      <c r="N1063" s="1" t="s">
        <v>6658</v>
      </c>
      <c r="O1063" s="1" t="s">
        <v>2165</v>
      </c>
      <c r="P1063" s="1" t="s">
        <v>2165</v>
      </c>
      <c r="Q1063" s="1" t="s">
        <v>2166</v>
      </c>
      <c r="R1063" s="1" t="s">
        <v>2692</v>
      </c>
      <c r="S1063" s="1">
        <v>14</v>
      </c>
      <c r="T1063" s="1">
        <v>53956668</v>
      </c>
      <c r="U1063" s="1">
        <v>53956668</v>
      </c>
      <c r="V1063" s="1" t="s">
        <v>2168</v>
      </c>
      <c r="W1063" s="1" t="s">
        <v>2168</v>
      </c>
      <c r="X1063" s="1" t="s">
        <v>4988</v>
      </c>
      <c r="Y1063" s="1" t="s">
        <v>2236</v>
      </c>
      <c r="Z1063" s="1">
        <v>1</v>
      </c>
      <c r="AA1063" s="1" t="s">
        <v>2124</v>
      </c>
      <c r="AB1063" s="1" t="s">
        <v>2171</v>
      </c>
      <c r="AC1063" s="1" t="s">
        <v>2124</v>
      </c>
      <c r="AD1063" s="1">
        <v>2</v>
      </c>
      <c r="AE1063" s="1">
        <v>882793</v>
      </c>
      <c r="AF1063" s="1">
        <v>53956668</v>
      </c>
      <c r="AG1063" s="1" t="s">
        <v>2210</v>
      </c>
      <c r="AH1063" s="1" t="s">
        <v>2174</v>
      </c>
    </row>
    <row r="1064" spans="1:34" x14ac:dyDescent="0.25">
      <c r="A1064" s="1">
        <v>871941</v>
      </c>
      <c r="B1064" s="1" t="s">
        <v>2175</v>
      </c>
      <c r="C1064" s="1" t="s">
        <v>6659</v>
      </c>
      <c r="D1064" s="1">
        <v>652</v>
      </c>
      <c r="E1064" s="3" t="s">
        <v>1121</v>
      </c>
      <c r="F1064" s="1" t="s">
        <v>1123</v>
      </c>
      <c r="G1064" s="1" t="s">
        <v>2249</v>
      </c>
      <c r="H1064" s="1">
        <v>0</v>
      </c>
      <c r="I1064" s="1" t="s">
        <v>2370</v>
      </c>
      <c r="J1064" s="1">
        <v>956749737</v>
      </c>
      <c r="K1064" s="1" t="s">
        <v>2124</v>
      </c>
      <c r="L1064" s="1" t="s">
        <v>6660</v>
      </c>
      <c r="M1064" s="1" t="s">
        <v>6657</v>
      </c>
      <c r="N1064" s="1" t="s">
        <v>6658</v>
      </c>
      <c r="O1064" s="1" t="s">
        <v>2165</v>
      </c>
      <c r="P1064" s="1" t="s">
        <v>2165</v>
      </c>
      <c r="Q1064" s="1" t="s">
        <v>2166</v>
      </c>
      <c r="R1064" s="1" t="s">
        <v>2692</v>
      </c>
      <c r="S1064" s="1">
        <v>14</v>
      </c>
      <c r="T1064" s="1">
        <v>53956746</v>
      </c>
      <c r="U1064" s="1">
        <v>53956746</v>
      </c>
      <c r="V1064" s="1" t="s">
        <v>2168</v>
      </c>
      <c r="W1064" s="1" t="s">
        <v>2168</v>
      </c>
      <c r="X1064" s="1" t="s">
        <v>4988</v>
      </c>
      <c r="Y1064" s="1" t="s">
        <v>2236</v>
      </c>
      <c r="Z1064" s="1">
        <v>1</v>
      </c>
      <c r="AA1064" s="1" t="s">
        <v>2124</v>
      </c>
      <c r="AB1064" s="1" t="s">
        <v>2171</v>
      </c>
      <c r="AC1064" s="1" t="s">
        <v>2124</v>
      </c>
      <c r="AD1064" s="1">
        <v>2</v>
      </c>
      <c r="AE1064" s="1">
        <v>882794</v>
      </c>
      <c r="AF1064" s="1">
        <v>53956746</v>
      </c>
      <c r="AG1064" s="1" t="s">
        <v>2185</v>
      </c>
      <c r="AH1064" s="1" t="s">
        <v>2210</v>
      </c>
    </row>
    <row r="1065" spans="1:34" x14ac:dyDescent="0.25">
      <c r="A1065" s="1">
        <v>872095</v>
      </c>
      <c r="B1065" s="1" t="s">
        <v>2175</v>
      </c>
      <c r="C1065" s="1" t="s">
        <v>6661</v>
      </c>
      <c r="D1065" s="1">
        <v>145226</v>
      </c>
      <c r="E1065" s="3" t="s">
        <v>610</v>
      </c>
      <c r="F1065" s="1" t="s">
        <v>613</v>
      </c>
      <c r="G1065" s="1" t="s">
        <v>2249</v>
      </c>
      <c r="H1065" s="1">
        <v>0</v>
      </c>
      <c r="I1065" s="1" t="s">
        <v>2580</v>
      </c>
      <c r="J1065" s="1">
        <v>960563752</v>
      </c>
      <c r="K1065" s="1" t="s">
        <v>2124</v>
      </c>
      <c r="L1065" s="1" t="s">
        <v>6662</v>
      </c>
      <c r="M1065" s="1" t="s">
        <v>3603</v>
      </c>
      <c r="N1065" s="1" t="s">
        <v>3604</v>
      </c>
      <c r="O1065" s="1" t="s">
        <v>2165</v>
      </c>
      <c r="P1065" s="1" t="s">
        <v>2165</v>
      </c>
      <c r="Q1065" s="1" t="s">
        <v>2166</v>
      </c>
      <c r="R1065" s="1" t="s">
        <v>2692</v>
      </c>
      <c r="S1065" s="1">
        <v>14</v>
      </c>
      <c r="T1065" s="1">
        <v>67722520</v>
      </c>
      <c r="U1065" s="1">
        <v>67722520</v>
      </c>
      <c r="V1065" s="1" t="s">
        <v>2168</v>
      </c>
      <c r="W1065" s="1" t="s">
        <v>2168</v>
      </c>
      <c r="X1065" s="1" t="s">
        <v>4634</v>
      </c>
      <c r="Y1065" s="1" t="s">
        <v>2236</v>
      </c>
      <c r="Z1065" s="1">
        <v>1</v>
      </c>
      <c r="AA1065" s="1" t="s">
        <v>2124</v>
      </c>
      <c r="AB1065" s="1" t="s">
        <v>2171</v>
      </c>
      <c r="AC1065" s="1" t="s">
        <v>2124</v>
      </c>
      <c r="AD1065" s="1">
        <v>2</v>
      </c>
      <c r="AE1065" s="1">
        <v>884100</v>
      </c>
      <c r="AF1065" s="1">
        <v>67722520</v>
      </c>
      <c r="AG1065" s="1" t="s">
        <v>2174</v>
      </c>
      <c r="AH1065" s="1" t="s">
        <v>2186</v>
      </c>
    </row>
    <row r="1066" spans="1:34" x14ac:dyDescent="0.25">
      <c r="A1066" s="1">
        <v>872096</v>
      </c>
      <c r="B1066" s="1" t="s">
        <v>2175</v>
      </c>
      <c r="C1066" s="1" t="s">
        <v>6663</v>
      </c>
      <c r="D1066" s="1">
        <v>145226</v>
      </c>
      <c r="E1066" s="3" t="s">
        <v>610</v>
      </c>
      <c r="F1066" s="1" t="s">
        <v>613</v>
      </c>
      <c r="G1066" s="1" t="s">
        <v>2249</v>
      </c>
      <c r="H1066" s="1">
        <v>0</v>
      </c>
      <c r="I1066" s="1" t="s">
        <v>2304</v>
      </c>
      <c r="J1066" s="1">
        <v>1003356344</v>
      </c>
      <c r="K1066" s="1" t="s">
        <v>2124</v>
      </c>
      <c r="L1066" s="1" t="s">
        <v>6664</v>
      </c>
      <c r="M1066" s="1" t="s">
        <v>3060</v>
      </c>
      <c r="N1066" s="1" t="s">
        <v>1134</v>
      </c>
      <c r="O1066" s="1" t="s">
        <v>2165</v>
      </c>
      <c r="P1066" s="1" t="s">
        <v>2165</v>
      </c>
      <c r="Q1066" s="1" t="s">
        <v>2166</v>
      </c>
      <c r="R1066" s="1" t="s">
        <v>2692</v>
      </c>
      <c r="S1066" s="1">
        <v>14</v>
      </c>
      <c r="T1066" s="1">
        <v>67722529</v>
      </c>
      <c r="U1066" s="1">
        <v>67722529</v>
      </c>
      <c r="V1066" s="1" t="s">
        <v>2168</v>
      </c>
      <c r="W1066" s="1" t="s">
        <v>2168</v>
      </c>
      <c r="X1066" s="1" t="s">
        <v>4634</v>
      </c>
      <c r="Y1066" s="1" t="s">
        <v>2236</v>
      </c>
      <c r="Z1066" s="1">
        <v>1</v>
      </c>
      <c r="AA1066" s="1" t="s">
        <v>2124</v>
      </c>
      <c r="AB1066" s="1" t="s">
        <v>2171</v>
      </c>
      <c r="AC1066" s="1" t="s">
        <v>2124</v>
      </c>
      <c r="AD1066" s="1">
        <v>2</v>
      </c>
      <c r="AE1066" s="1">
        <v>884101</v>
      </c>
      <c r="AF1066" s="1">
        <v>67722529</v>
      </c>
      <c r="AG1066" s="1" t="s">
        <v>2210</v>
      </c>
      <c r="AH1066" s="1" t="s">
        <v>2185</v>
      </c>
    </row>
    <row r="1067" spans="1:34" x14ac:dyDescent="0.25">
      <c r="A1067" s="1">
        <v>872522</v>
      </c>
      <c r="B1067" s="1" t="s">
        <v>2175</v>
      </c>
      <c r="C1067" s="1" t="s">
        <v>6665</v>
      </c>
      <c r="D1067" s="1">
        <v>338917</v>
      </c>
      <c r="E1067" s="3" t="s">
        <v>1401</v>
      </c>
      <c r="F1067" s="1" t="s">
        <v>1403</v>
      </c>
      <c r="G1067" s="1" t="s">
        <v>2254</v>
      </c>
      <c r="H1067" s="1">
        <v>0</v>
      </c>
      <c r="I1067" s="1" t="s">
        <v>2335</v>
      </c>
      <c r="J1067" s="1">
        <v>115662253</v>
      </c>
      <c r="K1067" s="1" t="s">
        <v>2124</v>
      </c>
      <c r="L1067" s="1" t="s">
        <v>6666</v>
      </c>
      <c r="M1067" s="1" t="s">
        <v>5034</v>
      </c>
      <c r="N1067" s="1" t="s">
        <v>5035</v>
      </c>
      <c r="O1067" s="1" t="s">
        <v>2165</v>
      </c>
      <c r="P1067" s="1" t="s">
        <v>2165</v>
      </c>
      <c r="Q1067" s="1" t="s">
        <v>2166</v>
      </c>
      <c r="R1067" s="1" t="s">
        <v>2692</v>
      </c>
      <c r="S1067" s="1">
        <v>14</v>
      </c>
      <c r="T1067" s="1">
        <v>74239516</v>
      </c>
      <c r="U1067" s="1">
        <v>74239516</v>
      </c>
      <c r="V1067" s="1" t="s">
        <v>2168</v>
      </c>
      <c r="W1067" s="1" t="s">
        <v>2168</v>
      </c>
      <c r="X1067" s="1" t="s">
        <v>5036</v>
      </c>
      <c r="Y1067" s="1" t="s">
        <v>2236</v>
      </c>
      <c r="Z1067" s="1">
        <v>1</v>
      </c>
      <c r="AA1067" s="1" t="s">
        <v>2124</v>
      </c>
      <c r="AB1067" s="1" t="s">
        <v>2171</v>
      </c>
      <c r="AC1067" s="1" t="s">
        <v>2124</v>
      </c>
      <c r="AD1067" s="1">
        <v>2</v>
      </c>
      <c r="AE1067" s="1">
        <v>885073</v>
      </c>
      <c r="AF1067" s="1">
        <v>74239516</v>
      </c>
      <c r="AG1067" s="1" t="s">
        <v>2210</v>
      </c>
      <c r="AH1067" s="1" t="s">
        <v>2174</v>
      </c>
    </row>
    <row r="1068" spans="1:34" x14ac:dyDescent="0.25">
      <c r="A1068" s="1">
        <v>872852</v>
      </c>
      <c r="B1068" s="1" t="s">
        <v>2175</v>
      </c>
      <c r="C1068" s="1" t="s">
        <v>6667</v>
      </c>
      <c r="D1068" s="1">
        <v>55812</v>
      </c>
      <c r="E1068" s="3" t="s">
        <v>693</v>
      </c>
      <c r="F1068" s="1" t="s">
        <v>696</v>
      </c>
      <c r="G1068" s="1" t="s">
        <v>2220</v>
      </c>
      <c r="H1068" s="1">
        <v>0</v>
      </c>
      <c r="I1068" s="1" t="s">
        <v>2370</v>
      </c>
      <c r="J1068" s="1">
        <v>114796215</v>
      </c>
      <c r="K1068" s="1" t="s">
        <v>2124</v>
      </c>
      <c r="L1068" s="1" t="s">
        <v>6668</v>
      </c>
      <c r="M1068" s="1" t="s">
        <v>5367</v>
      </c>
      <c r="N1068" s="1" t="s">
        <v>5368</v>
      </c>
      <c r="O1068" s="1" t="s">
        <v>2165</v>
      </c>
      <c r="P1068" s="1" t="s">
        <v>2165</v>
      </c>
      <c r="Q1068" s="1" t="s">
        <v>2166</v>
      </c>
      <c r="R1068" s="1" t="s">
        <v>2692</v>
      </c>
      <c r="S1068" s="1">
        <v>14</v>
      </c>
      <c r="T1068" s="1">
        <v>88385724</v>
      </c>
      <c r="U1068" s="1">
        <v>88385724</v>
      </c>
      <c r="V1068" s="1" t="s">
        <v>2168</v>
      </c>
      <c r="W1068" s="1" t="s">
        <v>2168</v>
      </c>
      <c r="X1068" s="1" t="s">
        <v>2693</v>
      </c>
      <c r="Y1068" s="1" t="s">
        <v>2227</v>
      </c>
      <c r="Z1068" s="1">
        <v>1</v>
      </c>
      <c r="AA1068" s="1" t="s">
        <v>2124</v>
      </c>
      <c r="AB1068" s="1" t="s">
        <v>2171</v>
      </c>
      <c r="AC1068" s="1" t="s">
        <v>2124</v>
      </c>
      <c r="AD1068" s="1">
        <v>2</v>
      </c>
      <c r="AE1068" s="1">
        <v>884672</v>
      </c>
      <c r="AF1068" s="1">
        <v>88385724</v>
      </c>
      <c r="AG1068" s="1" t="s">
        <v>2174</v>
      </c>
      <c r="AH1068" s="1" t="s">
        <v>2186</v>
      </c>
    </row>
    <row r="1069" spans="1:34" x14ac:dyDescent="0.25">
      <c r="A1069" s="1">
        <v>872924</v>
      </c>
      <c r="B1069" s="1" t="s">
        <v>2175</v>
      </c>
      <c r="C1069" s="1" t="s">
        <v>6669</v>
      </c>
      <c r="D1069" s="1">
        <v>10516</v>
      </c>
      <c r="E1069" s="3" t="s">
        <v>1188</v>
      </c>
      <c r="F1069" s="1" t="s">
        <v>1190</v>
      </c>
      <c r="G1069" s="1" t="s">
        <v>2249</v>
      </c>
      <c r="H1069" s="1">
        <v>0</v>
      </c>
      <c r="I1069" s="1" t="s">
        <v>2370</v>
      </c>
      <c r="J1069" s="1">
        <v>751344551</v>
      </c>
      <c r="K1069" s="1" t="s">
        <v>2124</v>
      </c>
      <c r="L1069" s="1" t="s">
        <v>6670</v>
      </c>
      <c r="M1069" s="1" t="s">
        <v>4671</v>
      </c>
      <c r="N1069" s="1" t="s">
        <v>4672</v>
      </c>
      <c r="O1069" s="1" t="s">
        <v>2165</v>
      </c>
      <c r="P1069" s="1" t="s">
        <v>2165</v>
      </c>
      <c r="Q1069" s="1" t="s">
        <v>2166</v>
      </c>
      <c r="R1069" s="1" t="s">
        <v>2692</v>
      </c>
      <c r="S1069" s="1">
        <v>14</v>
      </c>
      <c r="T1069" s="1">
        <v>91947306</v>
      </c>
      <c r="U1069" s="1">
        <v>91947306</v>
      </c>
      <c r="V1069" s="1" t="s">
        <v>2168</v>
      </c>
      <c r="W1069" s="1" t="s">
        <v>2168</v>
      </c>
      <c r="X1069" s="1" t="s">
        <v>4673</v>
      </c>
      <c r="Y1069" s="1" t="s">
        <v>2236</v>
      </c>
      <c r="Z1069" s="1">
        <v>1</v>
      </c>
      <c r="AA1069" s="1" t="s">
        <v>2124</v>
      </c>
      <c r="AB1069" s="1" t="s">
        <v>2171</v>
      </c>
      <c r="AC1069" s="1" t="s">
        <v>2124</v>
      </c>
      <c r="AD1069" s="1">
        <v>2</v>
      </c>
      <c r="AE1069" s="1">
        <v>884297</v>
      </c>
      <c r="AF1069" s="1">
        <v>91947306</v>
      </c>
      <c r="AG1069" s="1" t="s">
        <v>2210</v>
      </c>
      <c r="AH1069" s="1" t="s">
        <v>2174</v>
      </c>
    </row>
    <row r="1070" spans="1:34" x14ac:dyDescent="0.25">
      <c r="A1070" s="1">
        <v>873199</v>
      </c>
      <c r="B1070" s="1" t="s">
        <v>2175</v>
      </c>
      <c r="C1070" s="1" t="s">
        <v>6671</v>
      </c>
      <c r="D1070" s="1">
        <v>4308</v>
      </c>
      <c r="E1070" s="3" t="s">
        <v>724</v>
      </c>
      <c r="F1070" s="1" t="s">
        <v>727</v>
      </c>
      <c r="G1070" s="1" t="s">
        <v>2249</v>
      </c>
      <c r="H1070" s="1">
        <v>0</v>
      </c>
      <c r="I1070" s="1" t="s">
        <v>2335</v>
      </c>
      <c r="J1070" s="1">
        <v>574197357</v>
      </c>
      <c r="K1070" s="1" t="s">
        <v>2124</v>
      </c>
      <c r="L1070" s="1" t="s">
        <v>6672</v>
      </c>
      <c r="M1070" s="1" t="s">
        <v>6673</v>
      </c>
      <c r="N1070" s="1" t="s">
        <v>6674</v>
      </c>
      <c r="O1070" s="1" t="s">
        <v>2165</v>
      </c>
      <c r="P1070" s="1" t="s">
        <v>2165</v>
      </c>
      <c r="Q1070" s="1" t="s">
        <v>2166</v>
      </c>
      <c r="R1070" s="1" t="s">
        <v>2204</v>
      </c>
      <c r="S1070" s="1">
        <v>15</v>
      </c>
      <c r="T1070" s="1">
        <v>31101674</v>
      </c>
      <c r="U1070" s="1">
        <v>31101674</v>
      </c>
      <c r="V1070" s="1" t="s">
        <v>2168</v>
      </c>
      <c r="W1070" s="1" t="s">
        <v>2168</v>
      </c>
      <c r="X1070" s="1" t="s">
        <v>6675</v>
      </c>
      <c r="Y1070" s="1" t="s">
        <v>2236</v>
      </c>
      <c r="Z1070" s="1">
        <v>1</v>
      </c>
      <c r="AA1070" s="1" t="s">
        <v>2124</v>
      </c>
      <c r="AB1070" s="1" t="s">
        <v>2171</v>
      </c>
      <c r="AC1070" s="1" t="s">
        <v>2124</v>
      </c>
      <c r="AD1070" s="1">
        <v>2</v>
      </c>
      <c r="AE1070" s="1">
        <v>884489</v>
      </c>
      <c r="AF1070" s="1">
        <v>31101674</v>
      </c>
      <c r="AG1070" s="1" t="s">
        <v>2186</v>
      </c>
      <c r="AH1070" s="1" t="s">
        <v>2174</v>
      </c>
    </row>
    <row r="1071" spans="1:34" x14ac:dyDescent="0.25">
      <c r="A1071" s="1">
        <v>873200</v>
      </c>
      <c r="B1071" s="1" t="s">
        <v>2175</v>
      </c>
      <c r="C1071" s="1" t="s">
        <v>6676</v>
      </c>
      <c r="D1071" s="1">
        <v>4308</v>
      </c>
      <c r="E1071" s="3" t="s">
        <v>724</v>
      </c>
      <c r="F1071" s="1" t="s">
        <v>727</v>
      </c>
      <c r="G1071" s="1" t="s">
        <v>2249</v>
      </c>
      <c r="H1071" s="1">
        <v>0</v>
      </c>
      <c r="I1071" s="1" t="s">
        <v>2335</v>
      </c>
      <c r="J1071" s="1">
        <v>995949757</v>
      </c>
      <c r="K1071" s="1" t="s">
        <v>2124</v>
      </c>
      <c r="L1071" s="1" t="s">
        <v>6677</v>
      </c>
      <c r="M1071" s="1" t="s">
        <v>6673</v>
      </c>
      <c r="N1071" s="1" t="s">
        <v>6674</v>
      </c>
      <c r="O1071" s="1" t="s">
        <v>2165</v>
      </c>
      <c r="P1071" s="1" t="s">
        <v>2165</v>
      </c>
      <c r="Q1071" s="1" t="s">
        <v>2166</v>
      </c>
      <c r="R1071" s="1" t="s">
        <v>2204</v>
      </c>
      <c r="S1071" s="1">
        <v>15</v>
      </c>
      <c r="T1071" s="1">
        <v>31101716</v>
      </c>
      <c r="U1071" s="1">
        <v>31101716</v>
      </c>
      <c r="V1071" s="1" t="s">
        <v>2168</v>
      </c>
      <c r="W1071" s="1" t="s">
        <v>2168</v>
      </c>
      <c r="X1071" s="1" t="s">
        <v>6675</v>
      </c>
      <c r="Y1071" s="1" t="s">
        <v>2236</v>
      </c>
      <c r="Z1071" s="1">
        <v>1</v>
      </c>
      <c r="AA1071" s="1" t="s">
        <v>2124</v>
      </c>
      <c r="AB1071" s="1" t="s">
        <v>2171</v>
      </c>
      <c r="AC1071" s="1" t="s">
        <v>2124</v>
      </c>
      <c r="AD1071" s="1">
        <v>2</v>
      </c>
      <c r="AE1071" s="1">
        <v>884490</v>
      </c>
      <c r="AF1071" s="1">
        <v>31101716</v>
      </c>
      <c r="AG1071" s="1" t="s">
        <v>2174</v>
      </c>
      <c r="AH1071" s="1" t="s">
        <v>2210</v>
      </c>
    </row>
    <row r="1072" spans="1:34" x14ac:dyDescent="0.25">
      <c r="A1072" s="1">
        <v>873980</v>
      </c>
      <c r="B1072" s="1" t="s">
        <v>2175</v>
      </c>
      <c r="C1072" s="1" t="s">
        <v>6678</v>
      </c>
      <c r="D1072" s="1">
        <v>9187</v>
      </c>
      <c r="E1072" s="3" t="s">
        <v>681</v>
      </c>
      <c r="F1072" s="1" t="s">
        <v>684</v>
      </c>
      <c r="G1072" s="1" t="s">
        <v>2249</v>
      </c>
      <c r="H1072" s="1">
        <v>0</v>
      </c>
      <c r="I1072" s="1" t="s">
        <v>2304</v>
      </c>
      <c r="J1072" s="1">
        <v>777522531</v>
      </c>
      <c r="K1072" s="1" t="s">
        <v>2124</v>
      </c>
      <c r="L1072" s="1" t="s">
        <v>6679</v>
      </c>
      <c r="M1072" s="1" t="s">
        <v>4758</v>
      </c>
      <c r="N1072" s="1" t="s">
        <v>4759</v>
      </c>
      <c r="O1072" s="1" t="s">
        <v>2165</v>
      </c>
      <c r="P1072" s="1" t="s">
        <v>2165</v>
      </c>
      <c r="Q1072" s="1" t="s">
        <v>2166</v>
      </c>
      <c r="R1072" s="1" t="s">
        <v>2204</v>
      </c>
      <c r="S1072" s="1">
        <v>15</v>
      </c>
      <c r="T1072" s="1">
        <v>65624032</v>
      </c>
      <c r="U1072" s="1">
        <v>65624032</v>
      </c>
      <c r="V1072" s="1" t="s">
        <v>2168</v>
      </c>
      <c r="W1072" s="1" t="s">
        <v>2168</v>
      </c>
      <c r="X1072" s="1" t="s">
        <v>4760</v>
      </c>
      <c r="Y1072" s="1" t="s">
        <v>2236</v>
      </c>
      <c r="Z1072" s="1">
        <v>1</v>
      </c>
      <c r="AA1072" s="1" t="s">
        <v>2124</v>
      </c>
      <c r="AB1072" s="1" t="s">
        <v>2171</v>
      </c>
      <c r="AC1072" s="1" t="s">
        <v>2124</v>
      </c>
      <c r="AD1072" s="1">
        <v>2</v>
      </c>
      <c r="AE1072" s="1">
        <v>887651</v>
      </c>
      <c r="AF1072" s="1">
        <v>65624032</v>
      </c>
      <c r="AG1072" s="1" t="s">
        <v>2186</v>
      </c>
      <c r="AH1072" s="1" t="s">
        <v>2174</v>
      </c>
    </row>
    <row r="1073" spans="1:34" x14ac:dyDescent="0.25">
      <c r="A1073" s="1">
        <v>874057</v>
      </c>
      <c r="B1073" s="1" t="s">
        <v>2175</v>
      </c>
      <c r="C1073" s="1" t="s">
        <v>6680</v>
      </c>
      <c r="D1073" s="1">
        <v>54982</v>
      </c>
      <c r="E1073" s="3" t="s">
        <v>189</v>
      </c>
      <c r="F1073" s="1" t="s">
        <v>192</v>
      </c>
      <c r="G1073" s="1" t="s">
        <v>2220</v>
      </c>
      <c r="H1073" s="1">
        <v>0</v>
      </c>
      <c r="I1073" s="1" t="s">
        <v>2304</v>
      </c>
      <c r="J1073" s="1">
        <v>756496671</v>
      </c>
      <c r="K1073" s="1" t="s">
        <v>2124</v>
      </c>
      <c r="L1073" s="1" t="s">
        <v>6681</v>
      </c>
      <c r="M1073" s="1" t="s">
        <v>6682</v>
      </c>
      <c r="N1073" s="1" t="s">
        <v>6683</v>
      </c>
      <c r="O1073" s="1" t="s">
        <v>2165</v>
      </c>
      <c r="P1073" s="1" t="s">
        <v>2165</v>
      </c>
      <c r="Q1073" s="1" t="s">
        <v>2166</v>
      </c>
      <c r="R1073" s="1" t="s">
        <v>2204</v>
      </c>
      <c r="S1073" s="1">
        <v>15</v>
      </c>
      <c r="T1073" s="1">
        <v>68229622</v>
      </c>
      <c r="U1073" s="1">
        <v>68229622</v>
      </c>
      <c r="V1073" s="1" t="s">
        <v>2168</v>
      </c>
      <c r="W1073" s="1" t="s">
        <v>2168</v>
      </c>
      <c r="X1073" s="1" t="s">
        <v>2527</v>
      </c>
      <c r="Y1073" s="1" t="s">
        <v>2227</v>
      </c>
      <c r="Z1073" s="1">
        <v>2</v>
      </c>
      <c r="AA1073" s="1" t="s">
        <v>2124</v>
      </c>
      <c r="AB1073" s="1" t="s">
        <v>2171</v>
      </c>
      <c r="AC1073" s="1" t="s">
        <v>2124</v>
      </c>
      <c r="AD1073" s="1">
        <v>2</v>
      </c>
      <c r="AE1073" s="1">
        <v>888354</v>
      </c>
      <c r="AF1073" s="1">
        <v>68229622</v>
      </c>
      <c r="AG1073" s="1" t="s">
        <v>2210</v>
      </c>
      <c r="AH1073" s="1" t="s">
        <v>2185</v>
      </c>
    </row>
    <row r="1074" spans="1:34" x14ac:dyDescent="0.25">
      <c r="A1074" s="1">
        <v>874058</v>
      </c>
      <c r="B1074" s="1" t="s">
        <v>2175</v>
      </c>
      <c r="C1074" s="1" t="s">
        <v>6684</v>
      </c>
      <c r="D1074" s="1">
        <v>54982</v>
      </c>
      <c r="E1074" s="3" t="s">
        <v>189</v>
      </c>
      <c r="F1074" s="1" t="s">
        <v>192</v>
      </c>
      <c r="G1074" s="1" t="s">
        <v>2249</v>
      </c>
      <c r="H1074" s="1">
        <v>0</v>
      </c>
      <c r="I1074" s="1" t="s">
        <v>2335</v>
      </c>
      <c r="J1074" s="1">
        <v>942971560</v>
      </c>
      <c r="K1074" s="1" t="s">
        <v>2124</v>
      </c>
      <c r="L1074" s="1" t="s">
        <v>6685</v>
      </c>
      <c r="M1074" s="1" t="s">
        <v>2521</v>
      </c>
      <c r="N1074" s="1" t="s">
        <v>2522</v>
      </c>
      <c r="O1074" s="1" t="s">
        <v>2165</v>
      </c>
      <c r="P1074" s="1" t="s">
        <v>2165</v>
      </c>
      <c r="Q1074" s="1" t="s">
        <v>2166</v>
      </c>
      <c r="R1074" s="1" t="s">
        <v>2204</v>
      </c>
      <c r="S1074" s="1">
        <v>15</v>
      </c>
      <c r="T1074" s="1">
        <v>68229676</v>
      </c>
      <c r="U1074" s="1">
        <v>68229676</v>
      </c>
      <c r="V1074" s="1" t="s">
        <v>2168</v>
      </c>
      <c r="W1074" s="1" t="s">
        <v>2168</v>
      </c>
      <c r="X1074" s="1" t="s">
        <v>2527</v>
      </c>
      <c r="Y1074" s="1" t="s">
        <v>2236</v>
      </c>
      <c r="Z1074" s="1">
        <v>1</v>
      </c>
      <c r="AA1074" s="1" t="s">
        <v>2124</v>
      </c>
      <c r="AB1074" s="1" t="s">
        <v>2171</v>
      </c>
      <c r="AC1074" s="1" t="s">
        <v>2124</v>
      </c>
      <c r="AD1074" s="1">
        <v>2</v>
      </c>
      <c r="AE1074" s="1">
        <v>888355</v>
      </c>
      <c r="AF1074" s="1">
        <v>68229676</v>
      </c>
      <c r="AG1074" s="1" t="s">
        <v>2210</v>
      </c>
      <c r="AH1074" s="1" t="s">
        <v>2185</v>
      </c>
    </row>
    <row r="1075" spans="1:34" x14ac:dyDescent="0.25">
      <c r="A1075" s="1">
        <v>874059</v>
      </c>
      <c r="B1075" s="1" t="s">
        <v>2175</v>
      </c>
      <c r="C1075" s="1" t="s">
        <v>6686</v>
      </c>
      <c r="D1075" s="1">
        <v>54982</v>
      </c>
      <c r="E1075" s="3" t="s">
        <v>189</v>
      </c>
      <c r="F1075" s="1" t="s">
        <v>192</v>
      </c>
      <c r="G1075" s="1" t="s">
        <v>2249</v>
      </c>
      <c r="H1075" s="1">
        <v>0</v>
      </c>
      <c r="I1075" s="1" t="s">
        <v>2370</v>
      </c>
      <c r="J1075" s="1">
        <v>555985698</v>
      </c>
      <c r="K1075" s="1" t="s">
        <v>2124</v>
      </c>
      <c r="L1075" s="1" t="s">
        <v>6687</v>
      </c>
      <c r="M1075" s="1" t="s">
        <v>2521</v>
      </c>
      <c r="N1075" s="1" t="s">
        <v>2522</v>
      </c>
      <c r="O1075" s="1" t="s">
        <v>2165</v>
      </c>
      <c r="P1075" s="1" t="s">
        <v>2165</v>
      </c>
      <c r="Q1075" s="1" t="s">
        <v>2166</v>
      </c>
      <c r="R1075" s="1" t="s">
        <v>2204</v>
      </c>
      <c r="S1075" s="1">
        <v>15</v>
      </c>
      <c r="T1075" s="1">
        <v>68229685</v>
      </c>
      <c r="U1075" s="1">
        <v>68229685</v>
      </c>
      <c r="V1075" s="1" t="s">
        <v>2168</v>
      </c>
      <c r="W1075" s="1" t="s">
        <v>2168</v>
      </c>
      <c r="X1075" s="1" t="s">
        <v>2527</v>
      </c>
      <c r="Y1075" s="1" t="s">
        <v>2236</v>
      </c>
      <c r="Z1075" s="1">
        <v>1</v>
      </c>
      <c r="AA1075" s="1" t="s">
        <v>2124</v>
      </c>
      <c r="AB1075" s="1" t="s">
        <v>2171</v>
      </c>
      <c r="AC1075" s="1" t="s">
        <v>2124</v>
      </c>
      <c r="AD1075" s="1">
        <v>2</v>
      </c>
      <c r="AE1075" s="1">
        <v>888356</v>
      </c>
      <c r="AF1075" s="1">
        <v>68229685</v>
      </c>
      <c r="AG1075" s="1" t="s">
        <v>2186</v>
      </c>
      <c r="AH1075" s="1" t="s">
        <v>2174</v>
      </c>
    </row>
    <row r="1076" spans="1:34" x14ac:dyDescent="0.25">
      <c r="A1076" s="1">
        <v>874159</v>
      </c>
      <c r="B1076" s="1" t="s">
        <v>2175</v>
      </c>
      <c r="C1076" s="1" t="s">
        <v>6688</v>
      </c>
      <c r="D1076" s="1">
        <v>64220</v>
      </c>
      <c r="E1076" s="3" t="s">
        <v>1361</v>
      </c>
      <c r="F1076" s="1" t="s">
        <v>1363</v>
      </c>
      <c r="G1076" s="1" t="s">
        <v>2249</v>
      </c>
      <c r="H1076" s="1">
        <v>0</v>
      </c>
      <c r="I1076" s="1" t="s">
        <v>6548</v>
      </c>
      <c r="J1076" s="1">
        <v>578022066</v>
      </c>
      <c r="K1076" s="1" t="s">
        <v>2124</v>
      </c>
      <c r="L1076" s="1" t="s">
        <v>6689</v>
      </c>
      <c r="M1076" s="1" t="s">
        <v>6690</v>
      </c>
      <c r="N1076" s="1" t="s">
        <v>6691</v>
      </c>
      <c r="O1076" s="1" t="s">
        <v>2165</v>
      </c>
      <c r="P1076" s="1" t="s">
        <v>2165</v>
      </c>
      <c r="Q1076" s="1" t="s">
        <v>2166</v>
      </c>
      <c r="R1076" s="1" t="s">
        <v>2204</v>
      </c>
      <c r="S1076" s="1">
        <v>15</v>
      </c>
      <c r="T1076" s="1">
        <v>74202725</v>
      </c>
      <c r="U1076" s="1">
        <v>74202725</v>
      </c>
      <c r="V1076" s="1" t="s">
        <v>2168</v>
      </c>
      <c r="W1076" s="1" t="s">
        <v>2168</v>
      </c>
      <c r="X1076" s="1" t="s">
        <v>2205</v>
      </c>
      <c r="Y1076" s="1" t="s">
        <v>2236</v>
      </c>
      <c r="Z1076" s="1">
        <v>1</v>
      </c>
      <c r="AA1076" s="1" t="s">
        <v>2124</v>
      </c>
      <c r="AB1076" s="1" t="s">
        <v>2171</v>
      </c>
      <c r="AC1076" s="1" t="s">
        <v>2124</v>
      </c>
      <c r="AD1076" s="1">
        <v>2</v>
      </c>
      <c r="AE1076" s="1">
        <v>884976</v>
      </c>
      <c r="AF1076" s="1">
        <v>74202725</v>
      </c>
      <c r="AG1076" s="1" t="s">
        <v>2174</v>
      </c>
      <c r="AH1076" s="1" t="s">
        <v>2210</v>
      </c>
    </row>
    <row r="1077" spans="1:34" x14ac:dyDescent="0.25">
      <c r="A1077" s="1">
        <v>874160</v>
      </c>
      <c r="B1077" s="1" t="s">
        <v>2175</v>
      </c>
      <c r="C1077" s="1" t="s">
        <v>6692</v>
      </c>
      <c r="D1077" s="1">
        <v>64220</v>
      </c>
      <c r="E1077" s="3" t="s">
        <v>1361</v>
      </c>
      <c r="F1077" s="1" t="s">
        <v>1363</v>
      </c>
      <c r="G1077" s="1" t="s">
        <v>2249</v>
      </c>
      <c r="H1077" s="1">
        <v>0</v>
      </c>
      <c r="I1077" s="1" t="s">
        <v>2304</v>
      </c>
      <c r="J1077" s="1">
        <v>954180650</v>
      </c>
      <c r="K1077" s="1" t="s">
        <v>2124</v>
      </c>
      <c r="L1077" s="1" t="s">
        <v>6693</v>
      </c>
      <c r="M1077" s="1" t="s">
        <v>6690</v>
      </c>
      <c r="N1077" s="1" t="s">
        <v>6691</v>
      </c>
      <c r="O1077" s="1" t="s">
        <v>2165</v>
      </c>
      <c r="P1077" s="1" t="s">
        <v>2165</v>
      </c>
      <c r="Q1077" s="1" t="s">
        <v>2166</v>
      </c>
      <c r="R1077" s="1" t="s">
        <v>2204</v>
      </c>
      <c r="S1077" s="1">
        <v>15</v>
      </c>
      <c r="T1077" s="1">
        <v>74202780</v>
      </c>
      <c r="U1077" s="1">
        <v>74202780</v>
      </c>
      <c r="V1077" s="1" t="s">
        <v>2168</v>
      </c>
      <c r="W1077" s="1" t="s">
        <v>2168</v>
      </c>
      <c r="X1077" s="1" t="s">
        <v>2205</v>
      </c>
      <c r="Y1077" s="1" t="s">
        <v>2236</v>
      </c>
      <c r="Z1077" s="1">
        <v>1</v>
      </c>
      <c r="AA1077" s="1" t="s">
        <v>2124</v>
      </c>
      <c r="AB1077" s="1" t="s">
        <v>2171</v>
      </c>
      <c r="AC1077" s="1" t="s">
        <v>2124</v>
      </c>
      <c r="AD1077" s="1">
        <v>2</v>
      </c>
      <c r="AE1077" s="1">
        <v>885886</v>
      </c>
      <c r="AF1077" s="1">
        <v>74202780</v>
      </c>
      <c r="AG1077" s="1" t="s">
        <v>2174</v>
      </c>
      <c r="AH1077" s="1" t="s">
        <v>2186</v>
      </c>
    </row>
    <row r="1078" spans="1:34" x14ac:dyDescent="0.25">
      <c r="A1078" s="1">
        <v>874224</v>
      </c>
      <c r="B1078" s="1" t="s">
        <v>2175</v>
      </c>
      <c r="C1078" s="1" t="s">
        <v>6694</v>
      </c>
      <c r="D1078" s="1">
        <v>6017</v>
      </c>
      <c r="E1078" s="3" t="s">
        <v>630</v>
      </c>
      <c r="F1078" s="1" t="s">
        <v>633</v>
      </c>
      <c r="G1078" s="1" t="s">
        <v>2249</v>
      </c>
      <c r="H1078" s="1">
        <v>0</v>
      </c>
      <c r="I1078" s="1" t="s">
        <v>2304</v>
      </c>
      <c r="J1078" s="1">
        <v>903050784</v>
      </c>
      <c r="K1078" s="1" t="s">
        <v>2124</v>
      </c>
      <c r="L1078" s="1" t="s">
        <v>6695</v>
      </c>
      <c r="M1078" s="1" t="s">
        <v>4775</v>
      </c>
      <c r="N1078" s="1" t="s">
        <v>4776</v>
      </c>
      <c r="O1078" s="1" t="s">
        <v>2165</v>
      </c>
      <c r="P1078" s="1" t="s">
        <v>2165</v>
      </c>
      <c r="Q1078" s="1" t="s">
        <v>2166</v>
      </c>
      <c r="R1078" s="1" t="s">
        <v>2204</v>
      </c>
      <c r="S1078" s="1">
        <v>15</v>
      </c>
      <c r="T1078" s="1">
        <v>89219805</v>
      </c>
      <c r="U1078" s="1">
        <v>89219805</v>
      </c>
      <c r="V1078" s="1" t="s">
        <v>2168</v>
      </c>
      <c r="W1078" s="1" t="s">
        <v>2168</v>
      </c>
      <c r="X1078" s="1" t="s">
        <v>2374</v>
      </c>
      <c r="Y1078" s="1" t="s">
        <v>2236</v>
      </c>
      <c r="Z1078" s="1">
        <v>1</v>
      </c>
      <c r="AA1078" s="1" t="s">
        <v>2124</v>
      </c>
      <c r="AB1078" s="1" t="s">
        <v>2171</v>
      </c>
      <c r="AC1078" s="1" t="s">
        <v>2124</v>
      </c>
      <c r="AD1078" s="1">
        <v>2</v>
      </c>
      <c r="AE1078" s="1">
        <v>887774</v>
      </c>
      <c r="AF1078" s="1">
        <v>89219805</v>
      </c>
      <c r="AG1078" s="1" t="s">
        <v>2185</v>
      </c>
      <c r="AH1078" s="1" t="s">
        <v>2186</v>
      </c>
    </row>
    <row r="1079" spans="1:34" x14ac:dyDescent="0.25">
      <c r="A1079" s="1">
        <v>874308</v>
      </c>
      <c r="B1079" s="1" t="s">
        <v>2175</v>
      </c>
      <c r="C1079" s="1" t="s">
        <v>6696</v>
      </c>
      <c r="D1079" s="1">
        <v>374654</v>
      </c>
      <c r="E1079" s="3" t="s">
        <v>1253</v>
      </c>
      <c r="F1079" s="1" t="s">
        <v>1255</v>
      </c>
      <c r="G1079" s="1" t="s">
        <v>2249</v>
      </c>
      <c r="H1079" s="1">
        <v>0</v>
      </c>
      <c r="I1079" s="1" t="s">
        <v>2335</v>
      </c>
      <c r="J1079" s="1">
        <v>537046990</v>
      </c>
      <c r="K1079" s="1" t="s">
        <v>2124</v>
      </c>
      <c r="L1079" s="1" t="s">
        <v>6697</v>
      </c>
      <c r="M1079" s="1" t="s">
        <v>4785</v>
      </c>
      <c r="N1079" s="1" t="s">
        <v>4786</v>
      </c>
      <c r="O1079" s="1" t="s">
        <v>2165</v>
      </c>
      <c r="P1079" s="1" t="s">
        <v>2165</v>
      </c>
      <c r="Q1079" s="1" t="s">
        <v>2166</v>
      </c>
      <c r="R1079" s="1" t="s">
        <v>2204</v>
      </c>
      <c r="S1079" s="1">
        <v>15</v>
      </c>
      <c r="T1079" s="1">
        <v>89655442</v>
      </c>
      <c r="U1079" s="1">
        <v>89655442</v>
      </c>
      <c r="V1079" s="1" t="s">
        <v>2168</v>
      </c>
      <c r="W1079" s="1" t="s">
        <v>2168</v>
      </c>
      <c r="X1079" s="1" t="s">
        <v>2374</v>
      </c>
      <c r="Y1079" s="1" t="s">
        <v>2236</v>
      </c>
      <c r="Z1079" s="1">
        <v>1</v>
      </c>
      <c r="AA1079" s="1" t="s">
        <v>2124</v>
      </c>
      <c r="AB1079" s="1" t="s">
        <v>2171</v>
      </c>
      <c r="AC1079" s="1" t="s">
        <v>2124</v>
      </c>
      <c r="AD1079" s="1">
        <v>2</v>
      </c>
      <c r="AE1079" s="1">
        <v>887340</v>
      </c>
      <c r="AF1079" s="1">
        <v>89655442</v>
      </c>
      <c r="AG1079" s="1" t="s">
        <v>2174</v>
      </c>
      <c r="AH1079" s="1" t="s">
        <v>2186</v>
      </c>
    </row>
    <row r="1080" spans="1:34" x14ac:dyDescent="0.25">
      <c r="A1080" s="1">
        <v>874619</v>
      </c>
      <c r="B1080" s="1" t="s">
        <v>2175</v>
      </c>
      <c r="C1080" s="1" t="s">
        <v>6698</v>
      </c>
      <c r="D1080" s="1">
        <v>84572</v>
      </c>
      <c r="E1080" s="3" t="s">
        <v>300</v>
      </c>
      <c r="F1080" s="1" t="s">
        <v>303</v>
      </c>
      <c r="G1080" s="1" t="s">
        <v>2249</v>
      </c>
      <c r="H1080" s="1">
        <v>0</v>
      </c>
      <c r="I1080" s="1" t="s">
        <v>6641</v>
      </c>
      <c r="J1080" s="1">
        <v>765220411</v>
      </c>
      <c r="K1080" s="1" t="s">
        <v>2124</v>
      </c>
      <c r="L1080" s="1" t="s">
        <v>6699</v>
      </c>
      <c r="M1080" s="1" t="s">
        <v>6700</v>
      </c>
      <c r="N1080" s="1" t="s">
        <v>6701</v>
      </c>
      <c r="O1080" s="1" t="s">
        <v>2165</v>
      </c>
      <c r="P1080" s="1" t="s">
        <v>2165</v>
      </c>
      <c r="Q1080" s="1" t="s">
        <v>2166</v>
      </c>
      <c r="R1080" s="1" t="s">
        <v>2532</v>
      </c>
      <c r="S1080" s="1">
        <v>16</v>
      </c>
      <c r="T1080" s="1">
        <v>1351938</v>
      </c>
      <c r="U1080" s="1">
        <v>1351938</v>
      </c>
      <c r="V1080" s="1" t="s">
        <v>2168</v>
      </c>
      <c r="W1080" s="1" t="s">
        <v>2168</v>
      </c>
      <c r="X1080" s="1" t="s">
        <v>4814</v>
      </c>
      <c r="Y1080" s="1" t="s">
        <v>2236</v>
      </c>
      <c r="Z1080" s="1">
        <v>1</v>
      </c>
      <c r="AA1080" s="1" t="s">
        <v>2124</v>
      </c>
      <c r="AB1080" s="1" t="s">
        <v>2171</v>
      </c>
      <c r="AC1080" s="1" t="s">
        <v>2124</v>
      </c>
      <c r="AD1080" s="1">
        <v>2</v>
      </c>
      <c r="AE1080" s="1">
        <v>886761</v>
      </c>
      <c r="AF1080" s="1">
        <v>1351938</v>
      </c>
      <c r="AG1080" s="1" t="s">
        <v>2210</v>
      </c>
      <c r="AH1080" s="1" t="s">
        <v>2185</v>
      </c>
    </row>
    <row r="1081" spans="1:34" x14ac:dyDescent="0.25">
      <c r="A1081" s="1">
        <v>874805</v>
      </c>
      <c r="B1081" s="1" t="s">
        <v>2175</v>
      </c>
      <c r="C1081" s="1" t="s">
        <v>6702</v>
      </c>
      <c r="D1081" s="1">
        <v>9742</v>
      </c>
      <c r="E1081" s="3" t="s">
        <v>355</v>
      </c>
      <c r="F1081" s="1" t="s">
        <v>357</v>
      </c>
      <c r="G1081" s="1" t="s">
        <v>2249</v>
      </c>
      <c r="H1081" s="1">
        <v>0</v>
      </c>
      <c r="I1081" s="1" t="s">
        <v>2335</v>
      </c>
      <c r="J1081" s="1">
        <v>373009406</v>
      </c>
      <c r="K1081" s="1" t="s">
        <v>2124</v>
      </c>
      <c r="L1081" s="1" t="s">
        <v>6703</v>
      </c>
      <c r="M1081" s="1" t="s">
        <v>5443</v>
      </c>
      <c r="N1081" s="1" t="s">
        <v>5444</v>
      </c>
      <c r="O1081" s="1" t="s">
        <v>2165</v>
      </c>
      <c r="P1081" s="1" t="s">
        <v>2165</v>
      </c>
      <c r="Q1081" s="1" t="s">
        <v>2166</v>
      </c>
      <c r="R1081" s="1" t="s">
        <v>2532</v>
      </c>
      <c r="S1081" s="1">
        <v>16</v>
      </c>
      <c r="T1081" s="1">
        <v>1607290</v>
      </c>
      <c r="U1081" s="1">
        <v>1607290</v>
      </c>
      <c r="V1081" s="1" t="s">
        <v>2168</v>
      </c>
      <c r="W1081" s="1" t="s">
        <v>2168</v>
      </c>
      <c r="X1081" s="1" t="s">
        <v>4814</v>
      </c>
      <c r="Y1081" s="1" t="s">
        <v>2236</v>
      </c>
      <c r="Z1081" s="1">
        <v>1</v>
      </c>
      <c r="AA1081" s="1" t="s">
        <v>2124</v>
      </c>
      <c r="AB1081" s="1" t="s">
        <v>2171</v>
      </c>
      <c r="AC1081" s="1" t="s">
        <v>2124</v>
      </c>
      <c r="AD1081" s="1">
        <v>2</v>
      </c>
      <c r="AE1081" s="1">
        <v>887538</v>
      </c>
      <c r="AF1081" s="1">
        <v>1607290</v>
      </c>
      <c r="AG1081" s="1" t="s">
        <v>2210</v>
      </c>
      <c r="AH1081" s="1" t="s">
        <v>2174</v>
      </c>
    </row>
    <row r="1082" spans="1:34" x14ac:dyDescent="0.25">
      <c r="A1082" s="1">
        <v>874806</v>
      </c>
      <c r="B1082" s="1" t="s">
        <v>2175</v>
      </c>
      <c r="C1082" s="1" t="s">
        <v>6704</v>
      </c>
      <c r="D1082" s="1">
        <v>9742</v>
      </c>
      <c r="E1082" s="3" t="s">
        <v>355</v>
      </c>
      <c r="F1082" s="1" t="s">
        <v>357</v>
      </c>
      <c r="G1082" s="1" t="s">
        <v>2249</v>
      </c>
      <c r="H1082" s="1">
        <v>0</v>
      </c>
      <c r="I1082" s="1" t="s">
        <v>2370</v>
      </c>
      <c r="J1082" s="1">
        <v>866146909</v>
      </c>
      <c r="K1082" s="1" t="s">
        <v>2124</v>
      </c>
      <c r="L1082" s="1" t="s">
        <v>6705</v>
      </c>
      <c r="M1082" s="1" t="s">
        <v>5443</v>
      </c>
      <c r="N1082" s="1" t="s">
        <v>5444</v>
      </c>
      <c r="O1082" s="1" t="s">
        <v>2165</v>
      </c>
      <c r="P1082" s="1" t="s">
        <v>2165</v>
      </c>
      <c r="Q1082" s="1" t="s">
        <v>2166</v>
      </c>
      <c r="R1082" s="1" t="s">
        <v>2532</v>
      </c>
      <c r="S1082" s="1">
        <v>16</v>
      </c>
      <c r="T1082" s="1">
        <v>1612063</v>
      </c>
      <c r="U1082" s="1">
        <v>1612063</v>
      </c>
      <c r="V1082" s="1" t="s">
        <v>2168</v>
      </c>
      <c r="W1082" s="1" t="s">
        <v>2168</v>
      </c>
      <c r="X1082" s="1" t="s">
        <v>4814</v>
      </c>
      <c r="Y1082" s="1" t="s">
        <v>2236</v>
      </c>
      <c r="Z1082" s="1">
        <v>1</v>
      </c>
      <c r="AA1082" s="1" t="s">
        <v>2124</v>
      </c>
      <c r="AB1082" s="1" t="s">
        <v>2171</v>
      </c>
      <c r="AC1082" s="1" t="s">
        <v>2124</v>
      </c>
      <c r="AD1082" s="1">
        <v>2</v>
      </c>
      <c r="AE1082" s="1">
        <v>887539</v>
      </c>
      <c r="AF1082" s="1">
        <v>1612063</v>
      </c>
      <c r="AG1082" s="1" t="s">
        <v>2185</v>
      </c>
      <c r="AH1082" s="1" t="s">
        <v>2186</v>
      </c>
    </row>
    <row r="1083" spans="1:34" x14ac:dyDescent="0.25">
      <c r="A1083" s="1">
        <v>875444</v>
      </c>
      <c r="B1083" s="1" t="s">
        <v>2175</v>
      </c>
      <c r="C1083" s="1" t="s">
        <v>6706</v>
      </c>
      <c r="D1083" s="1">
        <v>23322</v>
      </c>
      <c r="E1083" s="3" t="s">
        <v>662</v>
      </c>
      <c r="F1083" s="1" t="s">
        <v>665</v>
      </c>
      <c r="G1083" s="1" t="s">
        <v>2249</v>
      </c>
      <c r="H1083" s="1">
        <v>0</v>
      </c>
      <c r="I1083" s="1" t="s">
        <v>2335</v>
      </c>
      <c r="J1083" s="1">
        <v>1020579838</v>
      </c>
      <c r="K1083" s="1" t="s">
        <v>2124</v>
      </c>
      <c r="L1083" s="1" t="s">
        <v>6707</v>
      </c>
      <c r="M1083" s="1" t="s">
        <v>6708</v>
      </c>
      <c r="N1083" s="1" t="s">
        <v>6709</v>
      </c>
      <c r="O1083" s="1" t="s">
        <v>2165</v>
      </c>
      <c r="P1083" s="1" t="s">
        <v>2165</v>
      </c>
      <c r="Q1083" s="1" t="s">
        <v>2166</v>
      </c>
      <c r="R1083" s="1" t="s">
        <v>2532</v>
      </c>
      <c r="S1083" s="1">
        <v>16</v>
      </c>
      <c r="T1083" s="1">
        <v>53703803</v>
      </c>
      <c r="U1083" s="1">
        <v>53703803</v>
      </c>
      <c r="V1083" s="1" t="s">
        <v>2168</v>
      </c>
      <c r="W1083" s="1" t="s">
        <v>2168</v>
      </c>
      <c r="X1083" s="1" t="s">
        <v>4830</v>
      </c>
      <c r="Y1083" s="1" t="s">
        <v>2236</v>
      </c>
      <c r="Z1083" s="1">
        <v>1</v>
      </c>
      <c r="AA1083" s="1" t="s">
        <v>2124</v>
      </c>
      <c r="AB1083" s="1" t="s">
        <v>2171</v>
      </c>
      <c r="AC1083" s="1" t="s">
        <v>2124</v>
      </c>
      <c r="AD1083" s="1">
        <v>2</v>
      </c>
      <c r="AE1083" s="1">
        <v>884841</v>
      </c>
      <c r="AF1083" s="1">
        <v>53703803</v>
      </c>
      <c r="AG1083" s="1" t="s">
        <v>2174</v>
      </c>
      <c r="AH1083" s="1" t="s">
        <v>2185</v>
      </c>
    </row>
    <row r="1084" spans="1:34" x14ac:dyDescent="0.25">
      <c r="A1084" s="1">
        <v>875445</v>
      </c>
      <c r="B1084" s="1" t="s">
        <v>2175</v>
      </c>
      <c r="C1084" s="1" t="s">
        <v>6710</v>
      </c>
      <c r="D1084" s="1">
        <v>23322</v>
      </c>
      <c r="E1084" s="3" t="s">
        <v>662</v>
      </c>
      <c r="F1084" s="1" t="s">
        <v>665</v>
      </c>
      <c r="G1084" s="1" t="s">
        <v>2249</v>
      </c>
      <c r="H1084" s="1">
        <v>0</v>
      </c>
      <c r="I1084" s="1" t="s">
        <v>2335</v>
      </c>
      <c r="J1084" s="1">
        <v>909461672</v>
      </c>
      <c r="K1084" s="1" t="s">
        <v>2124</v>
      </c>
      <c r="L1084" s="1" t="s">
        <v>6711</v>
      </c>
      <c r="M1084" s="1" t="s">
        <v>6712</v>
      </c>
      <c r="N1084" s="1" t="s">
        <v>6713</v>
      </c>
      <c r="O1084" s="1" t="s">
        <v>2165</v>
      </c>
      <c r="P1084" s="1" t="s">
        <v>2165</v>
      </c>
      <c r="Q1084" s="1" t="s">
        <v>2166</v>
      </c>
      <c r="R1084" s="1" t="s">
        <v>2532</v>
      </c>
      <c r="S1084" s="1">
        <v>16</v>
      </c>
      <c r="T1084" s="1">
        <v>53703811</v>
      </c>
      <c r="U1084" s="1">
        <v>53703811</v>
      </c>
      <c r="V1084" s="1" t="s">
        <v>2168</v>
      </c>
      <c r="W1084" s="1" t="s">
        <v>2168</v>
      </c>
      <c r="X1084" s="1" t="s">
        <v>4830</v>
      </c>
      <c r="Y1084" s="1" t="s">
        <v>2236</v>
      </c>
      <c r="Z1084" s="1">
        <v>1</v>
      </c>
      <c r="AA1084" s="1" t="s">
        <v>2124</v>
      </c>
      <c r="AB1084" s="1" t="s">
        <v>2171</v>
      </c>
      <c r="AC1084" s="1" t="s">
        <v>2124</v>
      </c>
      <c r="AD1084" s="1">
        <v>2</v>
      </c>
      <c r="AE1084" s="1">
        <v>885769</v>
      </c>
      <c r="AF1084" s="1">
        <v>53703811</v>
      </c>
      <c r="AG1084" s="1" t="s">
        <v>2186</v>
      </c>
      <c r="AH1084" s="1" t="s">
        <v>2174</v>
      </c>
    </row>
    <row r="1085" spans="1:34" x14ac:dyDescent="0.25">
      <c r="A1085" s="1">
        <v>875528</v>
      </c>
      <c r="B1085" s="1" t="s">
        <v>2175</v>
      </c>
      <c r="C1085" s="1" t="s">
        <v>6714</v>
      </c>
      <c r="D1085" s="1">
        <v>583</v>
      </c>
      <c r="E1085" s="3" t="s">
        <v>82</v>
      </c>
      <c r="F1085" s="1" t="s">
        <v>85</v>
      </c>
      <c r="G1085" s="1" t="s">
        <v>2249</v>
      </c>
      <c r="H1085" s="1">
        <v>0</v>
      </c>
      <c r="I1085" s="1" t="s">
        <v>2370</v>
      </c>
      <c r="J1085" s="1">
        <v>1042357903</v>
      </c>
      <c r="K1085" s="1" t="s">
        <v>2124</v>
      </c>
      <c r="L1085" s="1" t="s">
        <v>6715</v>
      </c>
      <c r="M1085" s="1" t="s">
        <v>4851</v>
      </c>
      <c r="N1085" s="1" t="s">
        <v>4852</v>
      </c>
      <c r="O1085" s="1" t="s">
        <v>2165</v>
      </c>
      <c r="P1085" s="1" t="s">
        <v>2165</v>
      </c>
      <c r="Q1085" s="1" t="s">
        <v>2166</v>
      </c>
      <c r="R1085" s="1" t="s">
        <v>2532</v>
      </c>
      <c r="S1085" s="1">
        <v>16</v>
      </c>
      <c r="T1085" s="1">
        <v>56519980</v>
      </c>
      <c r="U1085" s="1">
        <v>56519980</v>
      </c>
      <c r="V1085" s="1" t="s">
        <v>2168</v>
      </c>
      <c r="W1085" s="1" t="s">
        <v>2168</v>
      </c>
      <c r="X1085" s="1" t="s">
        <v>2700</v>
      </c>
      <c r="Y1085" s="1" t="s">
        <v>2236</v>
      </c>
      <c r="Z1085" s="1">
        <v>1</v>
      </c>
      <c r="AA1085" s="1" t="s">
        <v>2124</v>
      </c>
      <c r="AB1085" s="1" t="s">
        <v>2171</v>
      </c>
      <c r="AC1085" s="1" t="s">
        <v>2124</v>
      </c>
      <c r="AD1085" s="1">
        <v>2</v>
      </c>
      <c r="AE1085" s="1">
        <v>884276</v>
      </c>
      <c r="AF1085" s="1">
        <v>56519980</v>
      </c>
      <c r="AG1085" s="1" t="s">
        <v>2210</v>
      </c>
      <c r="AH1085" s="1" t="s">
        <v>2185</v>
      </c>
    </row>
    <row r="1086" spans="1:34" x14ac:dyDescent="0.25">
      <c r="A1086" s="1">
        <v>876553</v>
      </c>
      <c r="B1086" s="1" t="s">
        <v>2175</v>
      </c>
      <c r="C1086" s="1" t="s">
        <v>6716</v>
      </c>
      <c r="D1086" s="1">
        <v>9187</v>
      </c>
      <c r="E1086" s="3" t="s">
        <v>681</v>
      </c>
      <c r="F1086" s="1" t="s">
        <v>684</v>
      </c>
      <c r="G1086" s="1" t="s">
        <v>2249</v>
      </c>
      <c r="H1086" s="1">
        <v>0</v>
      </c>
      <c r="I1086" s="1" t="s">
        <v>2304</v>
      </c>
      <c r="J1086" s="1">
        <v>562775135</v>
      </c>
      <c r="K1086" s="1" t="s">
        <v>2124</v>
      </c>
      <c r="L1086" s="1" t="s">
        <v>6717</v>
      </c>
      <c r="M1086" s="1" t="s">
        <v>4758</v>
      </c>
      <c r="N1086" s="1" t="s">
        <v>4759</v>
      </c>
      <c r="O1086" s="1" t="s">
        <v>2165</v>
      </c>
      <c r="P1086" s="1" t="s">
        <v>2165</v>
      </c>
      <c r="Q1086" s="1" t="s">
        <v>2166</v>
      </c>
      <c r="R1086" s="1" t="s">
        <v>2204</v>
      </c>
      <c r="S1086" s="1">
        <v>15</v>
      </c>
      <c r="T1086" s="1">
        <v>65622102</v>
      </c>
      <c r="U1086" s="1">
        <v>65622102</v>
      </c>
      <c r="V1086" s="1" t="s">
        <v>2168</v>
      </c>
      <c r="W1086" s="1" t="s">
        <v>2168</v>
      </c>
      <c r="X1086" s="1" t="s">
        <v>4760</v>
      </c>
      <c r="Y1086" s="1" t="s">
        <v>2236</v>
      </c>
      <c r="Z1086" s="1">
        <v>1</v>
      </c>
      <c r="AA1086" s="1" t="s">
        <v>2124</v>
      </c>
      <c r="AB1086" s="1" t="s">
        <v>2171</v>
      </c>
      <c r="AC1086" s="1" t="s">
        <v>2124</v>
      </c>
      <c r="AD1086" s="1">
        <v>2</v>
      </c>
      <c r="AE1086" s="1">
        <v>887650</v>
      </c>
      <c r="AF1086" s="1">
        <v>65622102</v>
      </c>
      <c r="AG1086" s="1" t="s">
        <v>2210</v>
      </c>
      <c r="AH1086" s="1" t="s">
        <v>2185</v>
      </c>
    </row>
    <row r="1087" spans="1:34" x14ac:dyDescent="0.25">
      <c r="A1087" s="1">
        <v>876571</v>
      </c>
      <c r="B1087" s="1" t="s">
        <v>2175</v>
      </c>
      <c r="C1087" s="1" t="s">
        <v>6718</v>
      </c>
      <c r="D1087" s="1">
        <v>64220</v>
      </c>
      <c r="E1087" s="3" t="s">
        <v>1361</v>
      </c>
      <c r="F1087" s="1" t="s">
        <v>1363</v>
      </c>
      <c r="G1087" s="1" t="s">
        <v>2249</v>
      </c>
      <c r="H1087" s="1">
        <v>0</v>
      </c>
      <c r="I1087" s="1" t="s">
        <v>2335</v>
      </c>
      <c r="J1087" s="1">
        <v>757189393</v>
      </c>
      <c r="K1087" s="1" t="s">
        <v>2124</v>
      </c>
      <c r="L1087" s="1" t="s">
        <v>6719</v>
      </c>
      <c r="M1087" s="1" t="s">
        <v>6690</v>
      </c>
      <c r="N1087" s="1" t="s">
        <v>6691</v>
      </c>
      <c r="O1087" s="1" t="s">
        <v>2165</v>
      </c>
      <c r="P1087" s="1" t="s">
        <v>2165</v>
      </c>
      <c r="Q1087" s="1" t="s">
        <v>2166</v>
      </c>
      <c r="R1087" s="1" t="s">
        <v>2204</v>
      </c>
      <c r="S1087" s="1">
        <v>15</v>
      </c>
      <c r="T1087" s="1">
        <v>74202296</v>
      </c>
      <c r="U1087" s="1">
        <v>74202296</v>
      </c>
      <c r="V1087" s="1" t="s">
        <v>2168</v>
      </c>
      <c r="W1087" s="1" t="s">
        <v>2168</v>
      </c>
      <c r="X1087" s="1" t="s">
        <v>2205</v>
      </c>
      <c r="Y1087" s="1" t="s">
        <v>2236</v>
      </c>
      <c r="Z1087" s="1">
        <v>1</v>
      </c>
      <c r="AA1087" s="1" t="s">
        <v>2124</v>
      </c>
      <c r="AB1087" s="1" t="s">
        <v>2171</v>
      </c>
      <c r="AC1087" s="1" t="s">
        <v>2124</v>
      </c>
      <c r="AD1087" s="1">
        <v>2</v>
      </c>
      <c r="AE1087" s="1">
        <v>884975</v>
      </c>
      <c r="AF1087" s="1">
        <v>74202296</v>
      </c>
      <c r="AG1087" s="1" t="s">
        <v>2174</v>
      </c>
      <c r="AH1087" s="1" t="s">
        <v>2185</v>
      </c>
    </row>
    <row r="1088" spans="1:34" x14ac:dyDescent="0.25">
      <c r="A1088" s="1">
        <v>876701</v>
      </c>
      <c r="B1088" s="1" t="s">
        <v>2175</v>
      </c>
      <c r="C1088" s="1" t="s">
        <v>6720</v>
      </c>
      <c r="D1088" s="1">
        <v>1258</v>
      </c>
      <c r="E1088" s="3" t="s">
        <v>209</v>
      </c>
      <c r="F1088" s="1" t="s">
        <v>212</v>
      </c>
      <c r="G1088" s="1" t="s">
        <v>2249</v>
      </c>
      <c r="H1088" s="1">
        <v>0</v>
      </c>
      <c r="I1088" s="1" t="s">
        <v>2304</v>
      </c>
      <c r="J1088" s="1">
        <v>892657374</v>
      </c>
      <c r="K1088" s="1" t="s">
        <v>2124</v>
      </c>
      <c r="L1088" s="1" t="s">
        <v>6721</v>
      </c>
      <c r="M1088" s="1" t="s">
        <v>3060</v>
      </c>
      <c r="N1088" s="1" t="s">
        <v>1134</v>
      </c>
      <c r="O1088" s="1" t="s">
        <v>2165</v>
      </c>
      <c r="P1088" s="1" t="s">
        <v>2165</v>
      </c>
      <c r="Q1088" s="1" t="s">
        <v>2166</v>
      </c>
      <c r="R1088" s="1" t="s">
        <v>2532</v>
      </c>
      <c r="S1088" s="1">
        <v>16</v>
      </c>
      <c r="T1088" s="1">
        <v>57971119</v>
      </c>
      <c r="U1088" s="1">
        <v>57971119</v>
      </c>
      <c r="V1088" s="1" t="s">
        <v>2168</v>
      </c>
      <c r="W1088" s="1" t="s">
        <v>2168</v>
      </c>
      <c r="X1088" s="1" t="s">
        <v>5304</v>
      </c>
      <c r="Y1088" s="1" t="s">
        <v>2236</v>
      </c>
      <c r="Z1088" s="1">
        <v>1</v>
      </c>
      <c r="AA1088" s="1" t="s">
        <v>2124</v>
      </c>
      <c r="AB1088" s="1" t="s">
        <v>2171</v>
      </c>
      <c r="AC1088" s="1" t="s">
        <v>2124</v>
      </c>
      <c r="AD1088" s="1">
        <v>2</v>
      </c>
      <c r="AE1088" s="1">
        <v>886366</v>
      </c>
      <c r="AF1088" s="1">
        <v>57971119</v>
      </c>
      <c r="AG1088" s="1" t="s">
        <v>2174</v>
      </c>
      <c r="AH1088" s="1" t="s">
        <v>2186</v>
      </c>
    </row>
    <row r="1089" spans="1:34" x14ac:dyDescent="0.25">
      <c r="A1089" s="1">
        <v>876876</v>
      </c>
      <c r="B1089" s="1" t="s">
        <v>2175</v>
      </c>
      <c r="C1089" s="1" t="s">
        <v>6722</v>
      </c>
      <c r="D1089" s="1">
        <v>10594</v>
      </c>
      <c r="E1089" s="3" t="s">
        <v>575</v>
      </c>
      <c r="F1089" s="1" t="s">
        <v>578</v>
      </c>
      <c r="G1089" s="1" t="s">
        <v>2249</v>
      </c>
      <c r="H1089" s="1">
        <v>0</v>
      </c>
      <c r="I1089" s="1" t="s">
        <v>2304</v>
      </c>
      <c r="J1089" s="1">
        <v>575056329</v>
      </c>
      <c r="K1089" s="1" t="s">
        <v>2124</v>
      </c>
      <c r="L1089" s="1" t="s">
        <v>6723</v>
      </c>
      <c r="M1089" s="1" t="s">
        <v>3060</v>
      </c>
      <c r="N1089" s="1" t="s">
        <v>1134</v>
      </c>
      <c r="O1089" s="1" t="s">
        <v>2165</v>
      </c>
      <c r="P1089" s="1" t="s">
        <v>2165</v>
      </c>
      <c r="Q1089" s="1" t="s">
        <v>2166</v>
      </c>
      <c r="R1089" s="1" t="s">
        <v>2282</v>
      </c>
      <c r="S1089" s="1">
        <v>17</v>
      </c>
      <c r="T1089" s="1">
        <v>1684811</v>
      </c>
      <c r="U1089" s="1">
        <v>1684811</v>
      </c>
      <c r="V1089" s="1" t="s">
        <v>2168</v>
      </c>
      <c r="W1089" s="1" t="s">
        <v>2168</v>
      </c>
      <c r="X1089" s="1" t="s">
        <v>4909</v>
      </c>
      <c r="Y1089" s="1" t="s">
        <v>2236</v>
      </c>
      <c r="Z1089" s="1">
        <v>1</v>
      </c>
      <c r="AA1089" s="1" t="s">
        <v>2124</v>
      </c>
      <c r="AB1089" s="1" t="s">
        <v>2171</v>
      </c>
      <c r="AC1089" s="1" t="s">
        <v>2124</v>
      </c>
      <c r="AD1089" s="1">
        <v>2</v>
      </c>
      <c r="AE1089" s="1">
        <v>891615</v>
      </c>
      <c r="AF1089" s="1">
        <v>1684811</v>
      </c>
      <c r="AG1089" s="1" t="s">
        <v>2174</v>
      </c>
      <c r="AH1089" s="1" t="s">
        <v>2186</v>
      </c>
    </row>
    <row r="1090" spans="1:34" x14ac:dyDescent="0.25">
      <c r="A1090" s="1">
        <v>876877</v>
      </c>
      <c r="B1090" s="1" t="s">
        <v>2175</v>
      </c>
      <c r="C1090" s="1" t="s">
        <v>6724</v>
      </c>
      <c r="D1090" s="1">
        <v>10594</v>
      </c>
      <c r="E1090" s="3" t="s">
        <v>575</v>
      </c>
      <c r="F1090" s="1" t="s">
        <v>578</v>
      </c>
      <c r="G1090" s="1" t="s">
        <v>2249</v>
      </c>
      <c r="H1090" s="1">
        <v>0</v>
      </c>
      <c r="I1090" s="1" t="s">
        <v>2335</v>
      </c>
      <c r="J1090" s="1">
        <v>761491187</v>
      </c>
      <c r="K1090" s="1" t="s">
        <v>2124</v>
      </c>
      <c r="L1090" s="1" t="s">
        <v>6725</v>
      </c>
      <c r="M1090" s="1" t="s">
        <v>3060</v>
      </c>
      <c r="N1090" s="1" t="s">
        <v>1134</v>
      </c>
      <c r="O1090" s="1" t="s">
        <v>2165</v>
      </c>
      <c r="P1090" s="1" t="s">
        <v>2165</v>
      </c>
      <c r="Q1090" s="1" t="s">
        <v>2166</v>
      </c>
      <c r="R1090" s="1" t="s">
        <v>2282</v>
      </c>
      <c r="S1090" s="1">
        <v>17</v>
      </c>
      <c r="T1090" s="1">
        <v>1684836</v>
      </c>
      <c r="U1090" s="1">
        <v>1684836</v>
      </c>
      <c r="V1090" s="1" t="s">
        <v>2168</v>
      </c>
      <c r="W1090" s="1" t="s">
        <v>2168</v>
      </c>
      <c r="X1090" s="1" t="s">
        <v>4909</v>
      </c>
      <c r="Y1090" s="1" t="s">
        <v>2236</v>
      </c>
      <c r="Z1090" s="1">
        <v>1</v>
      </c>
      <c r="AA1090" s="1" t="s">
        <v>2124</v>
      </c>
      <c r="AB1090" s="1" t="s">
        <v>2171</v>
      </c>
      <c r="AC1090" s="1" t="s">
        <v>2124</v>
      </c>
      <c r="AD1090" s="1">
        <v>2</v>
      </c>
      <c r="AE1090" s="1">
        <v>891616</v>
      </c>
      <c r="AF1090" s="1">
        <v>1684836</v>
      </c>
      <c r="AG1090" s="1" t="s">
        <v>2210</v>
      </c>
      <c r="AH1090" s="1" t="s">
        <v>2185</v>
      </c>
    </row>
    <row r="1091" spans="1:34" x14ac:dyDescent="0.25">
      <c r="A1091" s="1">
        <v>877735</v>
      </c>
      <c r="B1091" s="1" t="s">
        <v>2175</v>
      </c>
      <c r="C1091" s="1" t="s">
        <v>6726</v>
      </c>
      <c r="D1091" s="1">
        <v>2896</v>
      </c>
      <c r="E1091" s="3" t="s">
        <v>891</v>
      </c>
      <c r="F1091" s="1" t="s">
        <v>894</v>
      </c>
      <c r="G1091" s="1" t="s">
        <v>2249</v>
      </c>
      <c r="H1091" s="1">
        <v>0</v>
      </c>
      <c r="I1091" s="1" t="s">
        <v>2370</v>
      </c>
      <c r="J1091" s="1">
        <v>572309824</v>
      </c>
      <c r="K1091" s="1" t="s">
        <v>2124</v>
      </c>
      <c r="L1091" s="1" t="s">
        <v>6727</v>
      </c>
      <c r="M1091" s="1" t="s">
        <v>6728</v>
      </c>
      <c r="N1091" s="1" t="s">
        <v>6729</v>
      </c>
      <c r="O1091" s="1" t="s">
        <v>2165</v>
      </c>
      <c r="P1091" s="1" t="s">
        <v>2165</v>
      </c>
      <c r="Q1091" s="1" t="s">
        <v>2166</v>
      </c>
      <c r="R1091" s="1" t="s">
        <v>2282</v>
      </c>
      <c r="S1091" s="1">
        <v>17</v>
      </c>
      <c r="T1091" s="1">
        <v>44345320</v>
      </c>
      <c r="U1091" s="1">
        <v>44345320</v>
      </c>
      <c r="V1091" s="1" t="s">
        <v>2168</v>
      </c>
      <c r="W1091" s="1" t="s">
        <v>2168</v>
      </c>
      <c r="X1091" s="1" t="s">
        <v>2283</v>
      </c>
      <c r="Y1091" s="1" t="s">
        <v>2236</v>
      </c>
      <c r="Z1091" s="1">
        <v>1</v>
      </c>
      <c r="AA1091" s="1" t="s">
        <v>2124</v>
      </c>
      <c r="AB1091" s="1" t="s">
        <v>2171</v>
      </c>
      <c r="AC1091" s="1" t="s">
        <v>2124</v>
      </c>
      <c r="AD1091" s="1">
        <v>2</v>
      </c>
      <c r="AE1091" s="1">
        <v>888679</v>
      </c>
      <c r="AF1091" s="1">
        <v>44345320</v>
      </c>
      <c r="AG1091" s="1" t="s">
        <v>2174</v>
      </c>
      <c r="AH1091" s="1" t="s">
        <v>2186</v>
      </c>
    </row>
    <row r="1092" spans="1:34" x14ac:dyDescent="0.25">
      <c r="A1092" s="1">
        <v>877957</v>
      </c>
      <c r="B1092" s="1" t="s">
        <v>2175</v>
      </c>
      <c r="C1092" s="1" t="s">
        <v>6730</v>
      </c>
      <c r="D1092" s="1">
        <v>54903</v>
      </c>
      <c r="E1092" s="3" t="s">
        <v>446</v>
      </c>
      <c r="F1092" s="1" t="s">
        <v>448</v>
      </c>
      <c r="G1092" s="1" t="s">
        <v>2249</v>
      </c>
      <c r="H1092" s="1">
        <v>0</v>
      </c>
      <c r="I1092" s="1" t="s">
        <v>6548</v>
      </c>
      <c r="J1092" s="1">
        <v>541448010</v>
      </c>
      <c r="K1092" s="1" t="s">
        <v>2124</v>
      </c>
      <c r="L1092" s="1" t="s">
        <v>6731</v>
      </c>
      <c r="M1092" s="1" t="s">
        <v>6732</v>
      </c>
      <c r="N1092" s="1" t="s">
        <v>6733</v>
      </c>
      <c r="O1092" s="1" t="s">
        <v>2165</v>
      </c>
      <c r="P1092" s="1" t="s">
        <v>2165</v>
      </c>
      <c r="Q1092" s="1" t="s">
        <v>2166</v>
      </c>
      <c r="R1092" s="1" t="s">
        <v>2282</v>
      </c>
      <c r="S1092" s="1">
        <v>17</v>
      </c>
      <c r="T1092" s="1">
        <v>58219245</v>
      </c>
      <c r="U1092" s="1">
        <v>58219245</v>
      </c>
      <c r="V1092" s="1" t="s">
        <v>2168</v>
      </c>
      <c r="W1092" s="1" t="s">
        <v>2168</v>
      </c>
      <c r="X1092" s="1" t="s">
        <v>2721</v>
      </c>
      <c r="Y1092" s="1" t="s">
        <v>2236</v>
      </c>
      <c r="Z1092" s="1">
        <v>1</v>
      </c>
      <c r="AA1092" s="1" t="s">
        <v>2124</v>
      </c>
      <c r="AB1092" s="1" t="s">
        <v>2171</v>
      </c>
      <c r="AC1092" s="1" t="s">
        <v>2124</v>
      </c>
      <c r="AD1092" s="1">
        <v>2</v>
      </c>
      <c r="AE1092" s="1">
        <v>889081</v>
      </c>
      <c r="AF1092" s="1">
        <v>58219245</v>
      </c>
      <c r="AG1092" s="1" t="s">
        <v>2210</v>
      </c>
      <c r="AH1092" s="1" t="s">
        <v>2174</v>
      </c>
    </row>
    <row r="1093" spans="1:34" x14ac:dyDescent="0.25">
      <c r="A1093" s="1">
        <v>877958</v>
      </c>
      <c r="B1093" s="1" t="s">
        <v>2175</v>
      </c>
      <c r="C1093" s="1" t="s">
        <v>6734</v>
      </c>
      <c r="D1093" s="1">
        <v>54903</v>
      </c>
      <c r="E1093" s="3" t="s">
        <v>446</v>
      </c>
      <c r="F1093" s="1" t="s">
        <v>448</v>
      </c>
      <c r="G1093" s="1" t="s">
        <v>2249</v>
      </c>
      <c r="H1093" s="1">
        <v>0</v>
      </c>
      <c r="I1093" s="1" t="s">
        <v>6548</v>
      </c>
      <c r="J1093" s="1">
        <v>115507363</v>
      </c>
      <c r="K1093" s="1" t="s">
        <v>2124</v>
      </c>
      <c r="L1093" s="1" t="s">
        <v>6735</v>
      </c>
      <c r="M1093" s="1" t="s">
        <v>6732</v>
      </c>
      <c r="N1093" s="1" t="s">
        <v>6733</v>
      </c>
      <c r="O1093" s="1" t="s">
        <v>2165</v>
      </c>
      <c r="P1093" s="1" t="s">
        <v>2165</v>
      </c>
      <c r="Q1093" s="1" t="s">
        <v>2166</v>
      </c>
      <c r="R1093" s="1" t="s">
        <v>2282</v>
      </c>
      <c r="S1093" s="1">
        <v>17</v>
      </c>
      <c r="T1093" s="1">
        <v>58219250</v>
      </c>
      <c r="U1093" s="1">
        <v>58219250</v>
      </c>
      <c r="V1093" s="1" t="s">
        <v>2168</v>
      </c>
      <c r="W1093" s="1" t="s">
        <v>2168</v>
      </c>
      <c r="X1093" s="1" t="s">
        <v>2721</v>
      </c>
      <c r="Y1093" s="1" t="s">
        <v>2236</v>
      </c>
      <c r="Z1093" s="1">
        <v>1</v>
      </c>
      <c r="AA1093" s="1" t="s">
        <v>2124</v>
      </c>
      <c r="AB1093" s="1" t="s">
        <v>2171</v>
      </c>
      <c r="AC1093" s="1" t="s">
        <v>2124</v>
      </c>
      <c r="AD1093" s="1">
        <v>2</v>
      </c>
      <c r="AE1093" s="1">
        <v>889082</v>
      </c>
      <c r="AF1093" s="1">
        <v>58219250</v>
      </c>
      <c r="AG1093" s="1" t="s">
        <v>2210</v>
      </c>
      <c r="AH1093" s="1" t="s">
        <v>2174</v>
      </c>
    </row>
    <row r="1094" spans="1:34" x14ac:dyDescent="0.25">
      <c r="A1094" s="1">
        <v>878265</v>
      </c>
      <c r="B1094" s="1" t="s">
        <v>2175</v>
      </c>
      <c r="C1094" s="1" t="s">
        <v>6736</v>
      </c>
      <c r="D1094" s="1">
        <v>83394</v>
      </c>
      <c r="E1094" s="3" t="s">
        <v>1306</v>
      </c>
      <c r="F1094" s="1" t="s">
        <v>1309</v>
      </c>
      <c r="G1094" s="1" t="s">
        <v>2249</v>
      </c>
      <c r="H1094" s="1">
        <v>0</v>
      </c>
      <c r="I1094" s="1" t="s">
        <v>2304</v>
      </c>
      <c r="J1094" s="1">
        <v>961764718</v>
      </c>
      <c r="K1094" s="1" t="s">
        <v>2124</v>
      </c>
      <c r="L1094" s="1" t="s">
        <v>6737</v>
      </c>
      <c r="M1094" s="1" t="s">
        <v>4997</v>
      </c>
      <c r="N1094" s="1" t="s">
        <v>4998</v>
      </c>
      <c r="O1094" s="1" t="s">
        <v>2165</v>
      </c>
      <c r="P1094" s="1" t="s">
        <v>2165</v>
      </c>
      <c r="Q1094" s="1" t="s">
        <v>2166</v>
      </c>
      <c r="R1094" s="1" t="s">
        <v>2282</v>
      </c>
      <c r="S1094" s="1">
        <v>17</v>
      </c>
      <c r="T1094" s="1">
        <v>6556498</v>
      </c>
      <c r="U1094" s="1">
        <v>6556498</v>
      </c>
      <c r="V1094" s="1" t="s">
        <v>2168</v>
      </c>
      <c r="W1094" s="1" t="s">
        <v>2168</v>
      </c>
      <c r="X1094" s="1" t="s">
        <v>4999</v>
      </c>
      <c r="Y1094" s="1" t="s">
        <v>2236</v>
      </c>
      <c r="Z1094" s="1">
        <v>1</v>
      </c>
      <c r="AA1094" s="1" t="s">
        <v>2124</v>
      </c>
      <c r="AB1094" s="1" t="s">
        <v>2171</v>
      </c>
      <c r="AC1094" s="1" t="s">
        <v>2124</v>
      </c>
      <c r="AD1094" s="1">
        <v>2</v>
      </c>
      <c r="AE1094" s="1">
        <v>889028</v>
      </c>
      <c r="AF1094" s="1">
        <v>6556498</v>
      </c>
      <c r="AG1094" s="1" t="s">
        <v>2210</v>
      </c>
      <c r="AH1094" s="1" t="s">
        <v>2185</v>
      </c>
    </row>
    <row r="1095" spans="1:34" x14ac:dyDescent="0.25">
      <c r="A1095" s="1">
        <v>878410</v>
      </c>
      <c r="B1095" s="1" t="s">
        <v>2175</v>
      </c>
      <c r="C1095" s="1" t="s">
        <v>6738</v>
      </c>
      <c r="D1095" s="1">
        <v>124590</v>
      </c>
      <c r="E1095" s="3" t="s">
        <v>750</v>
      </c>
      <c r="F1095" s="1" t="s">
        <v>752</v>
      </c>
      <c r="G1095" s="1" t="s">
        <v>2249</v>
      </c>
      <c r="H1095" s="1">
        <v>0</v>
      </c>
      <c r="I1095" s="1" t="s">
        <v>2304</v>
      </c>
      <c r="J1095" s="1">
        <v>1219469632</v>
      </c>
      <c r="K1095" s="1" t="s">
        <v>2124</v>
      </c>
      <c r="L1095" s="1" t="s">
        <v>6739</v>
      </c>
      <c r="M1095" s="1" t="s">
        <v>5012</v>
      </c>
      <c r="N1095" s="1" t="s">
        <v>5013</v>
      </c>
      <c r="O1095" s="1" t="s">
        <v>2165</v>
      </c>
      <c r="P1095" s="1" t="s">
        <v>2165</v>
      </c>
      <c r="Q1095" s="1" t="s">
        <v>2166</v>
      </c>
      <c r="R1095" s="1" t="s">
        <v>2282</v>
      </c>
      <c r="S1095" s="1">
        <v>17</v>
      </c>
      <c r="T1095" s="1">
        <v>74923149</v>
      </c>
      <c r="U1095" s="1">
        <v>74923149</v>
      </c>
      <c r="V1095" s="1" t="s">
        <v>2168</v>
      </c>
      <c r="W1095" s="1" t="s">
        <v>2168</v>
      </c>
      <c r="X1095" s="1" t="s">
        <v>2432</v>
      </c>
      <c r="Y1095" s="1" t="s">
        <v>2236</v>
      </c>
      <c r="Z1095" s="1">
        <v>1</v>
      </c>
      <c r="AA1095" s="1" t="s">
        <v>2124</v>
      </c>
      <c r="AB1095" s="1" t="s">
        <v>2171</v>
      </c>
      <c r="AC1095" s="1" t="s">
        <v>2124</v>
      </c>
      <c r="AD1095" s="1">
        <v>2</v>
      </c>
      <c r="AE1095" s="1">
        <v>891906</v>
      </c>
      <c r="AF1095" s="1">
        <v>74923149</v>
      </c>
      <c r="AG1095" s="1" t="s">
        <v>2186</v>
      </c>
      <c r="AH1095" s="1" t="s">
        <v>2174</v>
      </c>
    </row>
    <row r="1096" spans="1:34" x14ac:dyDescent="0.25">
      <c r="A1096" s="1">
        <v>878621</v>
      </c>
      <c r="B1096" s="1" t="s">
        <v>2175</v>
      </c>
      <c r="C1096" s="1" t="s">
        <v>6740</v>
      </c>
      <c r="D1096" s="1">
        <v>768206</v>
      </c>
      <c r="E1096" s="3" t="s">
        <v>551</v>
      </c>
      <c r="F1096" s="1" t="s">
        <v>554</v>
      </c>
      <c r="G1096" s="1" t="s">
        <v>2249</v>
      </c>
      <c r="H1096" s="1">
        <v>0</v>
      </c>
      <c r="I1096" s="1" t="s">
        <v>2335</v>
      </c>
      <c r="J1096" s="1">
        <v>892886625</v>
      </c>
      <c r="K1096" s="1" t="s">
        <v>2124</v>
      </c>
      <c r="L1096" s="1" t="s">
        <v>6741</v>
      </c>
      <c r="M1096" s="1" t="s">
        <v>3060</v>
      </c>
      <c r="N1096" s="1" t="s">
        <v>1134</v>
      </c>
      <c r="O1096" s="1" t="s">
        <v>2165</v>
      </c>
      <c r="P1096" s="1" t="s">
        <v>2165</v>
      </c>
      <c r="Q1096" s="1" t="s">
        <v>2166</v>
      </c>
      <c r="R1096" s="1" t="s">
        <v>2282</v>
      </c>
      <c r="S1096" s="1">
        <v>17</v>
      </c>
      <c r="T1096" s="1">
        <v>76540048</v>
      </c>
      <c r="U1096" s="1">
        <v>76540048</v>
      </c>
      <c r="V1096" s="1" t="s">
        <v>2168</v>
      </c>
      <c r="W1096" s="1" t="s">
        <v>2168</v>
      </c>
      <c r="X1096" s="1" t="s">
        <v>2432</v>
      </c>
      <c r="Y1096" s="1" t="s">
        <v>2236</v>
      </c>
      <c r="Z1096" s="1">
        <v>1</v>
      </c>
      <c r="AA1096" s="1" t="s">
        <v>2124</v>
      </c>
      <c r="AB1096" s="1" t="s">
        <v>2171</v>
      </c>
      <c r="AC1096" s="1" t="s">
        <v>2124</v>
      </c>
      <c r="AD1096" s="1">
        <v>2</v>
      </c>
      <c r="AE1096" s="1">
        <v>890546</v>
      </c>
      <c r="AF1096" s="1">
        <v>76540048</v>
      </c>
      <c r="AG1096" s="1" t="s">
        <v>2210</v>
      </c>
      <c r="AH1096" s="1" t="s">
        <v>2185</v>
      </c>
    </row>
    <row r="1097" spans="1:34" x14ac:dyDescent="0.25">
      <c r="A1097" s="1">
        <v>878622</v>
      </c>
      <c r="B1097" s="1" t="s">
        <v>2175</v>
      </c>
      <c r="C1097" s="1" t="s">
        <v>6742</v>
      </c>
      <c r="D1097" s="1">
        <v>768206</v>
      </c>
      <c r="E1097" s="3" t="s">
        <v>551</v>
      </c>
      <c r="F1097" s="1" t="s">
        <v>554</v>
      </c>
      <c r="G1097" s="1" t="s">
        <v>2249</v>
      </c>
      <c r="H1097" s="1">
        <v>0</v>
      </c>
      <c r="I1097" s="1" t="s">
        <v>2304</v>
      </c>
      <c r="J1097" s="1">
        <v>1011242073</v>
      </c>
      <c r="K1097" s="1" t="s">
        <v>2124</v>
      </c>
      <c r="L1097" s="1" t="s">
        <v>6743</v>
      </c>
      <c r="M1097" s="1" t="s">
        <v>3060</v>
      </c>
      <c r="N1097" s="1" t="s">
        <v>1134</v>
      </c>
      <c r="O1097" s="1" t="s">
        <v>2165</v>
      </c>
      <c r="P1097" s="1" t="s">
        <v>2165</v>
      </c>
      <c r="Q1097" s="1" t="s">
        <v>2166</v>
      </c>
      <c r="R1097" s="1" t="s">
        <v>2282</v>
      </c>
      <c r="S1097" s="1">
        <v>17</v>
      </c>
      <c r="T1097" s="1">
        <v>76540060</v>
      </c>
      <c r="U1097" s="1">
        <v>76540060</v>
      </c>
      <c r="V1097" s="1" t="s">
        <v>2168</v>
      </c>
      <c r="W1097" s="1" t="s">
        <v>2168</v>
      </c>
      <c r="X1097" s="1" t="s">
        <v>2432</v>
      </c>
      <c r="Y1097" s="1" t="s">
        <v>2236</v>
      </c>
      <c r="Z1097" s="1">
        <v>1</v>
      </c>
      <c r="AA1097" s="1" t="s">
        <v>2124</v>
      </c>
      <c r="AB1097" s="1" t="s">
        <v>2171</v>
      </c>
      <c r="AC1097" s="1" t="s">
        <v>2124</v>
      </c>
      <c r="AD1097" s="1">
        <v>2</v>
      </c>
      <c r="AE1097" s="1">
        <v>890547</v>
      </c>
      <c r="AF1097" s="1">
        <v>76540060</v>
      </c>
      <c r="AG1097" s="1" t="s">
        <v>2186</v>
      </c>
      <c r="AH1097" s="1" t="s">
        <v>2174</v>
      </c>
    </row>
    <row r="1098" spans="1:34" x14ac:dyDescent="0.25">
      <c r="A1098" s="1">
        <v>878832</v>
      </c>
      <c r="B1098" s="1" t="s">
        <v>2175</v>
      </c>
      <c r="C1098" s="1" t="s">
        <v>6744</v>
      </c>
      <c r="D1098" s="1">
        <v>5148</v>
      </c>
      <c r="E1098" s="3" t="s">
        <v>523</v>
      </c>
      <c r="F1098" s="1" t="s">
        <v>526</v>
      </c>
      <c r="G1098" s="1" t="s">
        <v>2249</v>
      </c>
      <c r="H1098" s="1">
        <v>0</v>
      </c>
      <c r="I1098" s="1" t="s">
        <v>2335</v>
      </c>
      <c r="J1098" s="1">
        <v>1598721991</v>
      </c>
      <c r="K1098" s="1" t="s">
        <v>2124</v>
      </c>
      <c r="L1098" s="1" t="s">
        <v>6745</v>
      </c>
      <c r="M1098" s="1" t="s">
        <v>3060</v>
      </c>
      <c r="N1098" s="1" t="s">
        <v>1134</v>
      </c>
      <c r="O1098" s="1" t="s">
        <v>2165</v>
      </c>
      <c r="P1098" s="1" t="s">
        <v>2165</v>
      </c>
      <c r="Q1098" s="1" t="s">
        <v>2166</v>
      </c>
      <c r="R1098" s="1" t="s">
        <v>2282</v>
      </c>
      <c r="S1098" s="1">
        <v>17</v>
      </c>
      <c r="T1098" s="1">
        <v>81656525</v>
      </c>
      <c r="U1098" s="1">
        <v>81656525</v>
      </c>
      <c r="V1098" s="1" t="s">
        <v>2168</v>
      </c>
      <c r="W1098" s="1" t="s">
        <v>2168</v>
      </c>
      <c r="X1098" s="1" t="s">
        <v>5043</v>
      </c>
      <c r="Y1098" s="1" t="s">
        <v>2236</v>
      </c>
      <c r="Z1098" s="1">
        <v>1</v>
      </c>
      <c r="AA1098" s="1" t="s">
        <v>2124</v>
      </c>
      <c r="AB1098" s="1" t="s">
        <v>2171</v>
      </c>
      <c r="AC1098" s="1" t="s">
        <v>2124</v>
      </c>
      <c r="AD1098" s="1">
        <v>2</v>
      </c>
      <c r="AE1098" s="1">
        <v>889347</v>
      </c>
      <c r="AF1098" s="1">
        <v>81656525</v>
      </c>
      <c r="AG1098" s="1" t="s">
        <v>2210</v>
      </c>
      <c r="AH1098" s="1" t="s">
        <v>2174</v>
      </c>
    </row>
    <row r="1099" spans="1:34" x14ac:dyDescent="0.25">
      <c r="A1099" s="1">
        <v>878929</v>
      </c>
      <c r="B1099" s="1" t="s">
        <v>2175</v>
      </c>
      <c r="C1099" s="1" t="s">
        <v>6746</v>
      </c>
      <c r="D1099" s="1">
        <v>10939</v>
      </c>
      <c r="E1099" s="3" t="s">
        <v>792</v>
      </c>
      <c r="F1099" s="1" t="s">
        <v>795</v>
      </c>
      <c r="G1099" s="1" t="s">
        <v>2249</v>
      </c>
      <c r="H1099" s="1">
        <v>0</v>
      </c>
      <c r="I1099" s="1" t="s">
        <v>2335</v>
      </c>
      <c r="J1099" s="1">
        <v>1909190689</v>
      </c>
      <c r="K1099" s="1" t="s">
        <v>2124</v>
      </c>
      <c r="L1099" s="1" t="s">
        <v>6747</v>
      </c>
      <c r="M1099" s="1" t="s">
        <v>5557</v>
      </c>
      <c r="N1099" s="1" t="s">
        <v>5558</v>
      </c>
      <c r="O1099" s="1" t="s">
        <v>2165</v>
      </c>
      <c r="P1099" s="1" t="s">
        <v>2165</v>
      </c>
      <c r="Q1099" s="1" t="s">
        <v>2166</v>
      </c>
      <c r="R1099" s="1" t="s">
        <v>2308</v>
      </c>
      <c r="S1099" s="1">
        <v>18</v>
      </c>
      <c r="T1099" s="1">
        <v>12377160</v>
      </c>
      <c r="U1099" s="1">
        <v>12377160</v>
      </c>
      <c r="V1099" s="1" t="s">
        <v>2168</v>
      </c>
      <c r="W1099" s="1" t="s">
        <v>2168</v>
      </c>
      <c r="X1099" s="1" t="s">
        <v>2309</v>
      </c>
      <c r="Y1099" s="1" t="s">
        <v>2236</v>
      </c>
      <c r="Z1099" s="1">
        <v>1</v>
      </c>
      <c r="AA1099" s="1" t="s">
        <v>2124</v>
      </c>
      <c r="AB1099" s="1" t="s">
        <v>2171</v>
      </c>
      <c r="AC1099" s="1" t="s">
        <v>2124</v>
      </c>
      <c r="AD1099" s="1">
        <v>2</v>
      </c>
      <c r="AE1099" s="1">
        <v>889174</v>
      </c>
      <c r="AF1099" s="1">
        <v>12377160</v>
      </c>
      <c r="AG1099" s="1" t="s">
        <v>2210</v>
      </c>
      <c r="AH1099" s="1" t="s">
        <v>2186</v>
      </c>
    </row>
    <row r="1100" spans="1:34" x14ac:dyDescent="0.25">
      <c r="A1100" s="1">
        <v>878930</v>
      </c>
      <c r="B1100" s="1" t="s">
        <v>2175</v>
      </c>
      <c r="C1100" s="1" t="s">
        <v>6748</v>
      </c>
      <c r="D1100" s="1">
        <v>10939</v>
      </c>
      <c r="E1100" s="3" t="s">
        <v>792</v>
      </c>
      <c r="F1100" s="1" t="s">
        <v>795</v>
      </c>
      <c r="G1100" s="1" t="s">
        <v>2249</v>
      </c>
      <c r="H1100" s="1">
        <v>0</v>
      </c>
      <c r="I1100" s="1" t="s">
        <v>2335</v>
      </c>
      <c r="J1100" s="1">
        <v>542643055</v>
      </c>
      <c r="K1100" s="1" t="s">
        <v>2124</v>
      </c>
      <c r="L1100" s="1" t="s">
        <v>6749</v>
      </c>
      <c r="M1100" s="1" t="s">
        <v>5557</v>
      </c>
      <c r="N1100" s="1" t="s">
        <v>5558</v>
      </c>
      <c r="O1100" s="1" t="s">
        <v>2165</v>
      </c>
      <c r="P1100" s="1" t="s">
        <v>2165</v>
      </c>
      <c r="Q1100" s="1" t="s">
        <v>2166</v>
      </c>
      <c r="R1100" s="1" t="s">
        <v>2308</v>
      </c>
      <c r="S1100" s="1">
        <v>18</v>
      </c>
      <c r="T1100" s="1">
        <v>12377221</v>
      </c>
      <c r="U1100" s="1">
        <v>12377221</v>
      </c>
      <c r="V1100" s="1" t="s">
        <v>2168</v>
      </c>
      <c r="W1100" s="1" t="s">
        <v>2168</v>
      </c>
      <c r="X1100" s="1" t="s">
        <v>2309</v>
      </c>
      <c r="Y1100" s="1" t="s">
        <v>2236</v>
      </c>
      <c r="Z1100" s="1">
        <v>1</v>
      </c>
      <c r="AA1100" s="1" t="s">
        <v>2124</v>
      </c>
      <c r="AB1100" s="1" t="s">
        <v>2171</v>
      </c>
      <c r="AC1100" s="1" t="s">
        <v>2124</v>
      </c>
      <c r="AD1100" s="1">
        <v>2</v>
      </c>
      <c r="AE1100" s="1">
        <v>889175</v>
      </c>
      <c r="AF1100" s="1">
        <v>12377221</v>
      </c>
      <c r="AG1100" s="1" t="s">
        <v>2185</v>
      </c>
      <c r="AH1100" s="1" t="s">
        <v>2210</v>
      </c>
    </row>
    <row r="1101" spans="1:34" x14ac:dyDescent="0.25">
      <c r="A1101" s="1">
        <v>880413</v>
      </c>
      <c r="B1101" s="1" t="s">
        <v>2175</v>
      </c>
      <c r="C1101" s="1" t="s">
        <v>6750</v>
      </c>
      <c r="D1101" s="1">
        <v>84839</v>
      </c>
      <c r="E1101" s="3" t="s">
        <v>590</v>
      </c>
      <c r="F1101" s="1" t="s">
        <v>593</v>
      </c>
      <c r="G1101" s="1" t="s">
        <v>2249</v>
      </c>
      <c r="H1101" s="1">
        <v>0</v>
      </c>
      <c r="I1101" s="1" t="s">
        <v>2335</v>
      </c>
      <c r="J1101" s="1">
        <v>1184528094</v>
      </c>
      <c r="K1101" s="1" t="s">
        <v>2124</v>
      </c>
      <c r="L1101" s="1" t="s">
        <v>6751</v>
      </c>
      <c r="M1101" s="1" t="s">
        <v>5121</v>
      </c>
      <c r="N1101" s="1" t="s">
        <v>5122</v>
      </c>
      <c r="O1101" s="1" t="s">
        <v>2165</v>
      </c>
      <c r="P1101" s="1" t="s">
        <v>2165</v>
      </c>
      <c r="Q1101" s="1" t="s">
        <v>2166</v>
      </c>
      <c r="R1101" s="1" t="s">
        <v>2388</v>
      </c>
      <c r="S1101" s="1">
        <v>19</v>
      </c>
      <c r="T1101" s="1">
        <v>3772169</v>
      </c>
      <c r="U1101" s="1">
        <v>3772169</v>
      </c>
      <c r="V1101" s="1" t="s">
        <v>2168</v>
      </c>
      <c r="W1101" s="1" t="s">
        <v>2168</v>
      </c>
      <c r="X1101" s="1" t="s">
        <v>5123</v>
      </c>
      <c r="Y1101" s="1" t="s">
        <v>2236</v>
      </c>
      <c r="Z1101" s="1">
        <v>1</v>
      </c>
      <c r="AA1101" s="1" t="s">
        <v>2124</v>
      </c>
      <c r="AB1101" s="1" t="s">
        <v>2171</v>
      </c>
      <c r="AC1101" s="1" t="s">
        <v>2124</v>
      </c>
      <c r="AD1101" s="1">
        <v>2</v>
      </c>
      <c r="AE1101" s="1">
        <v>889884</v>
      </c>
      <c r="AF1101" s="1">
        <v>3772169</v>
      </c>
      <c r="AG1101" s="1" t="s">
        <v>2174</v>
      </c>
      <c r="AH1101" s="1" t="s">
        <v>2186</v>
      </c>
    </row>
    <row r="1102" spans="1:34" x14ac:dyDescent="0.25">
      <c r="A1102" s="1">
        <v>880532</v>
      </c>
      <c r="B1102" s="1" t="s">
        <v>2175</v>
      </c>
      <c r="C1102" s="1" t="s">
        <v>6752</v>
      </c>
      <c r="D1102" s="1">
        <v>2896</v>
      </c>
      <c r="E1102" s="3" t="s">
        <v>891</v>
      </c>
      <c r="F1102" s="1" t="s">
        <v>894</v>
      </c>
      <c r="G1102" s="1" t="s">
        <v>2249</v>
      </c>
      <c r="H1102" s="1">
        <v>0</v>
      </c>
      <c r="I1102" s="1" t="s">
        <v>2370</v>
      </c>
      <c r="J1102" s="1">
        <v>63751020</v>
      </c>
      <c r="K1102" s="1" t="s">
        <v>2124</v>
      </c>
      <c r="L1102" s="1" t="s">
        <v>6753</v>
      </c>
      <c r="M1102" s="1" t="s">
        <v>6728</v>
      </c>
      <c r="N1102" s="1" t="s">
        <v>6729</v>
      </c>
      <c r="O1102" s="1" t="s">
        <v>2165</v>
      </c>
      <c r="P1102" s="1" t="s">
        <v>2165</v>
      </c>
      <c r="Q1102" s="1" t="s">
        <v>2166</v>
      </c>
      <c r="R1102" s="1" t="s">
        <v>2282</v>
      </c>
      <c r="S1102" s="1">
        <v>17</v>
      </c>
      <c r="T1102" s="1">
        <v>44345337</v>
      </c>
      <c r="U1102" s="1">
        <v>44345337</v>
      </c>
      <c r="V1102" s="1" t="s">
        <v>2168</v>
      </c>
      <c r="W1102" s="1" t="s">
        <v>2168</v>
      </c>
      <c r="X1102" s="1" t="s">
        <v>2283</v>
      </c>
      <c r="Y1102" s="1" t="s">
        <v>2236</v>
      </c>
      <c r="Z1102" s="1">
        <v>1</v>
      </c>
      <c r="AA1102" s="1" t="s">
        <v>2124</v>
      </c>
      <c r="AB1102" s="1" t="s">
        <v>2171</v>
      </c>
      <c r="AC1102" s="1" t="s">
        <v>2124</v>
      </c>
      <c r="AD1102" s="1">
        <v>2</v>
      </c>
      <c r="AE1102" s="1">
        <v>888680</v>
      </c>
      <c r="AF1102" s="1">
        <v>44345337</v>
      </c>
      <c r="AG1102" s="1" t="s">
        <v>2185</v>
      </c>
      <c r="AH1102" s="1" t="s">
        <v>2174</v>
      </c>
    </row>
    <row r="1103" spans="1:34" x14ac:dyDescent="0.25">
      <c r="A1103" s="1">
        <v>880844</v>
      </c>
      <c r="B1103" s="1" t="s">
        <v>2175</v>
      </c>
      <c r="C1103" s="1" t="s">
        <v>6754</v>
      </c>
      <c r="D1103" s="1">
        <v>4867</v>
      </c>
      <c r="E1103" s="3" t="s">
        <v>459</v>
      </c>
      <c r="F1103" s="1" t="s">
        <v>461</v>
      </c>
      <c r="G1103" s="1" t="s">
        <v>2254</v>
      </c>
      <c r="H1103" s="1">
        <v>0</v>
      </c>
      <c r="I1103" s="1" t="s">
        <v>6755</v>
      </c>
      <c r="J1103" s="1">
        <v>566875282</v>
      </c>
      <c r="K1103" s="1" t="s">
        <v>2124</v>
      </c>
      <c r="L1103" s="1" t="s">
        <v>6756</v>
      </c>
      <c r="M1103" s="1" t="s">
        <v>6757</v>
      </c>
      <c r="N1103" s="1" t="s">
        <v>6758</v>
      </c>
      <c r="O1103" s="1" t="s">
        <v>2165</v>
      </c>
      <c r="P1103" s="1" t="s">
        <v>2165</v>
      </c>
      <c r="Q1103" s="1" t="s">
        <v>2166</v>
      </c>
      <c r="R1103" s="1" t="s">
        <v>2443</v>
      </c>
      <c r="S1103" s="1">
        <v>2</v>
      </c>
      <c r="T1103" s="1">
        <v>110204985</v>
      </c>
      <c r="U1103" s="1">
        <v>110204985</v>
      </c>
      <c r="V1103" s="1" t="s">
        <v>2168</v>
      </c>
      <c r="W1103" s="1" t="s">
        <v>2168</v>
      </c>
      <c r="X1103" s="1" t="s">
        <v>3109</v>
      </c>
      <c r="Y1103" s="1" t="s">
        <v>2245</v>
      </c>
      <c r="Z1103" s="1">
        <v>2</v>
      </c>
      <c r="AA1103" s="1" t="s">
        <v>2124</v>
      </c>
      <c r="AB1103" s="1" t="s">
        <v>2171</v>
      </c>
      <c r="AC1103" s="1" t="s">
        <v>2124</v>
      </c>
      <c r="AD1103" s="1">
        <v>2</v>
      </c>
      <c r="AE1103" s="1">
        <v>893478</v>
      </c>
      <c r="AF1103" s="1">
        <v>110204985</v>
      </c>
      <c r="AG1103" s="1" t="s">
        <v>2174</v>
      </c>
      <c r="AH1103" s="1" t="s">
        <v>2186</v>
      </c>
    </row>
    <row r="1104" spans="1:34" x14ac:dyDescent="0.25">
      <c r="A1104" s="1">
        <v>880846</v>
      </c>
      <c r="B1104" s="1" t="s">
        <v>2175</v>
      </c>
      <c r="C1104" s="1" t="s">
        <v>6759</v>
      </c>
      <c r="D1104" s="1">
        <v>10461</v>
      </c>
      <c r="E1104" s="3" t="s">
        <v>432</v>
      </c>
      <c r="F1104" s="1" t="s">
        <v>435</v>
      </c>
      <c r="G1104" s="1" t="s">
        <v>2249</v>
      </c>
      <c r="H1104" s="1">
        <v>0</v>
      </c>
      <c r="I1104" s="1" t="s">
        <v>2335</v>
      </c>
      <c r="J1104" s="1">
        <v>1224407714</v>
      </c>
      <c r="K1104" s="1" t="s">
        <v>2124</v>
      </c>
      <c r="L1104" s="1" t="s">
        <v>6760</v>
      </c>
      <c r="M1104" s="1" t="s">
        <v>3060</v>
      </c>
      <c r="N1104" s="1" t="s">
        <v>1134</v>
      </c>
      <c r="O1104" s="1" t="s">
        <v>2165</v>
      </c>
      <c r="P1104" s="1" t="s">
        <v>2165</v>
      </c>
      <c r="Q1104" s="1" t="s">
        <v>2166</v>
      </c>
      <c r="R1104" s="1" t="s">
        <v>2443</v>
      </c>
      <c r="S1104" s="1">
        <v>2</v>
      </c>
      <c r="T1104" s="1">
        <v>111898617</v>
      </c>
      <c r="U1104" s="1">
        <v>111898617</v>
      </c>
      <c r="V1104" s="1" t="s">
        <v>2168</v>
      </c>
      <c r="W1104" s="1" t="s">
        <v>2168</v>
      </c>
      <c r="X1104" s="1" t="s">
        <v>3109</v>
      </c>
      <c r="Y1104" s="1" t="s">
        <v>2236</v>
      </c>
      <c r="Z1104" s="1">
        <v>1</v>
      </c>
      <c r="AA1104" s="1" t="s">
        <v>2124</v>
      </c>
      <c r="AB1104" s="1" t="s">
        <v>2171</v>
      </c>
      <c r="AC1104" s="1" t="s">
        <v>2124</v>
      </c>
      <c r="AD1104" s="1">
        <v>2</v>
      </c>
      <c r="AE1104" s="1">
        <v>893778</v>
      </c>
      <c r="AF1104" s="1">
        <v>111898617</v>
      </c>
      <c r="AG1104" s="1" t="s">
        <v>2174</v>
      </c>
      <c r="AH1104" s="1" t="s">
        <v>2186</v>
      </c>
    </row>
    <row r="1105" spans="1:34" x14ac:dyDescent="0.25">
      <c r="A1105" s="1">
        <v>881347</v>
      </c>
      <c r="B1105" s="1" t="s">
        <v>2175</v>
      </c>
      <c r="C1105" s="1" t="s">
        <v>6761</v>
      </c>
      <c r="D1105" s="1">
        <v>79809</v>
      </c>
      <c r="E1105" s="3" t="s">
        <v>1386</v>
      </c>
      <c r="F1105" s="1" t="s">
        <v>1388</v>
      </c>
      <c r="G1105" s="1" t="s">
        <v>2249</v>
      </c>
      <c r="H1105" s="1">
        <v>0</v>
      </c>
      <c r="I1105" s="1" t="s">
        <v>2304</v>
      </c>
      <c r="J1105" s="1">
        <v>1047095367</v>
      </c>
      <c r="K1105" s="1" t="s">
        <v>2124</v>
      </c>
      <c r="L1105" s="1" t="s">
        <v>6762</v>
      </c>
      <c r="M1105" s="1" t="s">
        <v>3124</v>
      </c>
      <c r="N1105" s="1" t="s">
        <v>3125</v>
      </c>
      <c r="O1105" s="1" t="s">
        <v>2165</v>
      </c>
      <c r="P1105" s="1" t="s">
        <v>2165</v>
      </c>
      <c r="Q1105" s="1" t="s">
        <v>2166</v>
      </c>
      <c r="R1105" s="1" t="s">
        <v>2443</v>
      </c>
      <c r="S1105" s="1">
        <v>2</v>
      </c>
      <c r="T1105" s="1">
        <v>165953749</v>
      </c>
      <c r="U1105" s="1">
        <v>165953749</v>
      </c>
      <c r="V1105" s="1" t="s">
        <v>2168</v>
      </c>
      <c r="W1105" s="1" t="s">
        <v>2168</v>
      </c>
      <c r="X1105" s="1" t="s">
        <v>3126</v>
      </c>
      <c r="Y1105" s="1" t="s">
        <v>2236</v>
      </c>
      <c r="Z1105" s="1">
        <v>1</v>
      </c>
      <c r="AA1105" s="1" t="s">
        <v>2124</v>
      </c>
      <c r="AB1105" s="1" t="s">
        <v>2171</v>
      </c>
      <c r="AC1105" s="1" t="s">
        <v>2124</v>
      </c>
      <c r="AD1105" s="1">
        <v>2</v>
      </c>
      <c r="AE1105" s="1">
        <v>893787</v>
      </c>
      <c r="AF1105" s="1">
        <v>165953749</v>
      </c>
      <c r="AG1105" s="1" t="s">
        <v>2174</v>
      </c>
      <c r="AH1105" s="1" t="s">
        <v>2186</v>
      </c>
    </row>
    <row r="1106" spans="1:34" x14ac:dyDescent="0.25">
      <c r="A1106" s="1">
        <v>881529</v>
      </c>
      <c r="B1106" s="1" t="s">
        <v>2175</v>
      </c>
      <c r="C1106" s="1" t="s">
        <v>6763</v>
      </c>
      <c r="D1106" s="1">
        <v>4036</v>
      </c>
      <c r="E1106" s="3" t="s">
        <v>416</v>
      </c>
      <c r="F1106" s="1" t="s">
        <v>419</v>
      </c>
      <c r="G1106" s="1" t="s">
        <v>2254</v>
      </c>
      <c r="H1106" s="1">
        <v>0</v>
      </c>
      <c r="I1106" s="1" t="s">
        <v>2335</v>
      </c>
      <c r="J1106" s="1">
        <v>373286009</v>
      </c>
      <c r="K1106" s="1" t="s">
        <v>2124</v>
      </c>
      <c r="L1106" s="1" t="s">
        <v>6764</v>
      </c>
      <c r="M1106" s="1" t="s">
        <v>6765</v>
      </c>
      <c r="N1106" s="1" t="s">
        <v>6766</v>
      </c>
      <c r="O1106" s="1" t="s">
        <v>2165</v>
      </c>
      <c r="P1106" s="1" t="s">
        <v>2165</v>
      </c>
      <c r="Q1106" s="1" t="s">
        <v>2166</v>
      </c>
      <c r="R1106" s="1" t="s">
        <v>2443</v>
      </c>
      <c r="S1106" s="1">
        <v>2</v>
      </c>
      <c r="T1106" s="1">
        <v>169362404</v>
      </c>
      <c r="U1106" s="1">
        <v>169362404</v>
      </c>
      <c r="V1106" s="1" t="s">
        <v>2168</v>
      </c>
      <c r="W1106" s="1" t="s">
        <v>2168</v>
      </c>
      <c r="X1106" s="1" t="s">
        <v>2617</v>
      </c>
      <c r="Y1106" s="1" t="s">
        <v>2236</v>
      </c>
      <c r="Z1106" s="1">
        <v>1</v>
      </c>
      <c r="AA1106" s="1" t="s">
        <v>2124</v>
      </c>
      <c r="AB1106" s="1" t="s">
        <v>2171</v>
      </c>
      <c r="AC1106" s="1" t="s">
        <v>2124</v>
      </c>
      <c r="AD1106" s="1">
        <v>2</v>
      </c>
      <c r="AE1106" s="1">
        <v>892919</v>
      </c>
      <c r="AF1106" s="1">
        <v>169362404</v>
      </c>
      <c r="AG1106" s="1" t="s">
        <v>2210</v>
      </c>
      <c r="AH1106" s="1" t="s">
        <v>2185</v>
      </c>
    </row>
    <row r="1107" spans="1:34" x14ac:dyDescent="0.25">
      <c r="A1107" s="1">
        <v>882225</v>
      </c>
      <c r="B1107" s="1" t="s">
        <v>2175</v>
      </c>
      <c r="C1107" s="1" t="s">
        <v>6767</v>
      </c>
      <c r="D1107" s="1">
        <v>1406</v>
      </c>
      <c r="E1107" s="3" t="s">
        <v>233</v>
      </c>
      <c r="F1107" s="1" t="s">
        <v>236</v>
      </c>
      <c r="G1107" s="1" t="s">
        <v>2249</v>
      </c>
      <c r="H1107" s="1">
        <v>0</v>
      </c>
      <c r="I1107" s="1" t="s">
        <v>2304</v>
      </c>
      <c r="J1107" s="1">
        <v>755040084</v>
      </c>
      <c r="K1107" s="1" t="s">
        <v>2124</v>
      </c>
      <c r="L1107" s="1" t="s">
        <v>6768</v>
      </c>
      <c r="M1107" s="1" t="s">
        <v>5658</v>
      </c>
      <c r="N1107" s="1" t="s">
        <v>5659</v>
      </c>
      <c r="O1107" s="1" t="s">
        <v>2165</v>
      </c>
      <c r="P1107" s="1" t="s">
        <v>2165</v>
      </c>
      <c r="Q1107" s="1" t="s">
        <v>2166</v>
      </c>
      <c r="R1107" s="1" t="s">
        <v>2388</v>
      </c>
      <c r="S1107" s="1">
        <v>19</v>
      </c>
      <c r="T1107" s="1">
        <v>47822000</v>
      </c>
      <c r="U1107" s="1">
        <v>47822000</v>
      </c>
      <c r="V1107" s="1" t="s">
        <v>2168</v>
      </c>
      <c r="W1107" s="1" t="s">
        <v>2168</v>
      </c>
      <c r="X1107" s="1" t="s">
        <v>5139</v>
      </c>
      <c r="Y1107" s="1" t="s">
        <v>2236</v>
      </c>
      <c r="Z1107" s="1">
        <v>1</v>
      </c>
      <c r="AA1107" s="1" t="s">
        <v>2124</v>
      </c>
      <c r="AB1107" s="1" t="s">
        <v>2171</v>
      </c>
      <c r="AC1107" s="1" t="s">
        <v>2124</v>
      </c>
      <c r="AD1107" s="1">
        <v>2</v>
      </c>
      <c r="AE1107" s="1">
        <v>893403</v>
      </c>
      <c r="AF1107" s="1">
        <v>47822000</v>
      </c>
      <c r="AG1107" s="1" t="s">
        <v>2174</v>
      </c>
      <c r="AH1107" s="1" t="s">
        <v>2186</v>
      </c>
    </row>
    <row r="1108" spans="1:34" x14ac:dyDescent="0.25">
      <c r="A1108" s="1">
        <v>882611</v>
      </c>
      <c r="B1108" s="1" t="s">
        <v>2175</v>
      </c>
      <c r="C1108" s="1" t="s">
        <v>6769</v>
      </c>
      <c r="D1108" s="1">
        <v>718</v>
      </c>
      <c r="E1108" s="3" t="s">
        <v>1127</v>
      </c>
      <c r="F1108" s="1" t="s">
        <v>1129</v>
      </c>
      <c r="G1108" s="1" t="s">
        <v>2249</v>
      </c>
      <c r="H1108" s="1">
        <v>0</v>
      </c>
      <c r="I1108" s="1" t="s">
        <v>2335</v>
      </c>
      <c r="J1108" s="1">
        <v>773043245</v>
      </c>
      <c r="K1108" s="1" t="s">
        <v>2124</v>
      </c>
      <c r="L1108" s="1" t="s">
        <v>6770</v>
      </c>
      <c r="M1108" s="1" t="s">
        <v>5672</v>
      </c>
      <c r="N1108" s="1" t="s">
        <v>5673</v>
      </c>
      <c r="O1108" s="1" t="s">
        <v>2165</v>
      </c>
      <c r="P1108" s="1" t="s">
        <v>2165</v>
      </c>
      <c r="Q1108" s="1" t="s">
        <v>2166</v>
      </c>
      <c r="R1108" s="1" t="s">
        <v>2388</v>
      </c>
      <c r="S1108" s="1">
        <v>19</v>
      </c>
      <c r="T1108" s="1">
        <v>6720633</v>
      </c>
      <c r="U1108" s="1">
        <v>6720633</v>
      </c>
      <c r="V1108" s="1" t="s">
        <v>2168</v>
      </c>
      <c r="W1108" s="1" t="s">
        <v>2168</v>
      </c>
      <c r="X1108" s="1" t="s">
        <v>5123</v>
      </c>
      <c r="Y1108" s="1" t="s">
        <v>2236</v>
      </c>
      <c r="Z1108" s="1">
        <v>1</v>
      </c>
      <c r="AA1108" s="1" t="s">
        <v>2124</v>
      </c>
      <c r="AB1108" s="1" t="s">
        <v>2171</v>
      </c>
      <c r="AC1108" s="1" t="s">
        <v>2124</v>
      </c>
      <c r="AD1108" s="1">
        <v>2</v>
      </c>
      <c r="AE1108" s="1">
        <v>894053</v>
      </c>
      <c r="AF1108" s="1">
        <v>6720633</v>
      </c>
      <c r="AG1108" s="1" t="s">
        <v>2210</v>
      </c>
      <c r="AH1108" s="1" t="s">
        <v>2185</v>
      </c>
    </row>
    <row r="1109" spans="1:34" x14ac:dyDescent="0.25">
      <c r="A1109" s="1">
        <v>882929</v>
      </c>
      <c r="B1109" s="1" t="s">
        <v>2175</v>
      </c>
      <c r="C1109" s="1" t="s">
        <v>6771</v>
      </c>
      <c r="D1109" s="1">
        <v>26121</v>
      </c>
      <c r="E1109" s="3" t="s">
        <v>563</v>
      </c>
      <c r="F1109" s="1" t="s">
        <v>566</v>
      </c>
      <c r="G1109" s="1" t="s">
        <v>2249</v>
      </c>
      <c r="H1109" s="1">
        <v>0</v>
      </c>
      <c r="I1109" s="1" t="s">
        <v>2335</v>
      </c>
      <c r="J1109" s="1">
        <v>762066202</v>
      </c>
      <c r="K1109" s="1" t="s">
        <v>2124</v>
      </c>
      <c r="L1109" s="1" t="s">
        <v>6772</v>
      </c>
      <c r="M1109" s="1" t="s">
        <v>3060</v>
      </c>
      <c r="N1109" s="1" t="s">
        <v>1134</v>
      </c>
      <c r="O1109" s="1" t="s">
        <v>2165</v>
      </c>
      <c r="P1109" s="1" t="s">
        <v>2165</v>
      </c>
      <c r="Q1109" s="1" t="s">
        <v>2166</v>
      </c>
      <c r="R1109" s="1" t="s">
        <v>2388</v>
      </c>
      <c r="S1109" s="1">
        <v>19</v>
      </c>
      <c r="T1109" s="1">
        <v>54115800</v>
      </c>
      <c r="U1109" s="1">
        <v>54115800</v>
      </c>
      <c r="V1109" s="1" t="s">
        <v>2168</v>
      </c>
      <c r="W1109" s="1" t="s">
        <v>2168</v>
      </c>
      <c r="X1109" s="1" t="s">
        <v>5148</v>
      </c>
      <c r="Y1109" s="1" t="s">
        <v>2236</v>
      </c>
      <c r="Z1109" s="1">
        <v>1</v>
      </c>
      <c r="AA1109" s="1" t="s">
        <v>2124</v>
      </c>
      <c r="AB1109" s="1" t="s">
        <v>2171</v>
      </c>
      <c r="AC1109" s="1" t="s">
        <v>2124</v>
      </c>
      <c r="AD1109" s="1">
        <v>2</v>
      </c>
      <c r="AE1109" s="1">
        <v>893745</v>
      </c>
      <c r="AF1109" s="1">
        <v>54115800</v>
      </c>
      <c r="AG1109" s="1" t="s">
        <v>2210</v>
      </c>
      <c r="AH1109" s="1" t="s">
        <v>2185</v>
      </c>
    </row>
    <row r="1110" spans="1:34" x14ac:dyDescent="0.25">
      <c r="A1110" s="1">
        <v>883009</v>
      </c>
      <c r="B1110" s="1" t="s">
        <v>2175</v>
      </c>
      <c r="C1110" s="1" t="s">
        <v>6773</v>
      </c>
      <c r="D1110" s="1">
        <v>375298</v>
      </c>
      <c r="E1110" s="3" t="s">
        <v>166</v>
      </c>
      <c r="F1110" s="1" t="s">
        <v>169</v>
      </c>
      <c r="G1110" s="1" t="s">
        <v>2249</v>
      </c>
      <c r="H1110" s="1">
        <v>0</v>
      </c>
      <c r="I1110" s="1" t="s">
        <v>2304</v>
      </c>
      <c r="J1110" s="1">
        <v>755065546</v>
      </c>
      <c r="K1110" s="1" t="s">
        <v>2124</v>
      </c>
      <c r="L1110" s="1" t="s">
        <v>6774</v>
      </c>
      <c r="M1110" s="1" t="s">
        <v>3060</v>
      </c>
      <c r="N1110" s="1" t="s">
        <v>1134</v>
      </c>
      <c r="O1110" s="1" t="s">
        <v>2165</v>
      </c>
      <c r="P1110" s="1" t="s">
        <v>2165</v>
      </c>
      <c r="Q1110" s="1" t="s">
        <v>2166</v>
      </c>
      <c r="R1110" s="1" t="s">
        <v>2443</v>
      </c>
      <c r="S1110" s="1">
        <v>2</v>
      </c>
      <c r="T1110" s="1">
        <v>181657029</v>
      </c>
      <c r="U1110" s="1">
        <v>181657029</v>
      </c>
      <c r="V1110" s="1" t="s">
        <v>2168</v>
      </c>
      <c r="W1110" s="1" t="s">
        <v>2168</v>
      </c>
      <c r="X1110" s="1" t="s">
        <v>3105</v>
      </c>
      <c r="Y1110" s="1" t="s">
        <v>2236</v>
      </c>
      <c r="Z1110" s="1">
        <v>1</v>
      </c>
      <c r="AA1110" s="1" t="s">
        <v>2124</v>
      </c>
      <c r="AB1110" s="1" t="s">
        <v>2171</v>
      </c>
      <c r="AC1110" s="1" t="s">
        <v>2124</v>
      </c>
      <c r="AD1110" s="1">
        <v>2</v>
      </c>
      <c r="AE1110" s="1">
        <v>896179</v>
      </c>
      <c r="AF1110" s="1">
        <v>181657029</v>
      </c>
      <c r="AG1110" s="1" t="s">
        <v>2210</v>
      </c>
      <c r="AH1110" s="1" t="s">
        <v>2186</v>
      </c>
    </row>
    <row r="1111" spans="1:34" x14ac:dyDescent="0.25">
      <c r="A1111" s="1">
        <v>883010</v>
      </c>
      <c r="B1111" s="1" t="s">
        <v>2175</v>
      </c>
      <c r="C1111" s="1" t="s">
        <v>6775</v>
      </c>
      <c r="D1111" s="1">
        <v>375298</v>
      </c>
      <c r="E1111" s="3" t="s">
        <v>166</v>
      </c>
      <c r="F1111" s="1" t="s">
        <v>169</v>
      </c>
      <c r="G1111" s="1" t="s">
        <v>2249</v>
      </c>
      <c r="H1111" s="1">
        <v>0</v>
      </c>
      <c r="I1111" s="1" t="s">
        <v>2370</v>
      </c>
      <c r="J1111" s="1">
        <v>775116012</v>
      </c>
      <c r="K1111" s="1" t="s">
        <v>2124</v>
      </c>
      <c r="L1111" s="1" t="s">
        <v>6776</v>
      </c>
      <c r="M1111" s="1" t="s">
        <v>3060</v>
      </c>
      <c r="N1111" s="1" t="s">
        <v>1134</v>
      </c>
      <c r="O1111" s="1" t="s">
        <v>2165</v>
      </c>
      <c r="P1111" s="1" t="s">
        <v>2165</v>
      </c>
      <c r="Q1111" s="1" t="s">
        <v>2166</v>
      </c>
      <c r="R1111" s="1" t="s">
        <v>2443</v>
      </c>
      <c r="S1111" s="1">
        <v>2</v>
      </c>
      <c r="T1111" s="1">
        <v>181657077</v>
      </c>
      <c r="U1111" s="1">
        <v>181657077</v>
      </c>
      <c r="V1111" s="1" t="s">
        <v>2168</v>
      </c>
      <c r="W1111" s="1" t="s">
        <v>2168</v>
      </c>
      <c r="X1111" s="1" t="s">
        <v>3105</v>
      </c>
      <c r="Y1111" s="1" t="s">
        <v>2236</v>
      </c>
      <c r="Z1111" s="1">
        <v>1</v>
      </c>
      <c r="AA1111" s="1" t="s">
        <v>2124</v>
      </c>
      <c r="AB1111" s="1" t="s">
        <v>2171</v>
      </c>
      <c r="AC1111" s="1" t="s">
        <v>2124</v>
      </c>
      <c r="AD1111" s="1">
        <v>2</v>
      </c>
      <c r="AE1111" s="1">
        <v>896180</v>
      </c>
      <c r="AF1111" s="1">
        <v>181657077</v>
      </c>
      <c r="AG1111" s="1" t="s">
        <v>2174</v>
      </c>
      <c r="AH1111" s="1" t="s">
        <v>2185</v>
      </c>
    </row>
    <row r="1112" spans="1:34" x14ac:dyDescent="0.25">
      <c r="A1112" s="1">
        <v>883038</v>
      </c>
      <c r="B1112" s="1" t="s">
        <v>2175</v>
      </c>
      <c r="C1112" s="1" t="s">
        <v>6777</v>
      </c>
      <c r="D1112" s="1">
        <v>4760</v>
      </c>
      <c r="E1112" s="3" t="s">
        <v>955</v>
      </c>
      <c r="F1112" s="1" t="s">
        <v>958</v>
      </c>
      <c r="G1112" s="1" t="s">
        <v>2249</v>
      </c>
      <c r="H1112" s="1">
        <v>0</v>
      </c>
      <c r="I1112" s="1" t="s">
        <v>2335</v>
      </c>
      <c r="J1112" s="1">
        <v>567688779</v>
      </c>
      <c r="K1112" s="1" t="s">
        <v>2124</v>
      </c>
      <c r="L1112" s="1" t="s">
        <v>6778</v>
      </c>
      <c r="M1112" s="1" t="s">
        <v>3145</v>
      </c>
      <c r="N1112" s="1" t="s">
        <v>3146</v>
      </c>
      <c r="O1112" s="1" t="s">
        <v>2165</v>
      </c>
      <c r="P1112" s="1" t="s">
        <v>2165</v>
      </c>
      <c r="Q1112" s="1" t="s">
        <v>2166</v>
      </c>
      <c r="R1112" s="1" t="s">
        <v>2443</v>
      </c>
      <c r="S1112" s="1">
        <v>2</v>
      </c>
      <c r="T1112" s="1">
        <v>181680499</v>
      </c>
      <c r="U1112" s="1">
        <v>181680499</v>
      </c>
      <c r="V1112" s="1" t="s">
        <v>2168</v>
      </c>
      <c r="W1112" s="1" t="s">
        <v>2168</v>
      </c>
      <c r="X1112" s="1" t="s">
        <v>3105</v>
      </c>
      <c r="Y1112" s="1" t="s">
        <v>2236</v>
      </c>
      <c r="Z1112" s="1">
        <v>1</v>
      </c>
      <c r="AA1112" s="1" t="s">
        <v>2124</v>
      </c>
      <c r="AB1112" s="1" t="s">
        <v>2171</v>
      </c>
      <c r="AC1112" s="1" t="s">
        <v>2124</v>
      </c>
      <c r="AD1112" s="1">
        <v>2</v>
      </c>
      <c r="AE1112" s="1">
        <v>894870</v>
      </c>
      <c r="AF1112" s="1">
        <v>181680499</v>
      </c>
      <c r="AG1112" s="1" t="s">
        <v>2210</v>
      </c>
      <c r="AH1112" s="1" t="s">
        <v>2185</v>
      </c>
    </row>
    <row r="1113" spans="1:34" x14ac:dyDescent="0.25">
      <c r="A1113" s="1">
        <v>884189</v>
      </c>
      <c r="B1113" s="1" t="s">
        <v>2175</v>
      </c>
      <c r="C1113" s="1" t="s">
        <v>6779</v>
      </c>
      <c r="D1113" s="1">
        <v>6295</v>
      </c>
      <c r="E1113" s="3" t="s">
        <v>670</v>
      </c>
      <c r="F1113" s="1" t="s">
        <v>673</v>
      </c>
      <c r="G1113" s="1" t="s">
        <v>2220</v>
      </c>
      <c r="H1113" s="1">
        <v>0</v>
      </c>
      <c r="I1113" s="1" t="s">
        <v>2335</v>
      </c>
      <c r="J1113" s="1">
        <v>189763324</v>
      </c>
      <c r="K1113" s="1" t="s">
        <v>2124</v>
      </c>
      <c r="L1113" s="1" t="s">
        <v>6780</v>
      </c>
      <c r="M1113" s="1" t="s">
        <v>6781</v>
      </c>
      <c r="N1113" s="1" t="s">
        <v>6782</v>
      </c>
      <c r="O1113" s="1" t="s">
        <v>2165</v>
      </c>
      <c r="P1113" s="1" t="s">
        <v>2165</v>
      </c>
      <c r="Q1113" s="1" t="s">
        <v>2166</v>
      </c>
      <c r="R1113" s="1" t="s">
        <v>2443</v>
      </c>
      <c r="S1113" s="1">
        <v>2</v>
      </c>
      <c r="T1113" s="1">
        <v>233307982</v>
      </c>
      <c r="U1113" s="1">
        <v>233307982</v>
      </c>
      <c r="V1113" s="1" t="s">
        <v>2168</v>
      </c>
      <c r="W1113" s="1" t="s">
        <v>2168</v>
      </c>
      <c r="X1113" s="1" t="s">
        <v>3141</v>
      </c>
      <c r="Y1113" s="1" t="s">
        <v>2227</v>
      </c>
      <c r="Z1113" s="1">
        <v>1</v>
      </c>
      <c r="AA1113" s="1" t="s">
        <v>2124</v>
      </c>
      <c r="AB1113" s="1" t="s">
        <v>2171</v>
      </c>
      <c r="AC1113" s="1" t="s">
        <v>2124</v>
      </c>
      <c r="AD1113" s="1">
        <v>2</v>
      </c>
      <c r="AE1113" s="1">
        <v>896657</v>
      </c>
      <c r="AF1113" s="1">
        <v>233307982</v>
      </c>
      <c r="AG1113" s="1" t="s">
        <v>2210</v>
      </c>
      <c r="AH1113" s="1" t="s">
        <v>2185</v>
      </c>
    </row>
    <row r="1114" spans="1:34" x14ac:dyDescent="0.25">
      <c r="A1114" s="1">
        <v>884607</v>
      </c>
      <c r="B1114" s="1" t="s">
        <v>2175</v>
      </c>
      <c r="C1114" s="1" t="s">
        <v>6783</v>
      </c>
      <c r="D1114" s="1">
        <v>130557</v>
      </c>
      <c r="E1114" s="3" t="s">
        <v>1413</v>
      </c>
      <c r="F1114" s="1" t="s">
        <v>1416</v>
      </c>
      <c r="G1114" s="1" t="s">
        <v>2249</v>
      </c>
      <c r="H1114" s="1">
        <v>0</v>
      </c>
      <c r="I1114" s="1" t="s">
        <v>2304</v>
      </c>
      <c r="J1114" s="1">
        <v>142187881</v>
      </c>
      <c r="K1114" s="1" t="s">
        <v>2124</v>
      </c>
      <c r="L1114" s="1" t="s">
        <v>6784</v>
      </c>
      <c r="M1114" s="1" t="s">
        <v>3060</v>
      </c>
      <c r="N1114" s="1" t="s">
        <v>1134</v>
      </c>
      <c r="O1114" s="1" t="s">
        <v>2165</v>
      </c>
      <c r="P1114" s="1" t="s">
        <v>2165</v>
      </c>
      <c r="Q1114" s="1" t="s">
        <v>2166</v>
      </c>
      <c r="R1114" s="1" t="s">
        <v>2443</v>
      </c>
      <c r="S1114" s="1">
        <v>2</v>
      </c>
      <c r="T1114" s="1">
        <v>27380534</v>
      </c>
      <c r="U1114" s="1">
        <v>27380534</v>
      </c>
      <c r="V1114" s="1" t="s">
        <v>2168</v>
      </c>
      <c r="W1114" s="1" t="s">
        <v>2168</v>
      </c>
      <c r="X1114" s="1" t="s">
        <v>3173</v>
      </c>
      <c r="Y1114" s="1" t="s">
        <v>2236</v>
      </c>
      <c r="Z1114" s="1">
        <v>1</v>
      </c>
      <c r="AA1114" s="1" t="s">
        <v>2124</v>
      </c>
      <c r="AB1114" s="1" t="s">
        <v>2171</v>
      </c>
      <c r="AC1114" s="1" t="s">
        <v>2124</v>
      </c>
      <c r="AD1114" s="1">
        <v>2</v>
      </c>
      <c r="AE1114" s="1">
        <v>897543</v>
      </c>
      <c r="AF1114" s="1">
        <v>27380534</v>
      </c>
      <c r="AG1114" s="1" t="s">
        <v>2210</v>
      </c>
      <c r="AH1114" s="1" t="s">
        <v>2174</v>
      </c>
    </row>
    <row r="1115" spans="1:34" x14ac:dyDescent="0.25">
      <c r="A1115" s="1">
        <v>884608</v>
      </c>
      <c r="B1115" s="1" t="s">
        <v>2175</v>
      </c>
      <c r="C1115" s="1" t="s">
        <v>6785</v>
      </c>
      <c r="D1115" s="1">
        <v>130557</v>
      </c>
      <c r="E1115" s="3" t="s">
        <v>1413</v>
      </c>
      <c r="F1115" s="1" t="s">
        <v>1416</v>
      </c>
      <c r="G1115" s="1" t="s">
        <v>2249</v>
      </c>
      <c r="H1115" s="1">
        <v>0</v>
      </c>
      <c r="I1115" s="1" t="s">
        <v>2370</v>
      </c>
      <c r="J1115" s="1">
        <v>982892164</v>
      </c>
      <c r="K1115" s="1" t="s">
        <v>2124</v>
      </c>
      <c r="L1115" s="1" t="s">
        <v>6786</v>
      </c>
      <c r="M1115" s="1" t="s">
        <v>6787</v>
      </c>
      <c r="N1115" s="1" t="s">
        <v>6788</v>
      </c>
      <c r="O1115" s="1" t="s">
        <v>2165</v>
      </c>
      <c r="P1115" s="1" t="s">
        <v>2165</v>
      </c>
      <c r="Q1115" s="1" t="s">
        <v>2166</v>
      </c>
      <c r="R1115" s="1" t="s">
        <v>2443</v>
      </c>
      <c r="S1115" s="1">
        <v>2</v>
      </c>
      <c r="T1115" s="1">
        <v>27380622</v>
      </c>
      <c r="U1115" s="1">
        <v>27380622</v>
      </c>
      <c r="V1115" s="1" t="s">
        <v>2168</v>
      </c>
      <c r="W1115" s="1" t="s">
        <v>2168</v>
      </c>
      <c r="X1115" s="1" t="s">
        <v>3173</v>
      </c>
      <c r="Y1115" s="1" t="s">
        <v>2236</v>
      </c>
      <c r="Z1115" s="1">
        <v>1</v>
      </c>
      <c r="AA1115" s="1" t="s">
        <v>2124</v>
      </c>
      <c r="AB1115" s="1" t="s">
        <v>2171</v>
      </c>
      <c r="AC1115" s="1" t="s">
        <v>2124</v>
      </c>
      <c r="AD1115" s="1">
        <v>2</v>
      </c>
      <c r="AE1115" s="1">
        <v>898692</v>
      </c>
      <c r="AF1115" s="1">
        <v>27380622</v>
      </c>
      <c r="AG1115" s="1" t="s">
        <v>2174</v>
      </c>
      <c r="AH1115" s="1" t="s">
        <v>2186</v>
      </c>
    </row>
    <row r="1116" spans="1:34" x14ac:dyDescent="0.25">
      <c r="A1116" s="1">
        <v>884609</v>
      </c>
      <c r="B1116" s="1" t="s">
        <v>2175</v>
      </c>
      <c r="C1116" s="1" t="s">
        <v>6789</v>
      </c>
      <c r="D1116" s="1">
        <v>130557</v>
      </c>
      <c r="E1116" s="3" t="s">
        <v>1413</v>
      </c>
      <c r="F1116" s="1" t="s">
        <v>1416</v>
      </c>
      <c r="G1116" s="1" t="s">
        <v>2254</v>
      </c>
      <c r="H1116" s="1">
        <v>0</v>
      </c>
      <c r="I1116" s="1" t="s">
        <v>2304</v>
      </c>
      <c r="J1116" s="1">
        <v>570581823</v>
      </c>
      <c r="K1116" s="1" t="s">
        <v>2124</v>
      </c>
      <c r="L1116" s="1" t="s">
        <v>6790</v>
      </c>
      <c r="M1116" s="1" t="s">
        <v>3060</v>
      </c>
      <c r="N1116" s="1" t="s">
        <v>1134</v>
      </c>
      <c r="O1116" s="1" t="s">
        <v>2165</v>
      </c>
      <c r="P1116" s="1" t="s">
        <v>2165</v>
      </c>
      <c r="Q1116" s="1" t="s">
        <v>2166</v>
      </c>
      <c r="R1116" s="1" t="s">
        <v>2443</v>
      </c>
      <c r="S1116" s="1">
        <v>2</v>
      </c>
      <c r="T1116" s="1">
        <v>27380634</v>
      </c>
      <c r="U1116" s="1">
        <v>27380634</v>
      </c>
      <c r="V1116" s="1" t="s">
        <v>2168</v>
      </c>
      <c r="W1116" s="1" t="s">
        <v>2168</v>
      </c>
      <c r="X1116" s="1" t="s">
        <v>3173</v>
      </c>
      <c r="Y1116" s="1" t="s">
        <v>2236</v>
      </c>
      <c r="Z1116" s="1">
        <v>1</v>
      </c>
      <c r="AA1116" s="1" t="s">
        <v>2124</v>
      </c>
      <c r="AB1116" s="1" t="s">
        <v>2171</v>
      </c>
      <c r="AC1116" s="1" t="s">
        <v>2124</v>
      </c>
      <c r="AD1116" s="1">
        <v>2</v>
      </c>
      <c r="AE1116" s="1">
        <v>898693</v>
      </c>
      <c r="AF1116" s="1">
        <v>27380634</v>
      </c>
      <c r="AG1116" s="1" t="s">
        <v>2174</v>
      </c>
      <c r="AH1116" s="1" t="s">
        <v>2186</v>
      </c>
    </row>
    <row r="1117" spans="1:34" x14ac:dyDescent="0.25">
      <c r="A1117" s="1">
        <v>884610</v>
      </c>
      <c r="B1117" s="1" t="s">
        <v>2175</v>
      </c>
      <c r="C1117" s="1" t="s">
        <v>6791</v>
      </c>
      <c r="D1117" s="1">
        <v>130557</v>
      </c>
      <c r="E1117" s="3" t="s">
        <v>1413</v>
      </c>
      <c r="F1117" s="1" t="s">
        <v>1416</v>
      </c>
      <c r="G1117" s="1" t="s">
        <v>2249</v>
      </c>
      <c r="H1117" s="1">
        <v>0</v>
      </c>
      <c r="I1117" s="1" t="s">
        <v>2335</v>
      </c>
      <c r="J1117" s="1">
        <v>1298142054</v>
      </c>
      <c r="K1117" s="1" t="s">
        <v>2124</v>
      </c>
      <c r="L1117" s="1" t="s">
        <v>6792</v>
      </c>
      <c r="M1117" s="1" t="s">
        <v>3060</v>
      </c>
      <c r="N1117" s="1" t="s">
        <v>1134</v>
      </c>
      <c r="O1117" s="1" t="s">
        <v>2165</v>
      </c>
      <c r="P1117" s="1" t="s">
        <v>2165</v>
      </c>
      <c r="Q1117" s="1" t="s">
        <v>2166</v>
      </c>
      <c r="R1117" s="1" t="s">
        <v>2443</v>
      </c>
      <c r="S1117" s="1">
        <v>2</v>
      </c>
      <c r="T1117" s="1">
        <v>27380714</v>
      </c>
      <c r="U1117" s="1">
        <v>27380714</v>
      </c>
      <c r="V1117" s="1" t="s">
        <v>2168</v>
      </c>
      <c r="W1117" s="1" t="s">
        <v>2168</v>
      </c>
      <c r="X1117" s="1" t="s">
        <v>3173</v>
      </c>
      <c r="Y1117" s="1" t="s">
        <v>2236</v>
      </c>
      <c r="Z1117" s="1">
        <v>1</v>
      </c>
      <c r="AA1117" s="1" t="s">
        <v>2124</v>
      </c>
      <c r="AB1117" s="1" t="s">
        <v>2171</v>
      </c>
      <c r="AC1117" s="1" t="s">
        <v>2124</v>
      </c>
      <c r="AD1117" s="1">
        <v>2</v>
      </c>
      <c r="AE1117" s="1">
        <v>895711</v>
      </c>
      <c r="AF1117" s="1">
        <v>27380714</v>
      </c>
      <c r="AG1117" s="1" t="s">
        <v>2174</v>
      </c>
      <c r="AH1117" s="1" t="s">
        <v>2186</v>
      </c>
    </row>
    <row r="1118" spans="1:34" x14ac:dyDescent="0.25">
      <c r="A1118" s="1">
        <v>884864</v>
      </c>
      <c r="B1118" s="1" t="s">
        <v>2175</v>
      </c>
      <c r="C1118" s="1" t="s">
        <v>6793</v>
      </c>
      <c r="D1118" s="1">
        <v>1545</v>
      </c>
      <c r="E1118" s="3" t="s">
        <v>1169</v>
      </c>
      <c r="F1118" s="1" t="s">
        <v>1171</v>
      </c>
      <c r="G1118" s="1" t="s">
        <v>2249</v>
      </c>
      <c r="H1118" s="1">
        <v>0</v>
      </c>
      <c r="I1118" s="1" t="s">
        <v>2304</v>
      </c>
      <c r="J1118" s="1">
        <v>894434388</v>
      </c>
      <c r="K1118" s="1" t="s">
        <v>2124</v>
      </c>
      <c r="L1118" s="1" t="s">
        <v>6794</v>
      </c>
      <c r="M1118" s="1" t="s">
        <v>3270</v>
      </c>
      <c r="N1118" s="1" t="s">
        <v>3271</v>
      </c>
      <c r="O1118" s="1" t="s">
        <v>2165</v>
      </c>
      <c r="P1118" s="1" t="s">
        <v>2165</v>
      </c>
      <c r="Q1118" s="1" t="s">
        <v>2166</v>
      </c>
      <c r="R1118" s="1" t="s">
        <v>2443</v>
      </c>
      <c r="S1118" s="1">
        <v>2</v>
      </c>
      <c r="T1118" s="1">
        <v>38075858</v>
      </c>
      <c r="U1118" s="1">
        <v>38075858</v>
      </c>
      <c r="V1118" s="1" t="s">
        <v>2168</v>
      </c>
      <c r="W1118" s="1" t="s">
        <v>2168</v>
      </c>
      <c r="X1118" s="1" t="s">
        <v>2444</v>
      </c>
      <c r="Y1118" s="1" t="s">
        <v>2236</v>
      </c>
      <c r="Z1118" s="1">
        <v>1</v>
      </c>
      <c r="AA1118" s="1" t="s">
        <v>2124</v>
      </c>
      <c r="AB1118" s="1" t="s">
        <v>2171</v>
      </c>
      <c r="AC1118" s="1" t="s">
        <v>2124</v>
      </c>
      <c r="AD1118" s="1">
        <v>2</v>
      </c>
      <c r="AE1118" s="1">
        <v>898439</v>
      </c>
      <c r="AF1118" s="1">
        <v>38075858</v>
      </c>
      <c r="AG1118" s="1" t="s">
        <v>2210</v>
      </c>
      <c r="AH1118" s="1" t="s">
        <v>2174</v>
      </c>
    </row>
    <row r="1119" spans="1:34" x14ac:dyDescent="0.25">
      <c r="A1119" s="1">
        <v>885324</v>
      </c>
      <c r="B1119" s="1" t="s">
        <v>2175</v>
      </c>
      <c r="C1119" s="1" t="s">
        <v>6795</v>
      </c>
      <c r="D1119" s="1">
        <v>51057</v>
      </c>
      <c r="E1119" s="3" t="s">
        <v>764</v>
      </c>
      <c r="F1119" s="1" t="s">
        <v>767</v>
      </c>
      <c r="G1119" s="1" t="s">
        <v>2249</v>
      </c>
      <c r="H1119" s="1">
        <v>0</v>
      </c>
      <c r="I1119" s="1" t="s">
        <v>2304</v>
      </c>
      <c r="J1119" s="1">
        <v>1282451086</v>
      </c>
      <c r="K1119" s="1" t="s">
        <v>2124</v>
      </c>
      <c r="L1119" s="1" t="s">
        <v>6796</v>
      </c>
      <c r="M1119" s="1" t="s">
        <v>3211</v>
      </c>
      <c r="N1119" s="1" t="s">
        <v>3212</v>
      </c>
      <c r="O1119" s="1" t="s">
        <v>2165</v>
      </c>
      <c r="P1119" s="1" t="s">
        <v>2165</v>
      </c>
      <c r="Q1119" s="1" t="s">
        <v>2166</v>
      </c>
      <c r="R1119" s="1" t="s">
        <v>2443</v>
      </c>
      <c r="S1119" s="1">
        <v>2</v>
      </c>
      <c r="T1119" s="1">
        <v>63588367</v>
      </c>
      <c r="U1119" s="1">
        <v>63588367</v>
      </c>
      <c r="V1119" s="1" t="s">
        <v>2168</v>
      </c>
      <c r="W1119" s="1" t="s">
        <v>2168</v>
      </c>
      <c r="X1119" s="1" t="s">
        <v>3213</v>
      </c>
      <c r="Y1119" s="1" t="s">
        <v>2236</v>
      </c>
      <c r="Z1119" s="1">
        <v>1</v>
      </c>
      <c r="AA1119" s="1" t="s">
        <v>2124</v>
      </c>
      <c r="AB1119" s="1" t="s">
        <v>2171</v>
      </c>
      <c r="AC1119" s="1" t="s">
        <v>2124</v>
      </c>
      <c r="AD1119" s="1">
        <v>2</v>
      </c>
      <c r="AE1119" s="1">
        <v>897746</v>
      </c>
      <c r="AF1119" s="1">
        <v>63588367</v>
      </c>
      <c r="AG1119" s="1" t="s">
        <v>2174</v>
      </c>
      <c r="AH1119" s="1" t="s">
        <v>2185</v>
      </c>
    </row>
    <row r="1120" spans="1:34" x14ac:dyDescent="0.25">
      <c r="A1120" s="1">
        <v>885325</v>
      </c>
      <c r="B1120" s="1" t="s">
        <v>2175</v>
      </c>
      <c r="C1120" s="1" t="s">
        <v>6797</v>
      </c>
      <c r="D1120" s="1">
        <v>51057</v>
      </c>
      <c r="E1120" s="3" t="s">
        <v>764</v>
      </c>
      <c r="F1120" s="1" t="s">
        <v>767</v>
      </c>
      <c r="G1120" s="1" t="s">
        <v>2249</v>
      </c>
      <c r="H1120" s="1">
        <v>0</v>
      </c>
      <c r="I1120" s="1" t="s">
        <v>2335</v>
      </c>
      <c r="J1120" s="1">
        <v>151273399</v>
      </c>
      <c r="K1120" s="1" t="s">
        <v>2124</v>
      </c>
      <c r="L1120" s="1" t="s">
        <v>6798</v>
      </c>
      <c r="M1120" s="1" t="s">
        <v>3211</v>
      </c>
      <c r="N1120" s="1" t="s">
        <v>3212</v>
      </c>
      <c r="O1120" s="1" t="s">
        <v>2165</v>
      </c>
      <c r="P1120" s="1" t="s">
        <v>2165</v>
      </c>
      <c r="Q1120" s="1" t="s">
        <v>2166</v>
      </c>
      <c r="R1120" s="1" t="s">
        <v>2443</v>
      </c>
      <c r="S1120" s="1">
        <v>2</v>
      </c>
      <c r="T1120" s="1">
        <v>63588447</v>
      </c>
      <c r="U1120" s="1">
        <v>63588447</v>
      </c>
      <c r="V1120" s="1" t="s">
        <v>2168</v>
      </c>
      <c r="W1120" s="1" t="s">
        <v>2168</v>
      </c>
      <c r="X1120" s="1" t="s">
        <v>3213</v>
      </c>
      <c r="Y1120" s="1" t="s">
        <v>2236</v>
      </c>
      <c r="Z1120" s="1">
        <v>1</v>
      </c>
      <c r="AA1120" s="1" t="s">
        <v>2124</v>
      </c>
      <c r="AB1120" s="1" t="s">
        <v>2171</v>
      </c>
      <c r="AC1120" s="1" t="s">
        <v>2124</v>
      </c>
      <c r="AD1120" s="1">
        <v>2</v>
      </c>
      <c r="AE1120" s="1">
        <v>898897</v>
      </c>
      <c r="AF1120" s="1">
        <v>63588447</v>
      </c>
      <c r="AG1120" s="1" t="s">
        <v>2174</v>
      </c>
      <c r="AH1120" s="1" t="s">
        <v>2210</v>
      </c>
    </row>
    <row r="1121" spans="1:34" x14ac:dyDescent="0.25">
      <c r="A1121" s="1">
        <v>885712</v>
      </c>
      <c r="B1121" s="1" t="s">
        <v>2175</v>
      </c>
      <c r="C1121" s="1" t="s">
        <v>6799</v>
      </c>
      <c r="D1121" s="1">
        <v>23020</v>
      </c>
      <c r="E1121" s="3" t="s">
        <v>689</v>
      </c>
      <c r="F1121" s="1" t="s">
        <v>692</v>
      </c>
      <c r="G1121" s="1" t="s">
        <v>2249</v>
      </c>
      <c r="H1121" s="1">
        <v>0</v>
      </c>
      <c r="I1121" s="1" t="s">
        <v>2335</v>
      </c>
      <c r="J1121" s="1">
        <v>375009722</v>
      </c>
      <c r="K1121" s="1" t="s">
        <v>2124</v>
      </c>
      <c r="L1121" s="1" t="s">
        <v>6800</v>
      </c>
      <c r="M1121" s="1" t="s">
        <v>3060</v>
      </c>
      <c r="N1121" s="1" t="s">
        <v>1134</v>
      </c>
      <c r="O1121" s="1" t="s">
        <v>2165</v>
      </c>
      <c r="P1121" s="1" t="s">
        <v>2165</v>
      </c>
      <c r="Q1121" s="1" t="s">
        <v>2166</v>
      </c>
      <c r="R1121" s="1" t="s">
        <v>2443</v>
      </c>
      <c r="S1121" s="1">
        <v>2</v>
      </c>
      <c r="T1121" s="1">
        <v>96305453</v>
      </c>
      <c r="U1121" s="1">
        <v>96305453</v>
      </c>
      <c r="V1121" s="1" t="s">
        <v>2168</v>
      </c>
      <c r="W1121" s="1" t="s">
        <v>2168</v>
      </c>
      <c r="X1121" s="1" t="s">
        <v>2481</v>
      </c>
      <c r="Y1121" s="1" t="s">
        <v>2236</v>
      </c>
      <c r="Z1121" s="1">
        <v>1</v>
      </c>
      <c r="AA1121" s="1" t="s">
        <v>2124</v>
      </c>
      <c r="AB1121" s="1" t="s">
        <v>2171</v>
      </c>
      <c r="AC1121" s="1" t="s">
        <v>2124</v>
      </c>
      <c r="AD1121" s="1">
        <v>2</v>
      </c>
      <c r="AE1121" s="1">
        <v>896419</v>
      </c>
      <c r="AF1121" s="1">
        <v>96305453</v>
      </c>
      <c r="AG1121" s="1" t="s">
        <v>2210</v>
      </c>
      <c r="AH1121" s="1" t="s">
        <v>2185</v>
      </c>
    </row>
    <row r="1122" spans="1:34" x14ac:dyDescent="0.25">
      <c r="A1122" s="1">
        <v>885757</v>
      </c>
      <c r="B1122" s="1" t="s">
        <v>2175</v>
      </c>
      <c r="C1122" s="1" t="s">
        <v>6801</v>
      </c>
      <c r="D1122" s="1">
        <v>1261</v>
      </c>
      <c r="E1122" s="3" t="s">
        <v>205</v>
      </c>
      <c r="F1122" s="1" t="s">
        <v>208</v>
      </c>
      <c r="G1122" s="1" t="s">
        <v>2249</v>
      </c>
      <c r="H1122" s="1">
        <v>0</v>
      </c>
      <c r="I1122" s="1" t="s">
        <v>2335</v>
      </c>
      <c r="J1122" s="1">
        <v>750494086</v>
      </c>
      <c r="K1122" s="1" t="s">
        <v>2124</v>
      </c>
      <c r="L1122" s="1" t="s">
        <v>6802</v>
      </c>
      <c r="M1122" s="1" t="s">
        <v>3241</v>
      </c>
      <c r="N1122" s="1" t="s">
        <v>3242</v>
      </c>
      <c r="O1122" s="1" t="s">
        <v>2165</v>
      </c>
      <c r="P1122" s="1" t="s">
        <v>2165</v>
      </c>
      <c r="Q1122" s="1" t="s">
        <v>2166</v>
      </c>
      <c r="R1122" s="1" t="s">
        <v>2443</v>
      </c>
      <c r="S1122" s="1">
        <v>2</v>
      </c>
      <c r="T1122" s="1">
        <v>98346507</v>
      </c>
      <c r="U1122" s="1">
        <v>98346507</v>
      </c>
      <c r="V1122" s="1" t="s">
        <v>2168</v>
      </c>
      <c r="W1122" s="1" t="s">
        <v>2168</v>
      </c>
      <c r="X1122" s="1" t="s">
        <v>2481</v>
      </c>
      <c r="Y1122" s="1" t="s">
        <v>2236</v>
      </c>
      <c r="Z1122" s="1">
        <v>1</v>
      </c>
      <c r="AA1122" s="1" t="s">
        <v>2124</v>
      </c>
      <c r="AB1122" s="1" t="s">
        <v>2171</v>
      </c>
      <c r="AC1122" s="1" t="s">
        <v>2124</v>
      </c>
      <c r="AD1122" s="1">
        <v>2</v>
      </c>
      <c r="AE1122" s="1">
        <v>895314</v>
      </c>
      <c r="AF1122" s="1">
        <v>98346507</v>
      </c>
      <c r="AG1122" s="1" t="s">
        <v>2210</v>
      </c>
      <c r="AH1122" s="1" t="s">
        <v>2174</v>
      </c>
    </row>
    <row r="1123" spans="1:34" x14ac:dyDescent="0.25">
      <c r="A1123" s="1">
        <v>885793</v>
      </c>
      <c r="B1123" s="1" t="s">
        <v>2175</v>
      </c>
      <c r="C1123" s="1" t="s">
        <v>6803</v>
      </c>
      <c r="D1123" s="1">
        <v>8195</v>
      </c>
      <c r="E1123" s="3" t="s">
        <v>443</v>
      </c>
      <c r="F1123" s="1" t="s">
        <v>445</v>
      </c>
      <c r="G1123" s="1" t="s">
        <v>2249</v>
      </c>
      <c r="H1123" s="1">
        <v>0</v>
      </c>
      <c r="I1123" s="1" t="s">
        <v>2335</v>
      </c>
      <c r="J1123" s="1">
        <v>566532177</v>
      </c>
      <c r="K1123" s="1" t="s">
        <v>2124</v>
      </c>
      <c r="L1123" s="1" t="s">
        <v>6804</v>
      </c>
      <c r="M1123" s="1" t="s">
        <v>5218</v>
      </c>
      <c r="N1123" s="1" t="s">
        <v>5219</v>
      </c>
      <c r="O1123" s="1" t="s">
        <v>2165</v>
      </c>
      <c r="P1123" s="1" t="s">
        <v>2165</v>
      </c>
      <c r="Q1123" s="1" t="s">
        <v>2166</v>
      </c>
      <c r="R1123" s="1" t="s">
        <v>2195</v>
      </c>
      <c r="S1123" s="1">
        <v>20</v>
      </c>
      <c r="T1123" s="1">
        <v>10413673</v>
      </c>
      <c r="U1123" s="1">
        <v>10413673</v>
      </c>
      <c r="V1123" s="1" t="s">
        <v>2168</v>
      </c>
      <c r="W1123" s="1" t="s">
        <v>2168</v>
      </c>
      <c r="X1123" s="1" t="s">
        <v>2196</v>
      </c>
      <c r="Y1123" s="1" t="s">
        <v>2236</v>
      </c>
      <c r="Z1123" s="1">
        <v>1</v>
      </c>
      <c r="AA1123" s="1" t="s">
        <v>2124</v>
      </c>
      <c r="AB1123" s="1" t="s">
        <v>2171</v>
      </c>
      <c r="AC1123" s="1" t="s">
        <v>2124</v>
      </c>
      <c r="AD1123" s="1">
        <v>2</v>
      </c>
      <c r="AE1123" s="1">
        <v>898647</v>
      </c>
      <c r="AF1123" s="1">
        <v>10413673</v>
      </c>
      <c r="AG1123" s="1" t="s">
        <v>2186</v>
      </c>
      <c r="AH1123" s="1" t="s">
        <v>2210</v>
      </c>
    </row>
    <row r="1124" spans="1:34" x14ac:dyDescent="0.25">
      <c r="A1124" s="1">
        <v>885794</v>
      </c>
      <c r="B1124" s="1" t="s">
        <v>2175</v>
      </c>
      <c r="C1124" s="1" t="s">
        <v>6805</v>
      </c>
      <c r="D1124" s="1">
        <v>8195</v>
      </c>
      <c r="E1124" s="3" t="s">
        <v>443</v>
      </c>
      <c r="F1124" s="1" t="s">
        <v>445</v>
      </c>
      <c r="G1124" s="1" t="s">
        <v>2249</v>
      </c>
      <c r="H1124" s="1">
        <v>0</v>
      </c>
      <c r="I1124" s="1" t="s">
        <v>2335</v>
      </c>
      <c r="J1124" s="1">
        <v>568811798</v>
      </c>
      <c r="K1124" s="1" t="s">
        <v>2124</v>
      </c>
      <c r="L1124" s="1" t="s">
        <v>6806</v>
      </c>
      <c r="M1124" s="1" t="s">
        <v>5213</v>
      </c>
      <c r="N1124" s="1" t="s">
        <v>5214</v>
      </c>
      <c r="O1124" s="1" t="s">
        <v>2165</v>
      </c>
      <c r="P1124" s="1" t="s">
        <v>2165</v>
      </c>
      <c r="Q1124" s="1" t="s">
        <v>2166</v>
      </c>
      <c r="R1124" s="1" t="s">
        <v>2195</v>
      </c>
      <c r="S1124" s="1">
        <v>20</v>
      </c>
      <c r="T1124" s="1">
        <v>10413898</v>
      </c>
      <c r="U1124" s="1">
        <v>10413898</v>
      </c>
      <c r="V1124" s="1" t="s">
        <v>2168</v>
      </c>
      <c r="W1124" s="1" t="s">
        <v>2168</v>
      </c>
      <c r="X1124" s="1" t="s">
        <v>2196</v>
      </c>
      <c r="Y1124" s="1" t="s">
        <v>2236</v>
      </c>
      <c r="Z1124" s="1">
        <v>1</v>
      </c>
      <c r="AA1124" s="1" t="s">
        <v>2124</v>
      </c>
      <c r="AB1124" s="1" t="s">
        <v>2171</v>
      </c>
      <c r="AC1124" s="1" t="s">
        <v>2124</v>
      </c>
      <c r="AD1124" s="1">
        <v>2</v>
      </c>
      <c r="AE1124" s="1">
        <v>895667</v>
      </c>
      <c r="AF1124" s="1">
        <v>10413898</v>
      </c>
      <c r="AG1124" s="1" t="s">
        <v>2210</v>
      </c>
      <c r="AH1124" s="1" t="s">
        <v>2185</v>
      </c>
    </row>
    <row r="1125" spans="1:34" x14ac:dyDescent="0.25">
      <c r="A1125" s="1">
        <v>885795</v>
      </c>
      <c r="B1125" s="1" t="s">
        <v>2175</v>
      </c>
      <c r="C1125" s="1" t="s">
        <v>6807</v>
      </c>
      <c r="D1125" s="1">
        <v>8195</v>
      </c>
      <c r="E1125" s="3" t="s">
        <v>443</v>
      </c>
      <c r="F1125" s="1" t="s">
        <v>445</v>
      </c>
      <c r="G1125" s="1" t="s">
        <v>2249</v>
      </c>
      <c r="H1125" s="1">
        <v>0</v>
      </c>
      <c r="I1125" s="1" t="s">
        <v>2304</v>
      </c>
      <c r="J1125" s="1">
        <v>945662294</v>
      </c>
      <c r="K1125" s="1" t="s">
        <v>2124</v>
      </c>
      <c r="L1125" s="1" t="s">
        <v>6808</v>
      </c>
      <c r="M1125" s="1" t="s">
        <v>5213</v>
      </c>
      <c r="N1125" s="1" t="s">
        <v>5214</v>
      </c>
      <c r="O1125" s="1" t="s">
        <v>2165</v>
      </c>
      <c r="P1125" s="1" t="s">
        <v>2165</v>
      </c>
      <c r="Q1125" s="1" t="s">
        <v>2166</v>
      </c>
      <c r="R1125" s="1" t="s">
        <v>2195</v>
      </c>
      <c r="S1125" s="1">
        <v>20</v>
      </c>
      <c r="T1125" s="1">
        <v>10413902</v>
      </c>
      <c r="U1125" s="1">
        <v>10413902</v>
      </c>
      <c r="V1125" s="1" t="s">
        <v>2168</v>
      </c>
      <c r="W1125" s="1" t="s">
        <v>2168</v>
      </c>
      <c r="X1125" s="1" t="s">
        <v>2196</v>
      </c>
      <c r="Y1125" s="1" t="s">
        <v>2236</v>
      </c>
      <c r="Z1125" s="1">
        <v>1</v>
      </c>
      <c r="AA1125" s="1" t="s">
        <v>2124</v>
      </c>
      <c r="AB1125" s="1" t="s">
        <v>2171</v>
      </c>
      <c r="AC1125" s="1" t="s">
        <v>2124</v>
      </c>
      <c r="AD1125" s="1">
        <v>2</v>
      </c>
      <c r="AE1125" s="1">
        <v>895668</v>
      </c>
      <c r="AF1125" s="1">
        <v>10413902</v>
      </c>
      <c r="AG1125" s="1" t="s">
        <v>2186</v>
      </c>
      <c r="AH1125" s="1" t="s">
        <v>2174</v>
      </c>
    </row>
    <row r="1126" spans="1:34" x14ac:dyDescent="0.25">
      <c r="A1126" s="1">
        <v>885796</v>
      </c>
      <c r="B1126" s="1" t="s">
        <v>2175</v>
      </c>
      <c r="C1126" s="1" t="s">
        <v>6809</v>
      </c>
      <c r="D1126" s="1">
        <v>8195</v>
      </c>
      <c r="E1126" s="3" t="s">
        <v>443</v>
      </c>
      <c r="F1126" s="1" t="s">
        <v>445</v>
      </c>
      <c r="G1126" s="1" t="s">
        <v>2189</v>
      </c>
      <c r="H1126" s="1">
        <v>0</v>
      </c>
      <c r="I1126" s="1" t="s">
        <v>2370</v>
      </c>
      <c r="J1126" s="1">
        <v>146473397</v>
      </c>
      <c r="K1126" s="1" t="s">
        <v>2124</v>
      </c>
      <c r="L1126" s="1" t="s">
        <v>6810</v>
      </c>
      <c r="M1126" s="1" t="s">
        <v>5213</v>
      </c>
      <c r="N1126" s="1" t="s">
        <v>5214</v>
      </c>
      <c r="O1126" s="1" t="s">
        <v>2165</v>
      </c>
      <c r="P1126" s="1" t="s">
        <v>2165</v>
      </c>
      <c r="Q1126" s="1" t="s">
        <v>2166</v>
      </c>
      <c r="R1126" s="1" t="s">
        <v>2195</v>
      </c>
      <c r="S1126" s="1">
        <v>20</v>
      </c>
      <c r="T1126" s="1">
        <v>10420728</v>
      </c>
      <c r="U1126" s="1">
        <v>10420728</v>
      </c>
      <c r="V1126" s="1" t="s">
        <v>2168</v>
      </c>
      <c r="W1126" s="1" t="s">
        <v>2168</v>
      </c>
      <c r="X1126" s="1" t="s">
        <v>2196</v>
      </c>
      <c r="Y1126" s="1" t="s">
        <v>2236</v>
      </c>
      <c r="Z1126" s="1">
        <v>1</v>
      </c>
      <c r="AA1126" s="1" t="s">
        <v>2124</v>
      </c>
      <c r="AB1126" s="1" t="s">
        <v>2171</v>
      </c>
      <c r="AC1126" s="1" t="s">
        <v>2124</v>
      </c>
      <c r="AD1126" s="1">
        <v>2</v>
      </c>
      <c r="AE1126" s="1">
        <v>897557</v>
      </c>
      <c r="AF1126" s="1">
        <v>10420728</v>
      </c>
      <c r="AG1126" s="1" t="s">
        <v>2210</v>
      </c>
      <c r="AH1126" s="1" t="s">
        <v>2185</v>
      </c>
    </row>
    <row r="1127" spans="1:34" x14ac:dyDescent="0.25">
      <c r="A1127" s="1">
        <v>885824</v>
      </c>
      <c r="B1127" s="1" t="s">
        <v>2175</v>
      </c>
      <c r="C1127" s="1" t="s">
        <v>6811</v>
      </c>
      <c r="D1127" s="1">
        <v>182</v>
      </c>
      <c r="E1127" s="3" t="s">
        <v>915</v>
      </c>
      <c r="F1127" s="1" t="s">
        <v>917</v>
      </c>
      <c r="G1127" s="1" t="s">
        <v>2249</v>
      </c>
      <c r="H1127" s="1">
        <v>0</v>
      </c>
      <c r="I1127" s="1" t="s">
        <v>2304</v>
      </c>
      <c r="J1127" s="1">
        <v>2067513848</v>
      </c>
      <c r="K1127" s="1" t="s">
        <v>2124</v>
      </c>
      <c r="L1127" s="1" t="s">
        <v>6812</v>
      </c>
      <c r="M1127" s="1" t="s">
        <v>5238</v>
      </c>
      <c r="N1127" s="1" t="s">
        <v>5239</v>
      </c>
      <c r="O1127" s="1" t="s">
        <v>2165</v>
      </c>
      <c r="P1127" s="1" t="s">
        <v>2165</v>
      </c>
      <c r="Q1127" s="1" t="s">
        <v>2166</v>
      </c>
      <c r="R1127" s="1" t="s">
        <v>2195</v>
      </c>
      <c r="S1127" s="1">
        <v>20</v>
      </c>
      <c r="T1127" s="1">
        <v>10673536</v>
      </c>
      <c r="U1127" s="1">
        <v>10673536</v>
      </c>
      <c r="V1127" s="1" t="s">
        <v>2168</v>
      </c>
      <c r="W1127" s="1" t="s">
        <v>2168</v>
      </c>
      <c r="X1127" s="1" t="s">
        <v>2196</v>
      </c>
      <c r="Y1127" s="1" t="s">
        <v>2236</v>
      </c>
      <c r="Z1127" s="1">
        <v>1</v>
      </c>
      <c r="AA1127" s="1" t="s">
        <v>2124</v>
      </c>
      <c r="AB1127" s="1" t="s">
        <v>2171</v>
      </c>
      <c r="AC1127" s="1" t="s">
        <v>2124</v>
      </c>
      <c r="AD1127" s="1">
        <v>2</v>
      </c>
      <c r="AE1127" s="1">
        <v>896224</v>
      </c>
      <c r="AF1127" s="1">
        <v>10673536</v>
      </c>
      <c r="AG1127" s="1" t="s">
        <v>2174</v>
      </c>
      <c r="AH1127" s="1" t="s">
        <v>2185</v>
      </c>
    </row>
    <row r="1128" spans="1:34" x14ac:dyDescent="0.25">
      <c r="A1128" s="1">
        <v>885825</v>
      </c>
      <c r="B1128" s="1" t="s">
        <v>2175</v>
      </c>
      <c r="C1128" s="1" t="s">
        <v>6813</v>
      </c>
      <c r="D1128" s="1">
        <v>182</v>
      </c>
      <c r="E1128" s="3" t="s">
        <v>915</v>
      </c>
      <c r="F1128" s="1" t="s">
        <v>917</v>
      </c>
      <c r="G1128" s="1" t="s">
        <v>2249</v>
      </c>
      <c r="H1128" s="1">
        <v>0</v>
      </c>
      <c r="I1128" s="1" t="s">
        <v>6814</v>
      </c>
      <c r="J1128" s="1">
        <v>1208905634</v>
      </c>
      <c r="K1128" s="1" t="s">
        <v>2124</v>
      </c>
      <c r="L1128" s="1" t="s">
        <v>6815</v>
      </c>
      <c r="M1128" s="1" t="s">
        <v>6816</v>
      </c>
      <c r="N1128" s="1" t="s">
        <v>6817</v>
      </c>
      <c r="O1128" s="1" t="s">
        <v>2324</v>
      </c>
      <c r="P1128" s="1" t="s">
        <v>2165</v>
      </c>
      <c r="Q1128" s="1" t="s">
        <v>2166</v>
      </c>
      <c r="R1128" s="1" t="s">
        <v>2195</v>
      </c>
      <c r="S1128" s="1">
        <v>20</v>
      </c>
      <c r="T1128" s="1">
        <v>10673605</v>
      </c>
      <c r="U1128" s="1">
        <v>10673605</v>
      </c>
      <c r="V1128" s="1" t="s">
        <v>2168</v>
      </c>
      <c r="W1128" s="1" t="s">
        <v>2168</v>
      </c>
      <c r="X1128" s="1" t="s">
        <v>2196</v>
      </c>
      <c r="Y1128" s="1" t="s">
        <v>2245</v>
      </c>
      <c r="Z1128" s="1">
        <v>2</v>
      </c>
      <c r="AA1128" s="1" t="s">
        <v>2124</v>
      </c>
      <c r="AB1128" s="1" t="s">
        <v>2171</v>
      </c>
      <c r="AC1128" s="1" t="s">
        <v>2124</v>
      </c>
      <c r="AD1128" s="1">
        <v>2</v>
      </c>
      <c r="AE1128" s="1">
        <v>896225</v>
      </c>
      <c r="AF1128" s="1">
        <v>10673605</v>
      </c>
      <c r="AG1128" s="1" t="s">
        <v>2186</v>
      </c>
      <c r="AH1128" s="1" t="s">
        <v>2174</v>
      </c>
    </row>
    <row r="1129" spans="1:34" x14ac:dyDescent="0.25">
      <c r="A1129" s="1">
        <v>885826</v>
      </c>
      <c r="B1129" s="1" t="s">
        <v>2175</v>
      </c>
      <c r="C1129" s="1" t="s">
        <v>6818</v>
      </c>
      <c r="D1129" s="1">
        <v>182</v>
      </c>
      <c r="E1129" s="3" t="s">
        <v>915</v>
      </c>
      <c r="F1129" s="1" t="s">
        <v>917</v>
      </c>
      <c r="G1129" s="1" t="s">
        <v>2249</v>
      </c>
      <c r="H1129" s="1">
        <v>0</v>
      </c>
      <c r="I1129" s="1" t="s">
        <v>2304</v>
      </c>
      <c r="J1129" s="1">
        <v>1398348355</v>
      </c>
      <c r="K1129" s="1" t="s">
        <v>2124</v>
      </c>
      <c r="L1129" s="1" t="s">
        <v>6819</v>
      </c>
      <c r="M1129" s="1" t="s">
        <v>5238</v>
      </c>
      <c r="N1129" s="1" t="s">
        <v>5239</v>
      </c>
      <c r="O1129" s="1" t="s">
        <v>2165</v>
      </c>
      <c r="P1129" s="1" t="s">
        <v>2165</v>
      </c>
      <c r="Q1129" s="1" t="s">
        <v>2166</v>
      </c>
      <c r="R1129" s="1" t="s">
        <v>2195</v>
      </c>
      <c r="S1129" s="1">
        <v>20</v>
      </c>
      <c r="T1129" s="1">
        <v>10673715</v>
      </c>
      <c r="U1129" s="1">
        <v>10673715</v>
      </c>
      <c r="V1129" s="1" t="s">
        <v>2168</v>
      </c>
      <c r="W1129" s="1" t="s">
        <v>2168</v>
      </c>
      <c r="X1129" s="1" t="s">
        <v>2196</v>
      </c>
      <c r="Y1129" s="1" t="s">
        <v>2236</v>
      </c>
      <c r="Z1129" s="1">
        <v>1</v>
      </c>
      <c r="AA1129" s="1" t="s">
        <v>2124</v>
      </c>
      <c r="AB1129" s="1" t="s">
        <v>2171</v>
      </c>
      <c r="AC1129" s="1" t="s">
        <v>2124</v>
      </c>
      <c r="AD1129" s="1">
        <v>2</v>
      </c>
      <c r="AE1129" s="1">
        <v>897825</v>
      </c>
      <c r="AF1129" s="1">
        <v>10673715</v>
      </c>
      <c r="AG1129" s="1" t="s">
        <v>2174</v>
      </c>
      <c r="AH1129" s="1" t="s">
        <v>2210</v>
      </c>
    </row>
    <row r="1130" spans="1:34" x14ac:dyDescent="0.25">
      <c r="A1130" s="1">
        <v>885827</v>
      </c>
      <c r="B1130" s="1" t="s">
        <v>2175</v>
      </c>
      <c r="C1130" s="1" t="s">
        <v>6820</v>
      </c>
      <c r="D1130" s="1">
        <v>182</v>
      </c>
      <c r="E1130" s="3" t="s">
        <v>915</v>
      </c>
      <c r="F1130" s="1" t="s">
        <v>917</v>
      </c>
      <c r="G1130" s="1" t="s">
        <v>2239</v>
      </c>
      <c r="H1130" s="1">
        <v>0</v>
      </c>
      <c r="I1130" s="1" t="s">
        <v>6821</v>
      </c>
      <c r="J1130" s="1">
        <v>146416672</v>
      </c>
      <c r="K1130" s="1" t="s">
        <v>2124</v>
      </c>
      <c r="L1130" s="1" t="s">
        <v>6822</v>
      </c>
      <c r="M1130" s="1" t="s">
        <v>5233</v>
      </c>
      <c r="N1130" s="1" t="s">
        <v>5234</v>
      </c>
      <c r="O1130" s="1" t="s">
        <v>2165</v>
      </c>
      <c r="P1130" s="1" t="s">
        <v>2165</v>
      </c>
      <c r="Q1130" s="1" t="s">
        <v>2166</v>
      </c>
      <c r="R1130" s="1" t="s">
        <v>2195</v>
      </c>
      <c r="S1130" s="1">
        <v>20</v>
      </c>
      <c r="T1130" s="1">
        <v>10673988</v>
      </c>
      <c r="U1130" s="1">
        <v>10673988</v>
      </c>
      <c r="V1130" s="1" t="s">
        <v>2168</v>
      </c>
      <c r="W1130" s="1" t="s">
        <v>2168</v>
      </c>
      <c r="X1130" s="1" t="s">
        <v>2196</v>
      </c>
      <c r="Y1130" s="1" t="s">
        <v>2245</v>
      </c>
      <c r="Z1130" s="1">
        <v>2</v>
      </c>
      <c r="AA1130" s="1" t="s">
        <v>2124</v>
      </c>
      <c r="AB1130" s="1" t="s">
        <v>2171</v>
      </c>
      <c r="AC1130" s="1" t="s">
        <v>2124</v>
      </c>
      <c r="AD1130" s="1">
        <v>2</v>
      </c>
      <c r="AE1130" s="1">
        <v>897826</v>
      </c>
      <c r="AF1130" s="1">
        <v>10673988</v>
      </c>
      <c r="AG1130" s="1" t="s">
        <v>2210</v>
      </c>
      <c r="AH1130" s="1" t="s">
        <v>2185</v>
      </c>
    </row>
    <row r="1131" spans="1:34" x14ac:dyDescent="0.25">
      <c r="A1131" s="1">
        <v>885828</v>
      </c>
      <c r="B1131" s="1" t="s">
        <v>2175</v>
      </c>
      <c r="C1131" s="1" t="s">
        <v>6823</v>
      </c>
      <c r="D1131" s="1">
        <v>182</v>
      </c>
      <c r="E1131" s="3" t="s">
        <v>915</v>
      </c>
      <c r="F1131" s="1" t="s">
        <v>917</v>
      </c>
      <c r="G1131" s="1" t="s">
        <v>2249</v>
      </c>
      <c r="H1131" s="1">
        <v>0</v>
      </c>
      <c r="I1131" s="1" t="s">
        <v>2335</v>
      </c>
      <c r="J1131" s="1">
        <v>943315478</v>
      </c>
      <c r="K1131" s="1" t="s">
        <v>2124</v>
      </c>
      <c r="L1131" s="1" t="s">
        <v>6824</v>
      </c>
      <c r="M1131" s="1" t="s">
        <v>5238</v>
      </c>
      <c r="N1131" s="1" t="s">
        <v>5239</v>
      </c>
      <c r="O1131" s="1" t="s">
        <v>2165</v>
      </c>
      <c r="P1131" s="1" t="s">
        <v>2165</v>
      </c>
      <c r="Q1131" s="1" t="s">
        <v>2166</v>
      </c>
      <c r="R1131" s="1" t="s">
        <v>2195</v>
      </c>
      <c r="S1131" s="1">
        <v>20</v>
      </c>
      <c r="T1131" s="1">
        <v>10673995</v>
      </c>
      <c r="U1131" s="1">
        <v>10673995</v>
      </c>
      <c r="V1131" s="1" t="s">
        <v>2168</v>
      </c>
      <c r="W1131" s="1" t="s">
        <v>2168</v>
      </c>
      <c r="X1131" s="1" t="s">
        <v>2196</v>
      </c>
      <c r="Y1131" s="1" t="s">
        <v>2236</v>
      </c>
      <c r="Z1131" s="1">
        <v>1</v>
      </c>
      <c r="AA1131" s="1" t="s">
        <v>2124</v>
      </c>
      <c r="AB1131" s="1" t="s">
        <v>2171</v>
      </c>
      <c r="AC1131" s="1" t="s">
        <v>2124</v>
      </c>
      <c r="AD1131" s="1">
        <v>2</v>
      </c>
      <c r="AE1131" s="1">
        <v>897827</v>
      </c>
      <c r="AF1131" s="1">
        <v>10673995</v>
      </c>
      <c r="AG1131" s="1" t="s">
        <v>2174</v>
      </c>
      <c r="AH1131" s="1" t="s">
        <v>2185</v>
      </c>
    </row>
    <row r="1132" spans="1:34" x14ac:dyDescent="0.25">
      <c r="A1132" s="1">
        <v>886074</v>
      </c>
      <c r="B1132" s="1" t="s">
        <v>2175</v>
      </c>
      <c r="C1132" s="1" t="s">
        <v>6825</v>
      </c>
      <c r="D1132" s="1">
        <v>80025</v>
      </c>
      <c r="E1132" s="3" t="s">
        <v>499</v>
      </c>
      <c r="F1132" s="1" t="s">
        <v>502</v>
      </c>
      <c r="G1132" s="1" t="s">
        <v>2249</v>
      </c>
      <c r="H1132" s="1">
        <v>0</v>
      </c>
      <c r="I1132" s="1" t="s">
        <v>2304</v>
      </c>
      <c r="J1132" s="1">
        <v>573948434</v>
      </c>
      <c r="K1132" s="1" t="s">
        <v>2124</v>
      </c>
      <c r="L1132" s="1" t="s">
        <v>6826</v>
      </c>
      <c r="M1132" s="1" t="s">
        <v>6442</v>
      </c>
      <c r="N1132" s="1" t="s">
        <v>6443</v>
      </c>
      <c r="O1132" s="1" t="s">
        <v>2165</v>
      </c>
      <c r="P1132" s="1" t="s">
        <v>2165</v>
      </c>
      <c r="Q1132" s="1" t="s">
        <v>2166</v>
      </c>
      <c r="R1132" s="1" t="s">
        <v>2195</v>
      </c>
      <c r="S1132" s="1">
        <v>20</v>
      </c>
      <c r="T1132" s="1">
        <v>3889402</v>
      </c>
      <c r="U1132" s="1">
        <v>3889402</v>
      </c>
      <c r="V1132" s="1" t="s">
        <v>2168</v>
      </c>
      <c r="W1132" s="1" t="s">
        <v>2168</v>
      </c>
      <c r="X1132" s="1" t="s">
        <v>2756</v>
      </c>
      <c r="Y1132" s="1" t="s">
        <v>2236</v>
      </c>
      <c r="Z1132" s="1">
        <v>1</v>
      </c>
      <c r="AA1132" s="1" t="s">
        <v>2124</v>
      </c>
      <c r="AB1132" s="1" t="s">
        <v>2171</v>
      </c>
      <c r="AC1132" s="1" t="s">
        <v>2124</v>
      </c>
      <c r="AD1132" s="1">
        <v>2</v>
      </c>
      <c r="AE1132" s="1">
        <v>897915</v>
      </c>
      <c r="AF1132" s="1">
        <v>3889402</v>
      </c>
      <c r="AG1132" s="1" t="s">
        <v>2174</v>
      </c>
      <c r="AH1132" s="1" t="s">
        <v>2186</v>
      </c>
    </row>
    <row r="1133" spans="1:34" x14ac:dyDescent="0.25">
      <c r="A1133" s="1">
        <v>886075</v>
      </c>
      <c r="B1133" s="1" t="s">
        <v>2175</v>
      </c>
      <c r="C1133" s="1" t="s">
        <v>6827</v>
      </c>
      <c r="D1133" s="1">
        <v>80025</v>
      </c>
      <c r="E1133" s="3" t="s">
        <v>499</v>
      </c>
      <c r="F1133" s="1" t="s">
        <v>502</v>
      </c>
      <c r="G1133" s="1" t="s">
        <v>2220</v>
      </c>
      <c r="H1133" s="1">
        <v>0</v>
      </c>
      <c r="I1133" s="1" t="s">
        <v>6828</v>
      </c>
      <c r="J1133" s="1">
        <v>544239478</v>
      </c>
      <c r="K1133" s="1" t="s">
        <v>2124</v>
      </c>
      <c r="L1133" s="1" t="s">
        <v>6829</v>
      </c>
      <c r="M1133" s="1" t="s">
        <v>6442</v>
      </c>
      <c r="N1133" s="1" t="s">
        <v>6443</v>
      </c>
      <c r="O1133" s="1" t="s">
        <v>2165</v>
      </c>
      <c r="P1133" s="1" t="s">
        <v>2165</v>
      </c>
      <c r="Q1133" s="1" t="s">
        <v>2166</v>
      </c>
      <c r="R1133" s="1" t="s">
        <v>2195</v>
      </c>
      <c r="S1133" s="1">
        <v>20</v>
      </c>
      <c r="T1133" s="1">
        <v>3889403</v>
      </c>
      <c r="U1133" s="1">
        <v>3889403</v>
      </c>
      <c r="V1133" s="1" t="s">
        <v>2168</v>
      </c>
      <c r="W1133" s="1" t="s">
        <v>2168</v>
      </c>
      <c r="X1133" s="1" t="s">
        <v>2756</v>
      </c>
      <c r="Y1133" s="1" t="s">
        <v>2227</v>
      </c>
      <c r="Z1133" s="1">
        <v>2</v>
      </c>
      <c r="AA1133" s="1" t="s">
        <v>2124</v>
      </c>
      <c r="AB1133" s="1" t="s">
        <v>2171</v>
      </c>
      <c r="AC1133" s="1" t="s">
        <v>2124</v>
      </c>
      <c r="AD1133" s="1">
        <v>2</v>
      </c>
      <c r="AE1133" s="1">
        <v>897916</v>
      </c>
      <c r="AF1133" s="1">
        <v>3889403</v>
      </c>
      <c r="AG1133" s="1" t="s">
        <v>2174</v>
      </c>
      <c r="AH1133" s="1" t="s">
        <v>2186</v>
      </c>
    </row>
    <row r="1134" spans="1:34" x14ac:dyDescent="0.25">
      <c r="A1134" s="1">
        <v>886076</v>
      </c>
      <c r="B1134" s="1" t="s">
        <v>2175</v>
      </c>
      <c r="C1134" s="1" t="s">
        <v>6830</v>
      </c>
      <c r="D1134" s="1">
        <v>80025</v>
      </c>
      <c r="E1134" s="3" t="s">
        <v>499</v>
      </c>
      <c r="F1134" s="1" t="s">
        <v>502</v>
      </c>
      <c r="G1134" s="1" t="s">
        <v>2249</v>
      </c>
      <c r="H1134" s="1">
        <v>0</v>
      </c>
      <c r="I1134" s="1" t="s">
        <v>2370</v>
      </c>
      <c r="J1134" s="1">
        <v>771710781</v>
      </c>
      <c r="K1134" s="1" t="s">
        <v>2124</v>
      </c>
      <c r="L1134" s="1" t="s">
        <v>6831</v>
      </c>
      <c r="M1134" s="1" t="s">
        <v>6442</v>
      </c>
      <c r="N1134" s="1" t="s">
        <v>6443</v>
      </c>
      <c r="O1134" s="1" t="s">
        <v>2165</v>
      </c>
      <c r="P1134" s="1" t="s">
        <v>2165</v>
      </c>
      <c r="Q1134" s="1" t="s">
        <v>2166</v>
      </c>
      <c r="R1134" s="1" t="s">
        <v>2195</v>
      </c>
      <c r="S1134" s="1">
        <v>20</v>
      </c>
      <c r="T1134" s="1">
        <v>3889421</v>
      </c>
      <c r="U1134" s="1">
        <v>3889421</v>
      </c>
      <c r="V1134" s="1" t="s">
        <v>2168</v>
      </c>
      <c r="W1134" s="1" t="s">
        <v>2168</v>
      </c>
      <c r="X1134" s="1" t="s">
        <v>2756</v>
      </c>
      <c r="Y1134" s="1" t="s">
        <v>2236</v>
      </c>
      <c r="Z1134" s="1">
        <v>1</v>
      </c>
      <c r="AA1134" s="1" t="s">
        <v>2124</v>
      </c>
      <c r="AB1134" s="1" t="s">
        <v>2171</v>
      </c>
      <c r="AC1134" s="1" t="s">
        <v>2124</v>
      </c>
      <c r="AD1134" s="1">
        <v>2</v>
      </c>
      <c r="AE1134" s="1">
        <v>897917</v>
      </c>
      <c r="AF1134" s="1">
        <v>3889421</v>
      </c>
      <c r="AG1134" s="1" t="s">
        <v>2210</v>
      </c>
      <c r="AH1134" s="1" t="s">
        <v>2185</v>
      </c>
    </row>
    <row r="1135" spans="1:34" x14ac:dyDescent="0.25">
      <c r="A1135" s="1">
        <v>886547</v>
      </c>
      <c r="B1135" s="1" t="s">
        <v>2175</v>
      </c>
      <c r="C1135" s="1" t="s">
        <v>6832</v>
      </c>
      <c r="D1135" s="1">
        <v>24148</v>
      </c>
      <c r="E1135" s="3" t="s">
        <v>571</v>
      </c>
      <c r="F1135" s="1" t="s">
        <v>574</v>
      </c>
      <c r="G1135" s="1" t="s">
        <v>2249</v>
      </c>
      <c r="H1135" s="1">
        <v>0</v>
      </c>
      <c r="I1135" s="1" t="s">
        <v>2304</v>
      </c>
      <c r="J1135" s="1">
        <v>2059063858</v>
      </c>
      <c r="K1135" s="1" t="s">
        <v>2124</v>
      </c>
      <c r="L1135" s="1" t="s">
        <v>6833</v>
      </c>
      <c r="M1135" s="1" t="s">
        <v>3060</v>
      </c>
      <c r="N1135" s="1" t="s">
        <v>1134</v>
      </c>
      <c r="O1135" s="1" t="s">
        <v>2165</v>
      </c>
      <c r="P1135" s="1" t="s">
        <v>2165</v>
      </c>
      <c r="Q1135" s="1" t="s">
        <v>2166</v>
      </c>
      <c r="R1135" s="1" t="s">
        <v>2195</v>
      </c>
      <c r="S1135" s="1">
        <v>20</v>
      </c>
      <c r="T1135" s="1">
        <v>63981139</v>
      </c>
      <c r="U1135" s="1">
        <v>63981139</v>
      </c>
      <c r="V1135" s="1" t="s">
        <v>2168</v>
      </c>
      <c r="W1135" s="1" t="s">
        <v>2168</v>
      </c>
      <c r="X1135" s="1" t="s">
        <v>5317</v>
      </c>
      <c r="Y1135" s="1" t="s">
        <v>2236</v>
      </c>
      <c r="Z1135" s="1">
        <v>1</v>
      </c>
      <c r="AA1135" s="1" t="s">
        <v>2124</v>
      </c>
      <c r="AB1135" s="1" t="s">
        <v>2171</v>
      </c>
      <c r="AC1135" s="1" t="s">
        <v>2124</v>
      </c>
      <c r="AD1135" s="1">
        <v>2</v>
      </c>
      <c r="AE1135" s="1">
        <v>896694</v>
      </c>
      <c r="AF1135" s="1">
        <v>63981139</v>
      </c>
      <c r="AG1135" s="1" t="s">
        <v>2185</v>
      </c>
      <c r="AH1135" s="1" t="s">
        <v>2210</v>
      </c>
    </row>
    <row r="1136" spans="1:34" x14ac:dyDescent="0.25">
      <c r="A1136" s="1">
        <v>886548</v>
      </c>
      <c r="B1136" s="1" t="s">
        <v>2175</v>
      </c>
      <c r="C1136" s="1" t="s">
        <v>6834</v>
      </c>
      <c r="D1136" s="1">
        <v>24148</v>
      </c>
      <c r="E1136" s="3" t="s">
        <v>571</v>
      </c>
      <c r="F1136" s="1" t="s">
        <v>574</v>
      </c>
      <c r="G1136" s="1" t="s">
        <v>2249</v>
      </c>
      <c r="H1136" s="1">
        <v>0</v>
      </c>
      <c r="I1136" s="1" t="s">
        <v>2335</v>
      </c>
      <c r="J1136" s="1">
        <v>562369921</v>
      </c>
      <c r="K1136" s="1" t="s">
        <v>2124</v>
      </c>
      <c r="L1136" s="1" t="s">
        <v>6835</v>
      </c>
      <c r="M1136" s="1" t="s">
        <v>3060</v>
      </c>
      <c r="N1136" s="1" t="s">
        <v>1134</v>
      </c>
      <c r="O1136" s="1" t="s">
        <v>2165</v>
      </c>
      <c r="P1136" s="1" t="s">
        <v>2165</v>
      </c>
      <c r="Q1136" s="1" t="s">
        <v>2166</v>
      </c>
      <c r="R1136" s="1" t="s">
        <v>2195</v>
      </c>
      <c r="S1136" s="1">
        <v>20</v>
      </c>
      <c r="T1136" s="1">
        <v>63981147</v>
      </c>
      <c r="U1136" s="1">
        <v>63981147</v>
      </c>
      <c r="V1136" s="1" t="s">
        <v>2168</v>
      </c>
      <c r="W1136" s="1" t="s">
        <v>2168</v>
      </c>
      <c r="X1136" s="1" t="s">
        <v>5317</v>
      </c>
      <c r="Y1136" s="1" t="s">
        <v>2236</v>
      </c>
      <c r="Z1136" s="1">
        <v>1</v>
      </c>
      <c r="AA1136" s="1" t="s">
        <v>2124</v>
      </c>
      <c r="AB1136" s="1" t="s">
        <v>2171</v>
      </c>
      <c r="AC1136" s="1" t="s">
        <v>2124</v>
      </c>
      <c r="AD1136" s="1">
        <v>2</v>
      </c>
      <c r="AE1136" s="1">
        <v>896695</v>
      </c>
      <c r="AF1136" s="1">
        <v>63981147</v>
      </c>
      <c r="AG1136" s="1" t="s">
        <v>2174</v>
      </c>
      <c r="AH1136" s="1" t="s">
        <v>2210</v>
      </c>
    </row>
    <row r="1137" spans="1:34" x14ac:dyDescent="0.25">
      <c r="A1137" s="1">
        <v>886549</v>
      </c>
      <c r="B1137" s="1" t="s">
        <v>2175</v>
      </c>
      <c r="C1137" s="1" t="s">
        <v>6836</v>
      </c>
      <c r="D1137" s="1">
        <v>24148</v>
      </c>
      <c r="E1137" s="3" t="s">
        <v>571</v>
      </c>
      <c r="F1137" s="1" t="s">
        <v>574</v>
      </c>
      <c r="G1137" s="1" t="s">
        <v>2249</v>
      </c>
      <c r="H1137" s="1">
        <v>0</v>
      </c>
      <c r="I1137" s="1" t="s">
        <v>2335</v>
      </c>
      <c r="J1137" s="1">
        <v>977850122</v>
      </c>
      <c r="K1137" s="1" t="s">
        <v>2124</v>
      </c>
      <c r="L1137" s="1" t="s">
        <v>6837</v>
      </c>
      <c r="M1137" s="1" t="s">
        <v>3060</v>
      </c>
      <c r="N1137" s="1" t="s">
        <v>1134</v>
      </c>
      <c r="O1137" s="1" t="s">
        <v>2165</v>
      </c>
      <c r="P1137" s="1" t="s">
        <v>2165</v>
      </c>
      <c r="Q1137" s="1" t="s">
        <v>2166</v>
      </c>
      <c r="R1137" s="1" t="s">
        <v>2195</v>
      </c>
      <c r="S1137" s="1">
        <v>20</v>
      </c>
      <c r="T1137" s="1">
        <v>63981193</v>
      </c>
      <c r="U1137" s="1">
        <v>63981193</v>
      </c>
      <c r="V1137" s="1" t="s">
        <v>2168</v>
      </c>
      <c r="W1137" s="1" t="s">
        <v>2168</v>
      </c>
      <c r="X1137" s="1" t="s">
        <v>5317</v>
      </c>
      <c r="Y1137" s="1" t="s">
        <v>2236</v>
      </c>
      <c r="Z1137" s="1">
        <v>1</v>
      </c>
      <c r="AA1137" s="1" t="s">
        <v>2124</v>
      </c>
      <c r="AB1137" s="1" t="s">
        <v>2171</v>
      </c>
      <c r="AC1137" s="1" t="s">
        <v>2124</v>
      </c>
      <c r="AD1137" s="1">
        <v>2</v>
      </c>
      <c r="AE1137" s="1">
        <v>898312</v>
      </c>
      <c r="AF1137" s="1">
        <v>63981193</v>
      </c>
      <c r="AG1137" s="1" t="s">
        <v>2174</v>
      </c>
      <c r="AH1137" s="1" t="s">
        <v>2186</v>
      </c>
    </row>
    <row r="1138" spans="1:34" x14ac:dyDescent="0.25">
      <c r="A1138" s="1">
        <v>886925</v>
      </c>
      <c r="B1138" s="1" t="s">
        <v>2175</v>
      </c>
      <c r="C1138" s="1" t="s">
        <v>6838</v>
      </c>
      <c r="D1138" s="1">
        <v>80781</v>
      </c>
      <c r="E1138" s="3" t="s">
        <v>221</v>
      </c>
      <c r="F1138" s="1" t="s">
        <v>224</v>
      </c>
      <c r="G1138" s="1" t="s">
        <v>2249</v>
      </c>
      <c r="H1138" s="1">
        <v>0</v>
      </c>
      <c r="I1138" s="1" t="s">
        <v>2335</v>
      </c>
      <c r="J1138" s="1">
        <v>1449766997</v>
      </c>
      <c r="K1138" s="1" t="s">
        <v>2124</v>
      </c>
      <c r="L1138" s="1" t="s">
        <v>6839</v>
      </c>
      <c r="M1138" s="1" t="s">
        <v>6840</v>
      </c>
      <c r="N1138" s="1" t="s">
        <v>6841</v>
      </c>
      <c r="O1138" s="1" t="s">
        <v>2165</v>
      </c>
      <c r="P1138" s="1" t="s">
        <v>2165</v>
      </c>
      <c r="Q1138" s="1" t="s">
        <v>2166</v>
      </c>
      <c r="R1138" s="1" t="s">
        <v>6842</v>
      </c>
      <c r="S1138" s="1">
        <v>21</v>
      </c>
      <c r="T1138" s="1">
        <v>45405193</v>
      </c>
      <c r="U1138" s="1">
        <v>45405193</v>
      </c>
      <c r="V1138" s="1" t="s">
        <v>2168</v>
      </c>
      <c r="W1138" s="1" t="s">
        <v>2168</v>
      </c>
      <c r="X1138" s="1" t="s">
        <v>6843</v>
      </c>
      <c r="Y1138" s="1" t="s">
        <v>2236</v>
      </c>
      <c r="Z1138" s="1">
        <v>1</v>
      </c>
      <c r="AA1138" s="1" t="s">
        <v>2124</v>
      </c>
      <c r="AB1138" s="1" t="s">
        <v>2171</v>
      </c>
      <c r="AC1138" s="1" t="s">
        <v>2124</v>
      </c>
      <c r="AD1138" s="1">
        <v>2</v>
      </c>
      <c r="AE1138" s="1">
        <v>894996</v>
      </c>
      <c r="AF1138" s="1">
        <v>45405193</v>
      </c>
      <c r="AG1138" s="1" t="s">
        <v>2185</v>
      </c>
      <c r="AH1138" s="1" t="s">
        <v>2174</v>
      </c>
    </row>
    <row r="1139" spans="1:34" x14ac:dyDescent="0.25">
      <c r="A1139" s="1">
        <v>886926</v>
      </c>
      <c r="B1139" s="1" t="s">
        <v>2175</v>
      </c>
      <c r="C1139" s="1" t="s">
        <v>6844</v>
      </c>
      <c r="D1139" s="1">
        <v>80781</v>
      </c>
      <c r="E1139" s="3" t="s">
        <v>221</v>
      </c>
      <c r="F1139" s="1" t="s">
        <v>224</v>
      </c>
      <c r="G1139" s="1" t="s">
        <v>2249</v>
      </c>
      <c r="H1139" s="1">
        <v>0</v>
      </c>
      <c r="I1139" s="1" t="s">
        <v>2335</v>
      </c>
      <c r="J1139" s="1">
        <v>1220724564</v>
      </c>
      <c r="K1139" s="1" t="s">
        <v>2124</v>
      </c>
      <c r="L1139" s="1" t="s">
        <v>6845</v>
      </c>
      <c r="M1139" s="1" t="s">
        <v>6840</v>
      </c>
      <c r="N1139" s="1" t="s">
        <v>6841</v>
      </c>
      <c r="O1139" s="1" t="s">
        <v>2165</v>
      </c>
      <c r="P1139" s="1" t="s">
        <v>2165</v>
      </c>
      <c r="Q1139" s="1" t="s">
        <v>2166</v>
      </c>
      <c r="R1139" s="1" t="s">
        <v>6842</v>
      </c>
      <c r="S1139" s="1">
        <v>21</v>
      </c>
      <c r="T1139" s="1">
        <v>45405204</v>
      </c>
      <c r="U1139" s="1">
        <v>45405204</v>
      </c>
      <c r="V1139" s="1" t="s">
        <v>2168</v>
      </c>
      <c r="W1139" s="1" t="s">
        <v>2168</v>
      </c>
      <c r="X1139" s="1" t="s">
        <v>6843</v>
      </c>
      <c r="Y1139" s="1" t="s">
        <v>2236</v>
      </c>
      <c r="Z1139" s="1">
        <v>1</v>
      </c>
      <c r="AA1139" s="1" t="s">
        <v>2124</v>
      </c>
      <c r="AB1139" s="1" t="s">
        <v>2171</v>
      </c>
      <c r="AC1139" s="1" t="s">
        <v>2124</v>
      </c>
      <c r="AD1139" s="1">
        <v>2</v>
      </c>
      <c r="AE1139" s="1">
        <v>894997</v>
      </c>
      <c r="AF1139" s="1">
        <v>45405204</v>
      </c>
      <c r="AG1139" s="1" t="s">
        <v>2174</v>
      </c>
      <c r="AH1139" s="1" t="s">
        <v>2210</v>
      </c>
    </row>
    <row r="1140" spans="1:34" x14ac:dyDescent="0.25">
      <c r="A1140" s="1">
        <v>886927</v>
      </c>
      <c r="B1140" s="1" t="s">
        <v>2175</v>
      </c>
      <c r="C1140" s="1" t="s">
        <v>6846</v>
      </c>
      <c r="D1140" s="1">
        <v>80781</v>
      </c>
      <c r="E1140" s="3" t="s">
        <v>221</v>
      </c>
      <c r="F1140" s="1" t="s">
        <v>224</v>
      </c>
      <c r="G1140" s="1" t="s">
        <v>2249</v>
      </c>
      <c r="H1140" s="1">
        <v>0</v>
      </c>
      <c r="I1140" s="1" t="s">
        <v>2335</v>
      </c>
      <c r="J1140" s="1">
        <v>1321675148</v>
      </c>
      <c r="K1140" s="1" t="s">
        <v>2124</v>
      </c>
      <c r="L1140" s="1" t="s">
        <v>6847</v>
      </c>
      <c r="M1140" s="1" t="s">
        <v>6840</v>
      </c>
      <c r="N1140" s="1" t="s">
        <v>6841</v>
      </c>
      <c r="O1140" s="1" t="s">
        <v>2165</v>
      </c>
      <c r="P1140" s="1" t="s">
        <v>2165</v>
      </c>
      <c r="Q1140" s="1" t="s">
        <v>2166</v>
      </c>
      <c r="R1140" s="1" t="s">
        <v>6842</v>
      </c>
      <c r="S1140" s="1">
        <v>21</v>
      </c>
      <c r="T1140" s="1">
        <v>45405229</v>
      </c>
      <c r="U1140" s="1">
        <v>45405229</v>
      </c>
      <c r="V1140" s="1" t="s">
        <v>2168</v>
      </c>
      <c r="W1140" s="1" t="s">
        <v>2168</v>
      </c>
      <c r="X1140" s="1" t="s">
        <v>6843</v>
      </c>
      <c r="Y1140" s="1" t="s">
        <v>2236</v>
      </c>
      <c r="Z1140" s="1">
        <v>1</v>
      </c>
      <c r="AA1140" s="1" t="s">
        <v>2124</v>
      </c>
      <c r="AB1140" s="1" t="s">
        <v>2171</v>
      </c>
      <c r="AC1140" s="1" t="s">
        <v>2124</v>
      </c>
      <c r="AD1140" s="1">
        <v>2</v>
      </c>
      <c r="AE1140" s="1">
        <v>894998</v>
      </c>
      <c r="AF1140" s="1">
        <v>45405229</v>
      </c>
      <c r="AG1140" s="1" t="s">
        <v>2210</v>
      </c>
      <c r="AH1140" s="1" t="s">
        <v>2185</v>
      </c>
    </row>
    <row r="1141" spans="1:34" x14ac:dyDescent="0.25">
      <c r="A1141" s="1">
        <v>887319</v>
      </c>
      <c r="B1141" s="1" t="s">
        <v>2175</v>
      </c>
      <c r="C1141" s="1" t="s">
        <v>6848</v>
      </c>
      <c r="D1141" s="1">
        <v>6295</v>
      </c>
      <c r="E1141" s="3" t="s">
        <v>670</v>
      </c>
      <c r="F1141" s="1" t="s">
        <v>673</v>
      </c>
      <c r="G1141" s="1" t="s">
        <v>2249</v>
      </c>
      <c r="H1141" s="1">
        <v>0</v>
      </c>
      <c r="I1141" s="1" t="s">
        <v>2335</v>
      </c>
      <c r="J1141" s="1">
        <v>1462642188</v>
      </c>
      <c r="K1141" s="1" t="s">
        <v>2124</v>
      </c>
      <c r="L1141" s="1" t="s">
        <v>6849</v>
      </c>
      <c r="M1141" s="1" t="s">
        <v>3139</v>
      </c>
      <c r="N1141" s="1" t="s">
        <v>3140</v>
      </c>
      <c r="O1141" s="1" t="s">
        <v>2165</v>
      </c>
      <c r="P1141" s="1" t="s">
        <v>2165</v>
      </c>
      <c r="Q1141" s="1" t="s">
        <v>2166</v>
      </c>
      <c r="R1141" s="1" t="s">
        <v>2443</v>
      </c>
      <c r="S1141" s="1">
        <v>2</v>
      </c>
      <c r="T1141" s="1">
        <v>233309152</v>
      </c>
      <c r="U1141" s="1">
        <v>233309152</v>
      </c>
      <c r="V1141" s="1" t="s">
        <v>2168</v>
      </c>
      <c r="W1141" s="1" t="s">
        <v>2168</v>
      </c>
      <c r="X1141" s="1" t="s">
        <v>3141</v>
      </c>
      <c r="Y1141" s="1" t="s">
        <v>2236</v>
      </c>
      <c r="Z1141" s="1">
        <v>1</v>
      </c>
      <c r="AA1141" s="1" t="s">
        <v>2124</v>
      </c>
      <c r="AB1141" s="1" t="s">
        <v>2171</v>
      </c>
      <c r="AC1141" s="1" t="s">
        <v>2124</v>
      </c>
      <c r="AD1141" s="1">
        <v>2</v>
      </c>
      <c r="AE1141" s="1">
        <v>896658</v>
      </c>
      <c r="AF1141" s="1">
        <v>233309152</v>
      </c>
      <c r="AG1141" s="1" t="s">
        <v>2185</v>
      </c>
      <c r="AH1141" s="1" t="s">
        <v>2210</v>
      </c>
    </row>
    <row r="1142" spans="1:34" x14ac:dyDescent="0.25">
      <c r="A1142" s="1">
        <v>887728</v>
      </c>
      <c r="B1142" s="1" t="s">
        <v>2175</v>
      </c>
      <c r="C1142" s="1" t="s">
        <v>6850</v>
      </c>
      <c r="D1142" s="1">
        <v>9657</v>
      </c>
      <c r="E1142" s="3" t="s">
        <v>377</v>
      </c>
      <c r="F1142" s="1" t="s">
        <v>380</v>
      </c>
      <c r="G1142" s="1" t="s">
        <v>2249</v>
      </c>
      <c r="H1142" s="1">
        <v>0</v>
      </c>
      <c r="I1142" s="1" t="s">
        <v>2335</v>
      </c>
      <c r="J1142" s="1">
        <v>1449304531</v>
      </c>
      <c r="K1142" s="1" t="s">
        <v>2124</v>
      </c>
      <c r="L1142" s="1" t="s">
        <v>6851</v>
      </c>
      <c r="M1142" s="1" t="s">
        <v>3226</v>
      </c>
      <c r="N1142" s="1" t="s">
        <v>3227</v>
      </c>
      <c r="O1142" s="1" t="s">
        <v>2165</v>
      </c>
      <c r="P1142" s="1" t="s">
        <v>2165</v>
      </c>
      <c r="Q1142" s="1" t="s">
        <v>2166</v>
      </c>
      <c r="R1142" s="1" t="s">
        <v>2637</v>
      </c>
      <c r="S1142" s="1">
        <v>3</v>
      </c>
      <c r="T1142" s="1">
        <v>121835043</v>
      </c>
      <c r="U1142" s="1">
        <v>121835043</v>
      </c>
      <c r="V1142" s="1" t="s">
        <v>2168</v>
      </c>
      <c r="W1142" s="1" t="s">
        <v>2168</v>
      </c>
      <c r="X1142" s="1" t="s">
        <v>3228</v>
      </c>
      <c r="Y1142" s="1" t="s">
        <v>2236</v>
      </c>
      <c r="Z1142" s="1">
        <v>1</v>
      </c>
      <c r="AA1142" s="1" t="s">
        <v>2124</v>
      </c>
      <c r="AB1142" s="1" t="s">
        <v>2171</v>
      </c>
      <c r="AC1142" s="1" t="s">
        <v>2124</v>
      </c>
      <c r="AD1142" s="1">
        <v>2</v>
      </c>
      <c r="AE1142" s="1">
        <v>901053</v>
      </c>
      <c r="AF1142" s="1">
        <v>121835043</v>
      </c>
      <c r="AG1142" s="1" t="s">
        <v>2174</v>
      </c>
      <c r="AH1142" s="1" t="s">
        <v>2186</v>
      </c>
    </row>
    <row r="1143" spans="1:34" x14ac:dyDescent="0.25">
      <c r="A1143" s="1">
        <v>887948</v>
      </c>
      <c r="B1143" s="1" t="s">
        <v>2175</v>
      </c>
      <c r="C1143" s="1" t="s">
        <v>6852</v>
      </c>
      <c r="D1143" s="1">
        <v>6010</v>
      </c>
      <c r="E1143" s="3" t="s">
        <v>626</v>
      </c>
      <c r="F1143" s="1" t="s">
        <v>629</v>
      </c>
      <c r="G1143" s="1" t="s">
        <v>2249</v>
      </c>
      <c r="H1143" s="1">
        <v>0</v>
      </c>
      <c r="I1143" s="1" t="s">
        <v>2335</v>
      </c>
      <c r="J1143" s="1">
        <v>771188148</v>
      </c>
      <c r="K1143" s="1" t="s">
        <v>2124</v>
      </c>
      <c r="L1143" s="1" t="s">
        <v>6853</v>
      </c>
      <c r="M1143" s="1" t="s">
        <v>6854</v>
      </c>
      <c r="N1143" s="1" t="s">
        <v>6855</v>
      </c>
      <c r="O1143" s="1" t="s">
        <v>2165</v>
      </c>
      <c r="P1143" s="1" t="s">
        <v>2165</v>
      </c>
      <c r="Q1143" s="1" t="s">
        <v>2166</v>
      </c>
      <c r="R1143" s="1" t="s">
        <v>2637</v>
      </c>
      <c r="S1143" s="1">
        <v>3</v>
      </c>
      <c r="T1143" s="1">
        <v>129528710</v>
      </c>
      <c r="U1143" s="1">
        <v>129528710</v>
      </c>
      <c r="V1143" s="1" t="s">
        <v>2168</v>
      </c>
      <c r="W1143" s="1" t="s">
        <v>2168</v>
      </c>
      <c r="X1143" s="1" t="s">
        <v>2638</v>
      </c>
      <c r="Y1143" s="1" t="s">
        <v>2236</v>
      </c>
      <c r="Z1143" s="1">
        <v>1</v>
      </c>
      <c r="AA1143" s="1" t="s">
        <v>2124</v>
      </c>
      <c r="AB1143" s="1" t="s">
        <v>2171</v>
      </c>
      <c r="AC1143" s="1" t="s">
        <v>2124</v>
      </c>
      <c r="AD1143" s="1">
        <v>2</v>
      </c>
      <c r="AE1143" s="1">
        <v>900391</v>
      </c>
      <c r="AF1143" s="1">
        <v>129528710</v>
      </c>
      <c r="AG1143" s="1" t="s">
        <v>2210</v>
      </c>
      <c r="AH1143" s="1" t="s">
        <v>2186</v>
      </c>
    </row>
    <row r="1144" spans="1:34" x14ac:dyDescent="0.25">
      <c r="A1144" s="1">
        <v>888562</v>
      </c>
      <c r="B1144" s="1" t="s">
        <v>2175</v>
      </c>
      <c r="C1144" s="1" t="s">
        <v>6856</v>
      </c>
      <c r="D1144" s="1">
        <v>4976</v>
      </c>
      <c r="E1144" s="3" t="s">
        <v>1284</v>
      </c>
      <c r="F1144" s="1" t="s">
        <v>1286</v>
      </c>
      <c r="G1144" s="1" t="s">
        <v>2249</v>
      </c>
      <c r="H1144" s="1">
        <v>0</v>
      </c>
      <c r="I1144" s="1" t="s">
        <v>2335</v>
      </c>
      <c r="J1144" s="1">
        <v>1057509207</v>
      </c>
      <c r="K1144" s="1" t="s">
        <v>2124</v>
      </c>
      <c r="L1144" s="1" t="s">
        <v>6857</v>
      </c>
      <c r="M1144" s="1" t="s">
        <v>3275</v>
      </c>
      <c r="N1144" s="1" t="s">
        <v>3276</v>
      </c>
      <c r="O1144" s="1" t="s">
        <v>2165</v>
      </c>
      <c r="P1144" s="1" t="s">
        <v>2165</v>
      </c>
      <c r="Q1144" s="1" t="s">
        <v>2166</v>
      </c>
      <c r="R1144" s="1" t="s">
        <v>2637</v>
      </c>
      <c r="S1144" s="1">
        <v>3</v>
      </c>
      <c r="T1144" s="1">
        <v>193593234</v>
      </c>
      <c r="U1144" s="1">
        <v>193593234</v>
      </c>
      <c r="V1144" s="1" t="s">
        <v>2168</v>
      </c>
      <c r="W1144" s="1" t="s">
        <v>2168</v>
      </c>
      <c r="X1144" s="1" t="s">
        <v>3277</v>
      </c>
      <c r="Y1144" s="1" t="s">
        <v>2236</v>
      </c>
      <c r="Z1144" s="1">
        <v>1</v>
      </c>
      <c r="AA1144" s="1" t="s">
        <v>2124</v>
      </c>
      <c r="AB1144" s="1" t="s">
        <v>2171</v>
      </c>
      <c r="AC1144" s="1" t="s">
        <v>2124</v>
      </c>
      <c r="AD1144" s="1">
        <v>2</v>
      </c>
      <c r="AE1144" s="1">
        <v>903248</v>
      </c>
      <c r="AF1144" s="1">
        <v>193593234</v>
      </c>
      <c r="AG1144" s="1" t="s">
        <v>2186</v>
      </c>
      <c r="AH1144" s="1" t="s">
        <v>2174</v>
      </c>
    </row>
    <row r="1145" spans="1:34" x14ac:dyDescent="0.25">
      <c r="A1145" s="1">
        <v>888563</v>
      </c>
      <c r="B1145" s="1" t="s">
        <v>2175</v>
      </c>
      <c r="C1145" s="1" t="s">
        <v>6858</v>
      </c>
      <c r="D1145" s="1">
        <v>4976</v>
      </c>
      <c r="E1145" s="3" t="s">
        <v>1284</v>
      </c>
      <c r="F1145" s="1" t="s">
        <v>1286</v>
      </c>
      <c r="G1145" s="1" t="s">
        <v>2249</v>
      </c>
      <c r="H1145" s="1">
        <v>0</v>
      </c>
      <c r="I1145" s="1" t="s">
        <v>2304</v>
      </c>
      <c r="J1145" s="1">
        <v>964787052</v>
      </c>
      <c r="K1145" s="1" t="s">
        <v>2124</v>
      </c>
      <c r="L1145" s="1" t="s">
        <v>6859</v>
      </c>
      <c r="M1145" s="1" t="s">
        <v>3275</v>
      </c>
      <c r="N1145" s="1" t="s">
        <v>3276</v>
      </c>
      <c r="O1145" s="1" t="s">
        <v>2165</v>
      </c>
      <c r="P1145" s="1" t="s">
        <v>2165</v>
      </c>
      <c r="Q1145" s="1" t="s">
        <v>2166</v>
      </c>
      <c r="R1145" s="1" t="s">
        <v>2637</v>
      </c>
      <c r="S1145" s="1">
        <v>3</v>
      </c>
      <c r="T1145" s="1">
        <v>193593375</v>
      </c>
      <c r="U1145" s="1">
        <v>193593375</v>
      </c>
      <c r="V1145" s="1" t="s">
        <v>2168</v>
      </c>
      <c r="W1145" s="1" t="s">
        <v>2168</v>
      </c>
      <c r="X1145" s="1" t="s">
        <v>3277</v>
      </c>
      <c r="Y1145" s="1" t="s">
        <v>2236</v>
      </c>
      <c r="Z1145" s="1">
        <v>1</v>
      </c>
      <c r="AA1145" s="1" t="s">
        <v>2124</v>
      </c>
      <c r="AB1145" s="1" t="s">
        <v>2171</v>
      </c>
      <c r="AC1145" s="1" t="s">
        <v>2124</v>
      </c>
      <c r="AD1145" s="1">
        <v>2</v>
      </c>
      <c r="AE1145" s="1">
        <v>903249</v>
      </c>
      <c r="AF1145" s="1">
        <v>193593375</v>
      </c>
      <c r="AG1145" s="1" t="s">
        <v>2210</v>
      </c>
      <c r="AH1145" s="1" t="s">
        <v>2185</v>
      </c>
    </row>
    <row r="1146" spans="1:34" x14ac:dyDescent="0.25">
      <c r="A1146" s="1">
        <v>889779</v>
      </c>
      <c r="B1146" s="1" t="s">
        <v>2175</v>
      </c>
      <c r="C1146" s="1" t="s">
        <v>6860</v>
      </c>
      <c r="D1146" s="1">
        <v>5627</v>
      </c>
      <c r="E1146" s="3" t="s">
        <v>1426</v>
      </c>
      <c r="F1146" s="1" t="s">
        <v>1428</v>
      </c>
      <c r="G1146" s="1" t="s">
        <v>2249</v>
      </c>
      <c r="H1146" s="1">
        <v>0</v>
      </c>
      <c r="I1146" s="1" t="s">
        <v>2304</v>
      </c>
      <c r="J1146" s="1">
        <v>775507528</v>
      </c>
      <c r="K1146" s="1" t="s">
        <v>2124</v>
      </c>
      <c r="L1146" s="1" t="s">
        <v>6861</v>
      </c>
      <c r="M1146" s="1" t="s">
        <v>3317</v>
      </c>
      <c r="N1146" s="1" t="s">
        <v>3318</v>
      </c>
      <c r="O1146" s="1" t="s">
        <v>2165</v>
      </c>
      <c r="P1146" s="1" t="s">
        <v>2165</v>
      </c>
      <c r="Q1146" s="1" t="s">
        <v>2166</v>
      </c>
      <c r="R1146" s="1" t="s">
        <v>2637</v>
      </c>
      <c r="S1146" s="1">
        <v>3</v>
      </c>
      <c r="T1146" s="1">
        <v>93973797</v>
      </c>
      <c r="U1146" s="1">
        <v>93973797</v>
      </c>
      <c r="V1146" s="1" t="s">
        <v>2168</v>
      </c>
      <c r="W1146" s="1" t="s">
        <v>2168</v>
      </c>
      <c r="X1146" s="1" t="s">
        <v>3319</v>
      </c>
      <c r="Y1146" s="1" t="s">
        <v>2236</v>
      </c>
      <c r="Z1146" s="1">
        <v>1</v>
      </c>
      <c r="AA1146" s="1" t="s">
        <v>2124</v>
      </c>
      <c r="AB1146" s="1" t="s">
        <v>2171</v>
      </c>
      <c r="AC1146" s="1" t="s">
        <v>2124</v>
      </c>
      <c r="AD1146" s="1">
        <v>2</v>
      </c>
      <c r="AE1146" s="1">
        <v>900811</v>
      </c>
      <c r="AF1146" s="1">
        <v>93973797</v>
      </c>
      <c r="AG1146" s="1" t="s">
        <v>2210</v>
      </c>
      <c r="AH1146" s="1" t="s">
        <v>2186</v>
      </c>
    </row>
    <row r="1147" spans="1:34" x14ac:dyDescent="0.25">
      <c r="A1147" s="1">
        <v>890075</v>
      </c>
      <c r="B1147" s="1" t="s">
        <v>2175</v>
      </c>
      <c r="C1147" s="1" t="s">
        <v>6862</v>
      </c>
      <c r="D1147" s="1">
        <v>55212</v>
      </c>
      <c r="E1147" s="3" t="s">
        <v>94</v>
      </c>
      <c r="F1147" s="1" t="s">
        <v>97</v>
      </c>
      <c r="G1147" s="1" t="s">
        <v>2249</v>
      </c>
      <c r="H1147" s="1">
        <v>0</v>
      </c>
      <c r="I1147" s="1" t="s">
        <v>2304</v>
      </c>
      <c r="J1147" s="1">
        <v>546649349</v>
      </c>
      <c r="K1147" s="1" t="s">
        <v>2124</v>
      </c>
      <c r="L1147" s="1" t="s">
        <v>6863</v>
      </c>
      <c r="M1147" s="1" t="s">
        <v>6864</v>
      </c>
      <c r="N1147" s="1" t="s">
        <v>6865</v>
      </c>
      <c r="O1147" s="1" t="s">
        <v>2165</v>
      </c>
      <c r="P1147" s="1" t="s">
        <v>2165</v>
      </c>
      <c r="Q1147" s="1" t="s">
        <v>2166</v>
      </c>
      <c r="R1147" s="1" t="s">
        <v>2359</v>
      </c>
      <c r="S1147" s="1">
        <v>4</v>
      </c>
      <c r="T1147" s="1">
        <v>121870411</v>
      </c>
      <c r="U1147" s="1">
        <v>121870411</v>
      </c>
      <c r="V1147" s="1" t="s">
        <v>2168</v>
      </c>
      <c r="W1147" s="1" t="s">
        <v>2168</v>
      </c>
      <c r="X1147" s="1" t="s">
        <v>3372</v>
      </c>
      <c r="Y1147" s="1" t="s">
        <v>2236</v>
      </c>
      <c r="Z1147" s="1">
        <v>1</v>
      </c>
      <c r="AA1147" s="1" t="s">
        <v>2124</v>
      </c>
      <c r="AB1147" s="1" t="s">
        <v>2171</v>
      </c>
      <c r="AC1147" s="1" t="s">
        <v>2124</v>
      </c>
      <c r="AD1147" s="1">
        <v>2</v>
      </c>
      <c r="AE1147" s="1">
        <v>901638</v>
      </c>
      <c r="AF1147" s="1">
        <v>121870411</v>
      </c>
      <c r="AG1147" s="1" t="s">
        <v>2210</v>
      </c>
      <c r="AH1147" s="1" t="s">
        <v>2185</v>
      </c>
    </row>
    <row r="1148" spans="1:34" x14ac:dyDescent="0.25">
      <c r="A1148" s="1">
        <v>890076</v>
      </c>
      <c r="B1148" s="1" t="s">
        <v>2175</v>
      </c>
      <c r="C1148" s="1" t="s">
        <v>6866</v>
      </c>
      <c r="D1148" s="1">
        <v>55212</v>
      </c>
      <c r="E1148" s="3" t="s">
        <v>94</v>
      </c>
      <c r="F1148" s="1" t="s">
        <v>97</v>
      </c>
      <c r="G1148" s="1" t="s">
        <v>2249</v>
      </c>
      <c r="H1148" s="1">
        <v>0</v>
      </c>
      <c r="I1148" s="1" t="s">
        <v>2335</v>
      </c>
      <c r="J1148" s="1">
        <v>1727529496</v>
      </c>
      <c r="K1148" s="1" t="s">
        <v>2124</v>
      </c>
      <c r="L1148" s="1" t="s">
        <v>6867</v>
      </c>
      <c r="M1148" s="1" t="s">
        <v>6864</v>
      </c>
      <c r="N1148" s="1" t="s">
        <v>6865</v>
      </c>
      <c r="O1148" s="1" t="s">
        <v>2165</v>
      </c>
      <c r="P1148" s="1" t="s">
        <v>2165</v>
      </c>
      <c r="Q1148" s="1" t="s">
        <v>2166</v>
      </c>
      <c r="R1148" s="1" t="s">
        <v>2359</v>
      </c>
      <c r="S1148" s="1">
        <v>4</v>
      </c>
      <c r="T1148" s="1">
        <v>121870450</v>
      </c>
      <c r="U1148" s="1">
        <v>121870450</v>
      </c>
      <c r="V1148" s="1" t="s">
        <v>2168</v>
      </c>
      <c r="W1148" s="1" t="s">
        <v>2168</v>
      </c>
      <c r="X1148" s="1" t="s">
        <v>3372</v>
      </c>
      <c r="Y1148" s="1" t="s">
        <v>2236</v>
      </c>
      <c r="Z1148" s="1">
        <v>1</v>
      </c>
      <c r="AA1148" s="1" t="s">
        <v>2124</v>
      </c>
      <c r="AB1148" s="1" t="s">
        <v>2171</v>
      </c>
      <c r="AC1148" s="1" t="s">
        <v>2124</v>
      </c>
      <c r="AD1148" s="1">
        <v>2</v>
      </c>
      <c r="AE1148" s="1">
        <v>901639</v>
      </c>
      <c r="AF1148" s="1">
        <v>121870450</v>
      </c>
      <c r="AG1148" s="1" t="s">
        <v>2186</v>
      </c>
      <c r="AH1148" s="1" t="s">
        <v>2174</v>
      </c>
    </row>
    <row r="1149" spans="1:34" x14ac:dyDescent="0.25">
      <c r="A1149" s="1">
        <v>890077</v>
      </c>
      <c r="B1149" s="1" t="s">
        <v>2175</v>
      </c>
      <c r="C1149" s="1" t="s">
        <v>6868</v>
      </c>
      <c r="D1149" s="1">
        <v>166379</v>
      </c>
      <c r="E1149" s="3" t="s">
        <v>78</v>
      </c>
      <c r="F1149" s="1" t="s">
        <v>81</v>
      </c>
      <c r="G1149" s="1" t="s">
        <v>2249</v>
      </c>
      <c r="H1149" s="1">
        <v>0</v>
      </c>
      <c r="I1149" s="1" t="s">
        <v>2335</v>
      </c>
      <c r="J1149" s="1">
        <v>1578483694</v>
      </c>
      <c r="K1149" s="1" t="s">
        <v>2124</v>
      </c>
      <c r="L1149" s="1" t="s">
        <v>6869</v>
      </c>
      <c r="M1149" s="1" t="s">
        <v>3380</v>
      </c>
      <c r="N1149" s="1" t="s">
        <v>3381</v>
      </c>
      <c r="O1149" s="1" t="s">
        <v>2165</v>
      </c>
      <c r="P1149" s="1" t="s">
        <v>2165</v>
      </c>
      <c r="Q1149" s="1" t="s">
        <v>2166</v>
      </c>
      <c r="R1149" s="1" t="s">
        <v>2359</v>
      </c>
      <c r="S1149" s="1">
        <v>4</v>
      </c>
      <c r="T1149" s="1">
        <v>122732793</v>
      </c>
      <c r="U1149" s="1">
        <v>122732793</v>
      </c>
      <c r="V1149" s="1" t="s">
        <v>2168</v>
      </c>
      <c r="W1149" s="1" t="s">
        <v>2168</v>
      </c>
      <c r="X1149" s="1" t="s">
        <v>3372</v>
      </c>
      <c r="Y1149" s="1" t="s">
        <v>2236</v>
      </c>
      <c r="Z1149" s="1">
        <v>1</v>
      </c>
      <c r="AA1149" s="1" t="s">
        <v>2124</v>
      </c>
      <c r="AB1149" s="1" t="s">
        <v>2171</v>
      </c>
      <c r="AC1149" s="1" t="s">
        <v>2124</v>
      </c>
      <c r="AD1149" s="1">
        <v>2</v>
      </c>
      <c r="AE1149" s="1">
        <v>903588</v>
      </c>
      <c r="AF1149" s="1">
        <v>122732793</v>
      </c>
      <c r="AG1149" s="1" t="s">
        <v>2174</v>
      </c>
      <c r="AH1149" s="1" t="s">
        <v>2186</v>
      </c>
    </row>
    <row r="1150" spans="1:34" x14ac:dyDescent="0.25">
      <c r="A1150" s="1">
        <v>890278</v>
      </c>
      <c r="B1150" s="1" t="s">
        <v>2175</v>
      </c>
      <c r="C1150" s="1" t="s">
        <v>6870</v>
      </c>
      <c r="D1150" s="1">
        <v>57545</v>
      </c>
      <c r="E1150" s="3" t="s">
        <v>139</v>
      </c>
      <c r="F1150" s="1" t="s">
        <v>142</v>
      </c>
      <c r="G1150" s="1" t="s">
        <v>2220</v>
      </c>
      <c r="H1150" s="1">
        <v>0</v>
      </c>
      <c r="I1150" s="1" t="s">
        <v>2335</v>
      </c>
      <c r="J1150" s="1">
        <v>145443888</v>
      </c>
      <c r="K1150" s="1" t="s">
        <v>2124</v>
      </c>
      <c r="L1150" s="1" t="s">
        <v>6871</v>
      </c>
      <c r="M1150" s="1" t="s">
        <v>6872</v>
      </c>
      <c r="N1150" s="1" t="s">
        <v>6873</v>
      </c>
      <c r="O1150" s="1" t="s">
        <v>2165</v>
      </c>
      <c r="P1150" s="1" t="s">
        <v>2165</v>
      </c>
      <c r="Q1150" s="1" t="s">
        <v>2166</v>
      </c>
      <c r="R1150" s="1" t="s">
        <v>2359</v>
      </c>
      <c r="S1150" s="1">
        <v>4</v>
      </c>
      <c r="T1150" s="1">
        <v>15469989</v>
      </c>
      <c r="U1150" s="1">
        <v>15469989</v>
      </c>
      <c r="V1150" s="1" t="s">
        <v>2168</v>
      </c>
      <c r="W1150" s="1" t="s">
        <v>2168</v>
      </c>
      <c r="X1150" s="1" t="s">
        <v>3392</v>
      </c>
      <c r="Y1150" s="1" t="s">
        <v>2227</v>
      </c>
      <c r="Z1150" s="1">
        <v>1</v>
      </c>
      <c r="AA1150" s="1" t="s">
        <v>2124</v>
      </c>
      <c r="AB1150" s="1" t="s">
        <v>2171</v>
      </c>
      <c r="AC1150" s="1" t="s">
        <v>2124</v>
      </c>
      <c r="AD1150" s="1">
        <v>2</v>
      </c>
      <c r="AE1150" s="1">
        <v>899750</v>
      </c>
      <c r="AF1150" s="1">
        <v>15469989</v>
      </c>
      <c r="AG1150" s="1" t="s">
        <v>2210</v>
      </c>
      <c r="AH1150" s="1" t="s">
        <v>2185</v>
      </c>
    </row>
    <row r="1151" spans="1:34" x14ac:dyDescent="0.25">
      <c r="A1151" s="1">
        <v>890279</v>
      </c>
      <c r="B1151" s="1" t="s">
        <v>2175</v>
      </c>
      <c r="C1151" s="1" t="s">
        <v>6874</v>
      </c>
      <c r="D1151" s="1">
        <v>57545</v>
      </c>
      <c r="E1151" s="3" t="s">
        <v>139</v>
      </c>
      <c r="F1151" s="1" t="s">
        <v>142</v>
      </c>
      <c r="G1151" s="1" t="s">
        <v>2249</v>
      </c>
      <c r="H1151" s="1">
        <v>0</v>
      </c>
      <c r="I1151" s="1" t="s">
        <v>2304</v>
      </c>
      <c r="J1151" s="1">
        <v>778112215</v>
      </c>
      <c r="K1151" s="1" t="s">
        <v>2124</v>
      </c>
      <c r="L1151" s="1" t="s">
        <v>6875</v>
      </c>
      <c r="M1151" s="1" t="s">
        <v>6876</v>
      </c>
      <c r="N1151" s="1" t="s">
        <v>6877</v>
      </c>
      <c r="O1151" s="1" t="s">
        <v>2165</v>
      </c>
      <c r="P1151" s="1" t="s">
        <v>2165</v>
      </c>
      <c r="Q1151" s="1" t="s">
        <v>2166</v>
      </c>
      <c r="R1151" s="1" t="s">
        <v>2359</v>
      </c>
      <c r="S1151" s="1">
        <v>4</v>
      </c>
      <c r="T1151" s="1">
        <v>15470029</v>
      </c>
      <c r="U1151" s="1">
        <v>15470029</v>
      </c>
      <c r="V1151" s="1" t="s">
        <v>2168</v>
      </c>
      <c r="W1151" s="1" t="s">
        <v>2168</v>
      </c>
      <c r="X1151" s="1" t="s">
        <v>3392</v>
      </c>
      <c r="Y1151" s="1" t="s">
        <v>2236</v>
      </c>
      <c r="Z1151" s="1">
        <v>1</v>
      </c>
      <c r="AA1151" s="1" t="s">
        <v>2124</v>
      </c>
      <c r="AB1151" s="1" t="s">
        <v>2171</v>
      </c>
      <c r="AC1151" s="1" t="s">
        <v>2124</v>
      </c>
      <c r="AD1151" s="1">
        <v>2</v>
      </c>
      <c r="AE1151" s="1">
        <v>899751</v>
      </c>
      <c r="AF1151" s="1">
        <v>15470029</v>
      </c>
      <c r="AG1151" s="1" t="s">
        <v>2210</v>
      </c>
      <c r="AH1151" s="1" t="s">
        <v>2185</v>
      </c>
    </row>
    <row r="1152" spans="1:34" x14ac:dyDescent="0.25">
      <c r="A1152" s="1">
        <v>890280</v>
      </c>
      <c r="B1152" s="1" t="s">
        <v>2175</v>
      </c>
      <c r="C1152" s="1" t="s">
        <v>6878</v>
      </c>
      <c r="D1152" s="1">
        <v>9227</v>
      </c>
      <c r="E1152" s="3" t="s">
        <v>408</v>
      </c>
      <c r="F1152" s="1" t="s">
        <v>411</v>
      </c>
      <c r="G1152" s="1" t="s">
        <v>2254</v>
      </c>
      <c r="H1152" s="1">
        <v>0</v>
      </c>
      <c r="I1152" s="1" t="s">
        <v>2370</v>
      </c>
      <c r="J1152" s="1">
        <v>77224348</v>
      </c>
      <c r="K1152" s="1" t="s">
        <v>2124</v>
      </c>
      <c r="L1152" s="1" t="s">
        <v>6879</v>
      </c>
      <c r="M1152" s="1" t="s">
        <v>3060</v>
      </c>
      <c r="N1152" s="1" t="s">
        <v>1134</v>
      </c>
      <c r="O1152" s="1" t="s">
        <v>2165</v>
      </c>
      <c r="P1152" s="1" t="s">
        <v>2165</v>
      </c>
      <c r="Q1152" s="1" t="s">
        <v>2166</v>
      </c>
      <c r="R1152" s="1" t="s">
        <v>2359</v>
      </c>
      <c r="S1152" s="1">
        <v>4</v>
      </c>
      <c r="T1152" s="1">
        <v>154744025</v>
      </c>
      <c r="U1152" s="1">
        <v>154744025</v>
      </c>
      <c r="V1152" s="1" t="s">
        <v>2168</v>
      </c>
      <c r="W1152" s="1" t="s">
        <v>2168</v>
      </c>
      <c r="X1152" s="1" t="s">
        <v>3449</v>
      </c>
      <c r="Y1152" s="1" t="s">
        <v>2236</v>
      </c>
      <c r="Z1152" s="1">
        <v>1</v>
      </c>
      <c r="AA1152" s="1" t="s">
        <v>2124</v>
      </c>
      <c r="AB1152" s="1" t="s">
        <v>2171</v>
      </c>
      <c r="AC1152" s="1" t="s">
        <v>2124</v>
      </c>
      <c r="AD1152" s="1">
        <v>2</v>
      </c>
      <c r="AE1152" s="1">
        <v>902343</v>
      </c>
      <c r="AF1152" s="1">
        <v>154744025</v>
      </c>
      <c r="AG1152" s="1" t="s">
        <v>2210</v>
      </c>
      <c r="AH1152" s="1" t="s">
        <v>2186</v>
      </c>
    </row>
    <row r="1153" spans="1:34" x14ac:dyDescent="0.25">
      <c r="A1153" s="1">
        <v>890281</v>
      </c>
      <c r="B1153" s="1" t="s">
        <v>2175</v>
      </c>
      <c r="C1153" s="1" t="s">
        <v>6880</v>
      </c>
      <c r="D1153" s="1">
        <v>9227</v>
      </c>
      <c r="E1153" s="3" t="s">
        <v>408</v>
      </c>
      <c r="F1153" s="1" t="s">
        <v>411</v>
      </c>
      <c r="G1153" s="1" t="s">
        <v>2249</v>
      </c>
      <c r="H1153" s="1">
        <v>0</v>
      </c>
      <c r="I1153" s="1" t="s">
        <v>2370</v>
      </c>
      <c r="J1153" s="1">
        <v>113018020</v>
      </c>
      <c r="K1153" s="1" t="s">
        <v>2124</v>
      </c>
      <c r="L1153" s="1" t="s">
        <v>6881</v>
      </c>
      <c r="M1153" s="1" t="s">
        <v>6882</v>
      </c>
      <c r="N1153" s="1" t="s">
        <v>6883</v>
      </c>
      <c r="O1153" s="1" t="s">
        <v>2165</v>
      </c>
      <c r="P1153" s="1" t="s">
        <v>2165</v>
      </c>
      <c r="Q1153" s="1" t="s">
        <v>2166</v>
      </c>
      <c r="R1153" s="1" t="s">
        <v>2359</v>
      </c>
      <c r="S1153" s="1">
        <v>4</v>
      </c>
      <c r="T1153" s="1">
        <v>154744209</v>
      </c>
      <c r="U1153" s="1">
        <v>154744209</v>
      </c>
      <c r="V1153" s="1" t="s">
        <v>2168</v>
      </c>
      <c r="W1153" s="1" t="s">
        <v>2168</v>
      </c>
      <c r="X1153" s="1" t="s">
        <v>3449</v>
      </c>
      <c r="Y1153" s="1" t="s">
        <v>2236</v>
      </c>
      <c r="Z1153" s="1">
        <v>1</v>
      </c>
      <c r="AA1153" s="1" t="s">
        <v>2124</v>
      </c>
      <c r="AB1153" s="1" t="s">
        <v>2171</v>
      </c>
      <c r="AC1153" s="1" t="s">
        <v>2124</v>
      </c>
      <c r="AD1153" s="1">
        <v>2</v>
      </c>
      <c r="AE1153" s="1">
        <v>903210</v>
      </c>
      <c r="AF1153" s="1">
        <v>154744209</v>
      </c>
      <c r="AG1153" s="1" t="s">
        <v>2174</v>
      </c>
      <c r="AH1153" s="1" t="s">
        <v>2186</v>
      </c>
    </row>
    <row r="1154" spans="1:34" x14ac:dyDescent="0.25">
      <c r="A1154" s="1">
        <v>890529</v>
      </c>
      <c r="B1154" s="1" t="s">
        <v>2175</v>
      </c>
      <c r="C1154" s="1" t="s">
        <v>6884</v>
      </c>
      <c r="D1154" s="1">
        <v>285440</v>
      </c>
      <c r="E1154" s="3" t="s">
        <v>253</v>
      </c>
      <c r="F1154" s="1" t="s">
        <v>256</v>
      </c>
      <c r="G1154" s="1" t="s">
        <v>2249</v>
      </c>
      <c r="H1154" s="1">
        <v>0</v>
      </c>
      <c r="I1154" s="1" t="s">
        <v>2335</v>
      </c>
      <c r="J1154" s="1">
        <v>562885669</v>
      </c>
      <c r="K1154" s="1" t="s">
        <v>2124</v>
      </c>
      <c r="L1154" s="1" t="s">
        <v>6885</v>
      </c>
      <c r="M1154" s="1" t="s">
        <v>3480</v>
      </c>
      <c r="N1154" s="1" t="s">
        <v>3481</v>
      </c>
      <c r="O1154" s="1" t="s">
        <v>2165</v>
      </c>
      <c r="P1154" s="1" t="s">
        <v>2165</v>
      </c>
      <c r="Q1154" s="1" t="s">
        <v>2166</v>
      </c>
      <c r="R1154" s="1" t="s">
        <v>2359</v>
      </c>
      <c r="S1154" s="1">
        <v>4</v>
      </c>
      <c r="T1154" s="1">
        <v>186191691</v>
      </c>
      <c r="U1154" s="1">
        <v>186191691</v>
      </c>
      <c r="V1154" s="1" t="s">
        <v>2168</v>
      </c>
      <c r="W1154" s="1" t="s">
        <v>2168</v>
      </c>
      <c r="X1154" s="1" t="s">
        <v>3403</v>
      </c>
      <c r="Y1154" s="1" t="s">
        <v>2236</v>
      </c>
      <c r="Z1154" s="1">
        <v>1</v>
      </c>
      <c r="AA1154" s="1" t="s">
        <v>2124</v>
      </c>
      <c r="AB1154" s="1" t="s">
        <v>2171</v>
      </c>
      <c r="AC1154" s="1" t="s">
        <v>2124</v>
      </c>
      <c r="AD1154" s="1">
        <v>2</v>
      </c>
      <c r="AE1154" s="1">
        <v>900541</v>
      </c>
      <c r="AF1154" s="1">
        <v>186191691</v>
      </c>
      <c r="AG1154" s="1" t="s">
        <v>2210</v>
      </c>
      <c r="AH1154" s="1" t="s">
        <v>2186</v>
      </c>
    </row>
    <row r="1155" spans="1:34" x14ac:dyDescent="0.25">
      <c r="A1155" s="1">
        <v>890530</v>
      </c>
      <c r="B1155" s="1" t="s">
        <v>2175</v>
      </c>
      <c r="C1155" s="1" t="s">
        <v>6886</v>
      </c>
      <c r="D1155" s="1">
        <v>285440</v>
      </c>
      <c r="E1155" s="3" t="s">
        <v>253</v>
      </c>
      <c r="F1155" s="1" t="s">
        <v>256</v>
      </c>
      <c r="G1155" s="1" t="s">
        <v>2249</v>
      </c>
      <c r="H1155" s="1">
        <v>0</v>
      </c>
      <c r="I1155" s="1" t="s">
        <v>2304</v>
      </c>
      <c r="J1155" s="1">
        <v>894067959</v>
      </c>
      <c r="K1155" s="1" t="s">
        <v>2124</v>
      </c>
      <c r="L1155" s="1" t="s">
        <v>6887</v>
      </c>
      <c r="M1155" s="1" t="s">
        <v>3401</v>
      </c>
      <c r="N1155" s="1" t="s">
        <v>3402</v>
      </c>
      <c r="O1155" s="1" t="s">
        <v>2165</v>
      </c>
      <c r="P1155" s="1" t="s">
        <v>2165</v>
      </c>
      <c r="Q1155" s="1" t="s">
        <v>2166</v>
      </c>
      <c r="R1155" s="1" t="s">
        <v>2359</v>
      </c>
      <c r="S1155" s="1">
        <v>4</v>
      </c>
      <c r="T1155" s="1">
        <v>186191802</v>
      </c>
      <c r="U1155" s="1">
        <v>186191802</v>
      </c>
      <c r="V1155" s="1" t="s">
        <v>2168</v>
      </c>
      <c r="W1155" s="1" t="s">
        <v>2168</v>
      </c>
      <c r="X1155" s="1" t="s">
        <v>3403</v>
      </c>
      <c r="Y1155" s="1" t="s">
        <v>2236</v>
      </c>
      <c r="Z1155" s="1">
        <v>1</v>
      </c>
      <c r="AA1155" s="1" t="s">
        <v>2124</v>
      </c>
      <c r="AB1155" s="1" t="s">
        <v>2171</v>
      </c>
      <c r="AC1155" s="1" t="s">
        <v>2124</v>
      </c>
      <c r="AD1155" s="1">
        <v>2</v>
      </c>
      <c r="AE1155" s="1">
        <v>902209</v>
      </c>
      <c r="AF1155" s="1">
        <v>186191802</v>
      </c>
      <c r="AG1155" s="1" t="s">
        <v>2174</v>
      </c>
      <c r="AH1155" s="1" t="s">
        <v>2210</v>
      </c>
    </row>
    <row r="1156" spans="1:34" x14ac:dyDescent="0.25">
      <c r="A1156" s="1">
        <v>890693</v>
      </c>
      <c r="B1156" s="1" t="s">
        <v>2175</v>
      </c>
      <c r="C1156" s="1" t="s">
        <v>6888</v>
      </c>
      <c r="D1156" s="1">
        <v>1259</v>
      </c>
      <c r="E1156" s="3" t="s">
        <v>201</v>
      </c>
      <c r="F1156" s="1" t="s">
        <v>204</v>
      </c>
      <c r="G1156" s="1" t="s">
        <v>2249</v>
      </c>
      <c r="H1156" s="1">
        <v>0</v>
      </c>
      <c r="I1156" s="1" t="s">
        <v>2335</v>
      </c>
      <c r="J1156" s="1">
        <v>752798829</v>
      </c>
      <c r="K1156" s="1" t="s">
        <v>2124</v>
      </c>
      <c r="L1156" s="1" t="s">
        <v>6889</v>
      </c>
      <c r="M1156" s="1" t="s">
        <v>3060</v>
      </c>
      <c r="N1156" s="1" t="s">
        <v>1134</v>
      </c>
      <c r="O1156" s="1" t="s">
        <v>2165</v>
      </c>
      <c r="P1156" s="1" t="s">
        <v>2165</v>
      </c>
      <c r="Q1156" s="1" t="s">
        <v>2166</v>
      </c>
      <c r="R1156" s="1" t="s">
        <v>2359</v>
      </c>
      <c r="S1156" s="1">
        <v>4</v>
      </c>
      <c r="T1156" s="1">
        <v>47981437</v>
      </c>
      <c r="U1156" s="1">
        <v>47981437</v>
      </c>
      <c r="V1156" s="1" t="s">
        <v>2168</v>
      </c>
      <c r="W1156" s="1" t="s">
        <v>2168</v>
      </c>
      <c r="X1156" s="1" t="s">
        <v>3499</v>
      </c>
      <c r="Y1156" s="1" t="s">
        <v>2236</v>
      </c>
      <c r="Z1156" s="1">
        <v>1</v>
      </c>
      <c r="AA1156" s="1" t="s">
        <v>2124</v>
      </c>
      <c r="AB1156" s="1" t="s">
        <v>2171</v>
      </c>
      <c r="AC1156" s="1" t="s">
        <v>2124</v>
      </c>
      <c r="AD1156" s="1">
        <v>2</v>
      </c>
      <c r="AE1156" s="1">
        <v>900312</v>
      </c>
      <c r="AF1156" s="1">
        <v>47981437</v>
      </c>
      <c r="AG1156" s="1" t="s">
        <v>2210</v>
      </c>
      <c r="AH1156" s="1" t="s">
        <v>2185</v>
      </c>
    </row>
    <row r="1157" spans="1:34" x14ac:dyDescent="0.25">
      <c r="A1157" s="1">
        <v>890694</v>
      </c>
      <c r="B1157" s="1" t="s">
        <v>2175</v>
      </c>
      <c r="C1157" s="1" t="s">
        <v>6890</v>
      </c>
      <c r="D1157" s="1">
        <v>1259</v>
      </c>
      <c r="E1157" s="3" t="s">
        <v>201</v>
      </c>
      <c r="F1157" s="1" t="s">
        <v>204</v>
      </c>
      <c r="G1157" s="1" t="s">
        <v>2254</v>
      </c>
      <c r="H1157" s="1">
        <v>0</v>
      </c>
      <c r="I1157" s="1" t="s">
        <v>2335</v>
      </c>
      <c r="J1157" s="1">
        <v>77428659</v>
      </c>
      <c r="K1157" s="1" t="s">
        <v>2124</v>
      </c>
      <c r="L1157" s="1" t="s">
        <v>6891</v>
      </c>
      <c r="M1157" s="1" t="s">
        <v>3060</v>
      </c>
      <c r="N1157" s="1" t="s">
        <v>1134</v>
      </c>
      <c r="O1157" s="1" t="s">
        <v>2165</v>
      </c>
      <c r="P1157" s="1" t="s">
        <v>2165</v>
      </c>
      <c r="Q1157" s="1" t="s">
        <v>2166</v>
      </c>
      <c r="R1157" s="1" t="s">
        <v>2359</v>
      </c>
      <c r="S1157" s="1">
        <v>4</v>
      </c>
      <c r="T1157" s="1">
        <v>47981469</v>
      </c>
      <c r="U1157" s="1">
        <v>47981469</v>
      </c>
      <c r="V1157" s="1" t="s">
        <v>2168</v>
      </c>
      <c r="W1157" s="1" t="s">
        <v>2168</v>
      </c>
      <c r="X1157" s="1" t="s">
        <v>3499</v>
      </c>
      <c r="Y1157" s="1" t="s">
        <v>2236</v>
      </c>
      <c r="Z1157" s="1">
        <v>1</v>
      </c>
      <c r="AA1157" s="1" t="s">
        <v>2124</v>
      </c>
      <c r="AB1157" s="1" t="s">
        <v>2171</v>
      </c>
      <c r="AC1157" s="1" t="s">
        <v>2124</v>
      </c>
      <c r="AD1157" s="1">
        <v>2</v>
      </c>
      <c r="AE1157" s="1">
        <v>900313</v>
      </c>
      <c r="AF1157" s="1">
        <v>47981469</v>
      </c>
      <c r="AG1157" s="1" t="s">
        <v>2174</v>
      </c>
      <c r="AH1157" s="1" t="s">
        <v>2186</v>
      </c>
    </row>
    <row r="1158" spans="1:34" x14ac:dyDescent="0.25">
      <c r="A1158" s="1">
        <v>890695</v>
      </c>
      <c r="B1158" s="1" t="s">
        <v>2175</v>
      </c>
      <c r="C1158" s="1" t="s">
        <v>6892</v>
      </c>
      <c r="D1158" s="1">
        <v>1259</v>
      </c>
      <c r="E1158" s="3" t="s">
        <v>201</v>
      </c>
      <c r="F1158" s="1" t="s">
        <v>204</v>
      </c>
      <c r="G1158" s="1" t="s">
        <v>2249</v>
      </c>
      <c r="H1158" s="1">
        <v>0</v>
      </c>
      <c r="I1158" s="1" t="s">
        <v>2304</v>
      </c>
      <c r="J1158" s="1">
        <v>1023154953</v>
      </c>
      <c r="K1158" s="1" t="s">
        <v>2124</v>
      </c>
      <c r="L1158" s="1" t="s">
        <v>6893</v>
      </c>
      <c r="M1158" s="1" t="s">
        <v>3060</v>
      </c>
      <c r="N1158" s="1" t="s">
        <v>1134</v>
      </c>
      <c r="O1158" s="1" t="s">
        <v>2165</v>
      </c>
      <c r="P1158" s="1" t="s">
        <v>2165</v>
      </c>
      <c r="Q1158" s="1" t="s">
        <v>2166</v>
      </c>
      <c r="R1158" s="1" t="s">
        <v>2359</v>
      </c>
      <c r="S1158" s="1">
        <v>4</v>
      </c>
      <c r="T1158" s="1">
        <v>48010834</v>
      </c>
      <c r="U1158" s="1">
        <v>48010834</v>
      </c>
      <c r="V1158" s="1" t="s">
        <v>2168</v>
      </c>
      <c r="W1158" s="1" t="s">
        <v>2168</v>
      </c>
      <c r="X1158" s="1" t="s">
        <v>3499</v>
      </c>
      <c r="Y1158" s="1" t="s">
        <v>2236</v>
      </c>
      <c r="Z1158" s="1">
        <v>1</v>
      </c>
      <c r="AA1158" s="1" t="s">
        <v>2124</v>
      </c>
      <c r="AB1158" s="1" t="s">
        <v>2171</v>
      </c>
      <c r="AC1158" s="1" t="s">
        <v>2124</v>
      </c>
      <c r="AD1158" s="1">
        <v>2</v>
      </c>
      <c r="AE1158" s="1">
        <v>900314</v>
      </c>
      <c r="AF1158" s="1">
        <v>48010834</v>
      </c>
      <c r="AG1158" s="1" t="s">
        <v>2174</v>
      </c>
      <c r="AH1158" s="1" t="s">
        <v>2186</v>
      </c>
    </row>
    <row r="1159" spans="1:34" x14ac:dyDescent="0.25">
      <c r="A1159" s="1">
        <v>890696</v>
      </c>
      <c r="B1159" s="1" t="s">
        <v>2175</v>
      </c>
      <c r="C1159" s="1" t="s">
        <v>6894</v>
      </c>
      <c r="D1159" s="1">
        <v>1259</v>
      </c>
      <c r="E1159" s="3" t="s">
        <v>201</v>
      </c>
      <c r="F1159" s="1" t="s">
        <v>204</v>
      </c>
      <c r="G1159" s="1" t="s">
        <v>2249</v>
      </c>
      <c r="H1159" s="1">
        <v>0</v>
      </c>
      <c r="I1159" s="1" t="s">
        <v>2335</v>
      </c>
      <c r="J1159" s="1">
        <v>1715125888</v>
      </c>
      <c r="K1159" s="1" t="s">
        <v>2124</v>
      </c>
      <c r="L1159" s="1" t="s">
        <v>6895</v>
      </c>
      <c r="M1159" s="1" t="s">
        <v>3060</v>
      </c>
      <c r="N1159" s="1" t="s">
        <v>1134</v>
      </c>
      <c r="O1159" s="1" t="s">
        <v>2165</v>
      </c>
      <c r="P1159" s="1" t="s">
        <v>2165</v>
      </c>
      <c r="Q1159" s="1" t="s">
        <v>2166</v>
      </c>
      <c r="R1159" s="1" t="s">
        <v>2359</v>
      </c>
      <c r="S1159" s="1">
        <v>4</v>
      </c>
      <c r="T1159" s="1">
        <v>48010860</v>
      </c>
      <c r="U1159" s="1">
        <v>48010860</v>
      </c>
      <c r="V1159" s="1" t="s">
        <v>2168</v>
      </c>
      <c r="W1159" s="1" t="s">
        <v>2168</v>
      </c>
      <c r="X1159" s="1" t="s">
        <v>3499</v>
      </c>
      <c r="Y1159" s="1" t="s">
        <v>2236</v>
      </c>
      <c r="Z1159" s="1">
        <v>1</v>
      </c>
      <c r="AA1159" s="1" t="s">
        <v>2124</v>
      </c>
      <c r="AB1159" s="1" t="s">
        <v>2171</v>
      </c>
      <c r="AC1159" s="1" t="s">
        <v>2124</v>
      </c>
      <c r="AD1159" s="1">
        <v>2</v>
      </c>
      <c r="AE1159" s="1">
        <v>900315</v>
      </c>
      <c r="AF1159" s="1">
        <v>48010860</v>
      </c>
      <c r="AG1159" s="1" t="s">
        <v>2174</v>
      </c>
      <c r="AH1159" s="1" t="s">
        <v>2186</v>
      </c>
    </row>
    <row r="1160" spans="1:34" x14ac:dyDescent="0.25">
      <c r="A1160" s="1">
        <v>890697</v>
      </c>
      <c r="B1160" s="1" t="s">
        <v>2175</v>
      </c>
      <c r="C1160" s="1" t="s">
        <v>6896</v>
      </c>
      <c r="D1160" s="1">
        <v>1259</v>
      </c>
      <c r="E1160" s="3" t="s">
        <v>201</v>
      </c>
      <c r="F1160" s="1" t="s">
        <v>204</v>
      </c>
      <c r="G1160" s="1" t="s">
        <v>2249</v>
      </c>
      <c r="H1160" s="1">
        <v>0</v>
      </c>
      <c r="I1160" s="1" t="s">
        <v>2335</v>
      </c>
      <c r="J1160" s="1">
        <v>566127226</v>
      </c>
      <c r="K1160" s="1" t="s">
        <v>2124</v>
      </c>
      <c r="L1160" s="1" t="s">
        <v>6897</v>
      </c>
      <c r="M1160" s="1" t="s">
        <v>3060</v>
      </c>
      <c r="N1160" s="1" t="s">
        <v>1134</v>
      </c>
      <c r="O1160" s="1" t="s">
        <v>2165</v>
      </c>
      <c r="P1160" s="1" t="s">
        <v>2165</v>
      </c>
      <c r="Q1160" s="1" t="s">
        <v>2166</v>
      </c>
      <c r="R1160" s="1" t="s">
        <v>2359</v>
      </c>
      <c r="S1160" s="1">
        <v>4</v>
      </c>
      <c r="T1160" s="1">
        <v>48012897</v>
      </c>
      <c r="U1160" s="1">
        <v>48012897</v>
      </c>
      <c r="V1160" s="1" t="s">
        <v>2168</v>
      </c>
      <c r="W1160" s="1" t="s">
        <v>2168</v>
      </c>
      <c r="X1160" s="1" t="s">
        <v>3499</v>
      </c>
      <c r="Y1160" s="1" t="s">
        <v>2236</v>
      </c>
      <c r="Z1160" s="1">
        <v>1</v>
      </c>
      <c r="AA1160" s="1" t="s">
        <v>2124</v>
      </c>
      <c r="AB1160" s="1" t="s">
        <v>2171</v>
      </c>
      <c r="AC1160" s="1" t="s">
        <v>2124</v>
      </c>
      <c r="AD1160" s="1">
        <v>2</v>
      </c>
      <c r="AE1160" s="1">
        <v>901466</v>
      </c>
      <c r="AF1160" s="1">
        <v>48012897</v>
      </c>
      <c r="AG1160" s="1" t="s">
        <v>2210</v>
      </c>
      <c r="AH1160" s="1" t="s">
        <v>2185</v>
      </c>
    </row>
    <row r="1161" spans="1:34" x14ac:dyDescent="0.25">
      <c r="A1161" s="1">
        <v>890698</v>
      </c>
      <c r="B1161" s="1" t="s">
        <v>2175</v>
      </c>
      <c r="C1161" s="1" t="s">
        <v>6898</v>
      </c>
      <c r="D1161" s="1">
        <v>1259</v>
      </c>
      <c r="E1161" s="3" t="s">
        <v>201</v>
      </c>
      <c r="F1161" s="1" t="s">
        <v>204</v>
      </c>
      <c r="G1161" s="1" t="s">
        <v>2249</v>
      </c>
      <c r="H1161" s="1">
        <v>0</v>
      </c>
      <c r="I1161" s="1" t="s">
        <v>2335</v>
      </c>
      <c r="J1161" s="1">
        <v>1315891464</v>
      </c>
      <c r="K1161" s="1" t="s">
        <v>2124</v>
      </c>
      <c r="L1161" s="1" t="s">
        <v>6899</v>
      </c>
      <c r="M1161" s="1" t="s">
        <v>3060</v>
      </c>
      <c r="N1161" s="1" t="s">
        <v>1134</v>
      </c>
      <c r="O1161" s="1" t="s">
        <v>2165</v>
      </c>
      <c r="P1161" s="1" t="s">
        <v>2165</v>
      </c>
      <c r="Q1161" s="1" t="s">
        <v>2166</v>
      </c>
      <c r="R1161" s="1" t="s">
        <v>2359</v>
      </c>
      <c r="S1161" s="1">
        <v>4</v>
      </c>
      <c r="T1161" s="1">
        <v>48012936</v>
      </c>
      <c r="U1161" s="1">
        <v>48012936</v>
      </c>
      <c r="V1161" s="1" t="s">
        <v>2168</v>
      </c>
      <c r="W1161" s="1" t="s">
        <v>2168</v>
      </c>
      <c r="X1161" s="1" t="s">
        <v>3499</v>
      </c>
      <c r="Y1161" s="1" t="s">
        <v>2236</v>
      </c>
      <c r="Z1161" s="1">
        <v>1</v>
      </c>
      <c r="AA1161" s="1" t="s">
        <v>2124</v>
      </c>
      <c r="AB1161" s="1" t="s">
        <v>2171</v>
      </c>
      <c r="AC1161" s="1" t="s">
        <v>2124</v>
      </c>
      <c r="AD1161" s="1">
        <v>2</v>
      </c>
      <c r="AE1161" s="1">
        <v>901467</v>
      </c>
      <c r="AF1161" s="1">
        <v>48012936</v>
      </c>
      <c r="AG1161" s="1" t="s">
        <v>2174</v>
      </c>
      <c r="AH1161" s="1" t="s">
        <v>2210</v>
      </c>
    </row>
    <row r="1162" spans="1:34" x14ac:dyDescent="0.25">
      <c r="A1162" s="1">
        <v>890784</v>
      </c>
      <c r="B1162" s="1" t="s">
        <v>2175</v>
      </c>
      <c r="C1162" s="1" t="s">
        <v>6900</v>
      </c>
      <c r="D1162" s="1">
        <v>79644</v>
      </c>
      <c r="E1162" s="3" t="s">
        <v>697</v>
      </c>
      <c r="F1162" s="1" t="s">
        <v>700</v>
      </c>
      <c r="G1162" s="1" t="s">
        <v>2249</v>
      </c>
      <c r="H1162" s="1">
        <v>0</v>
      </c>
      <c r="I1162" s="1" t="s">
        <v>2335</v>
      </c>
      <c r="J1162" s="1">
        <v>778218591</v>
      </c>
      <c r="K1162" s="1" t="s">
        <v>2124</v>
      </c>
      <c r="L1162" s="1" t="s">
        <v>6901</v>
      </c>
      <c r="M1162" s="1" t="s">
        <v>3419</v>
      </c>
      <c r="N1162" s="1" t="s">
        <v>3420</v>
      </c>
      <c r="O1162" s="1" t="s">
        <v>2165</v>
      </c>
      <c r="P1162" s="1" t="s">
        <v>2165</v>
      </c>
      <c r="Q1162" s="1" t="s">
        <v>2166</v>
      </c>
      <c r="R1162" s="1" t="s">
        <v>2359</v>
      </c>
      <c r="S1162" s="1">
        <v>4</v>
      </c>
      <c r="T1162" s="1">
        <v>55346310</v>
      </c>
      <c r="U1162" s="1">
        <v>55346310</v>
      </c>
      <c r="V1162" s="1" t="s">
        <v>2168</v>
      </c>
      <c r="W1162" s="1" t="s">
        <v>2168</v>
      </c>
      <c r="X1162" s="1" t="s">
        <v>3421</v>
      </c>
      <c r="Y1162" s="1" t="s">
        <v>2236</v>
      </c>
      <c r="Z1162" s="1">
        <v>1</v>
      </c>
      <c r="AA1162" s="1" t="s">
        <v>2124</v>
      </c>
      <c r="AB1162" s="1" t="s">
        <v>2171</v>
      </c>
      <c r="AC1162" s="1" t="s">
        <v>2124</v>
      </c>
      <c r="AD1162" s="1">
        <v>2</v>
      </c>
      <c r="AE1162" s="1">
        <v>903281</v>
      </c>
      <c r="AF1162" s="1">
        <v>55346310</v>
      </c>
      <c r="AG1162" s="1" t="s">
        <v>2210</v>
      </c>
      <c r="AH1162" s="1" t="s">
        <v>2186</v>
      </c>
    </row>
    <row r="1163" spans="1:34" x14ac:dyDescent="0.25">
      <c r="A1163" s="1">
        <v>890823</v>
      </c>
      <c r="B1163" s="1" t="s">
        <v>2175</v>
      </c>
      <c r="C1163" s="1" t="s">
        <v>6902</v>
      </c>
      <c r="D1163" s="1">
        <v>4547</v>
      </c>
      <c r="E1163" s="3" t="s">
        <v>944</v>
      </c>
      <c r="F1163" s="1" t="s">
        <v>947</v>
      </c>
      <c r="G1163" s="1" t="s">
        <v>2249</v>
      </c>
      <c r="H1163" s="1">
        <v>0</v>
      </c>
      <c r="I1163" s="1" t="s">
        <v>2304</v>
      </c>
      <c r="J1163" s="1">
        <v>752823787</v>
      </c>
      <c r="K1163" s="1" t="s">
        <v>2124</v>
      </c>
      <c r="L1163" s="1" t="s">
        <v>6903</v>
      </c>
      <c r="M1163" s="1" t="s">
        <v>3485</v>
      </c>
      <c r="N1163" s="1" t="s">
        <v>3486</v>
      </c>
      <c r="O1163" s="1" t="s">
        <v>2165</v>
      </c>
      <c r="P1163" s="1" t="s">
        <v>2165</v>
      </c>
      <c r="Q1163" s="1" t="s">
        <v>2166</v>
      </c>
      <c r="R1163" s="1" t="s">
        <v>2359</v>
      </c>
      <c r="S1163" s="1">
        <v>4</v>
      </c>
      <c r="T1163" s="1">
        <v>99574890</v>
      </c>
      <c r="U1163" s="1">
        <v>99574890</v>
      </c>
      <c r="V1163" s="1" t="s">
        <v>2168</v>
      </c>
      <c r="W1163" s="1" t="s">
        <v>2168</v>
      </c>
      <c r="X1163" s="1" t="s">
        <v>3487</v>
      </c>
      <c r="Y1163" s="1" t="s">
        <v>2236</v>
      </c>
      <c r="Z1163" s="1">
        <v>1</v>
      </c>
      <c r="AA1163" s="1" t="s">
        <v>2124</v>
      </c>
      <c r="AB1163" s="1" t="s">
        <v>2171</v>
      </c>
      <c r="AC1163" s="1" t="s">
        <v>2124</v>
      </c>
      <c r="AD1163" s="1">
        <v>2</v>
      </c>
      <c r="AE1163" s="1">
        <v>901151</v>
      </c>
      <c r="AF1163" s="1">
        <v>99574890</v>
      </c>
      <c r="AG1163" s="1" t="s">
        <v>2210</v>
      </c>
      <c r="AH1163" s="1" t="s">
        <v>2185</v>
      </c>
    </row>
    <row r="1164" spans="1:34" x14ac:dyDescent="0.25">
      <c r="A1164" s="1">
        <v>891152</v>
      </c>
      <c r="B1164" s="1" t="s">
        <v>2175</v>
      </c>
      <c r="C1164" s="1" t="s">
        <v>6904</v>
      </c>
      <c r="D1164" s="1">
        <v>7078</v>
      </c>
      <c r="E1164" s="3" t="s">
        <v>705</v>
      </c>
      <c r="F1164" s="1" t="s">
        <v>708</v>
      </c>
      <c r="G1164" s="1" t="s">
        <v>2249</v>
      </c>
      <c r="H1164" s="1">
        <v>0</v>
      </c>
      <c r="I1164" s="1" t="s">
        <v>2304</v>
      </c>
      <c r="J1164" s="1">
        <v>1219106315</v>
      </c>
      <c r="K1164" s="1" t="s">
        <v>2124</v>
      </c>
      <c r="L1164" s="1" t="s">
        <v>6905</v>
      </c>
      <c r="M1164" s="1" t="s">
        <v>5578</v>
      </c>
      <c r="N1164" s="1" t="s">
        <v>5579</v>
      </c>
      <c r="O1164" s="1" t="s">
        <v>2165</v>
      </c>
      <c r="P1164" s="1" t="s">
        <v>2165</v>
      </c>
      <c r="Q1164" s="1" t="s">
        <v>2166</v>
      </c>
      <c r="R1164" s="1" t="s">
        <v>5580</v>
      </c>
      <c r="S1164" s="1">
        <v>22</v>
      </c>
      <c r="T1164" s="1">
        <v>32801718</v>
      </c>
      <c r="U1164" s="1">
        <v>32801718</v>
      </c>
      <c r="V1164" s="1" t="s">
        <v>2168</v>
      </c>
      <c r="W1164" s="1" t="s">
        <v>2168</v>
      </c>
      <c r="X1164" s="1" t="s">
        <v>5581</v>
      </c>
      <c r="Y1164" s="1" t="s">
        <v>2236</v>
      </c>
      <c r="Z1164" s="1">
        <v>1</v>
      </c>
      <c r="AA1164" s="1" t="s">
        <v>2124</v>
      </c>
      <c r="AB1164" s="1" t="s">
        <v>2171</v>
      </c>
      <c r="AC1164" s="1" t="s">
        <v>2124</v>
      </c>
      <c r="AD1164" s="1">
        <v>2</v>
      </c>
      <c r="AE1164" s="1">
        <v>900005</v>
      </c>
      <c r="AF1164" s="1">
        <v>32801718</v>
      </c>
      <c r="AG1164" s="1" t="s">
        <v>2210</v>
      </c>
      <c r="AH1164" s="1" t="s">
        <v>2174</v>
      </c>
    </row>
    <row r="1165" spans="1:34" x14ac:dyDescent="0.25">
      <c r="A1165" s="1">
        <v>891153</v>
      </c>
      <c r="B1165" s="1" t="s">
        <v>2175</v>
      </c>
      <c r="C1165" s="1" t="s">
        <v>6906</v>
      </c>
      <c r="D1165" s="1">
        <v>7078</v>
      </c>
      <c r="E1165" s="3" t="s">
        <v>705</v>
      </c>
      <c r="F1165" s="1" t="s">
        <v>708</v>
      </c>
      <c r="G1165" s="1" t="s">
        <v>2249</v>
      </c>
      <c r="H1165" s="1">
        <v>0</v>
      </c>
      <c r="I1165" s="1" t="s">
        <v>2370</v>
      </c>
      <c r="J1165" s="1">
        <v>1001328821</v>
      </c>
      <c r="K1165" s="1" t="s">
        <v>2124</v>
      </c>
      <c r="L1165" s="1" t="s">
        <v>6907</v>
      </c>
      <c r="M1165" s="1" t="s">
        <v>5578</v>
      </c>
      <c r="N1165" s="1" t="s">
        <v>5579</v>
      </c>
      <c r="O1165" s="1" t="s">
        <v>2165</v>
      </c>
      <c r="P1165" s="1" t="s">
        <v>2165</v>
      </c>
      <c r="Q1165" s="1" t="s">
        <v>2166</v>
      </c>
      <c r="R1165" s="1" t="s">
        <v>5580</v>
      </c>
      <c r="S1165" s="1">
        <v>22</v>
      </c>
      <c r="T1165" s="1">
        <v>32801728</v>
      </c>
      <c r="U1165" s="1">
        <v>32801728</v>
      </c>
      <c r="V1165" s="1" t="s">
        <v>2168</v>
      </c>
      <c r="W1165" s="1" t="s">
        <v>2168</v>
      </c>
      <c r="X1165" s="1" t="s">
        <v>5581</v>
      </c>
      <c r="Y1165" s="1" t="s">
        <v>2236</v>
      </c>
      <c r="Z1165" s="1">
        <v>1</v>
      </c>
      <c r="AA1165" s="1" t="s">
        <v>2124</v>
      </c>
      <c r="AB1165" s="1" t="s">
        <v>2171</v>
      </c>
      <c r="AC1165" s="1" t="s">
        <v>2124</v>
      </c>
      <c r="AD1165" s="1">
        <v>2</v>
      </c>
      <c r="AE1165" s="1">
        <v>900006</v>
      </c>
      <c r="AF1165" s="1">
        <v>32801728</v>
      </c>
      <c r="AG1165" s="1" t="s">
        <v>2210</v>
      </c>
      <c r="AH1165" s="1" t="s">
        <v>2174</v>
      </c>
    </row>
    <row r="1166" spans="1:34" x14ac:dyDescent="0.25">
      <c r="A1166" s="1">
        <v>891556</v>
      </c>
      <c r="B1166" s="1" t="s">
        <v>2175</v>
      </c>
      <c r="C1166" s="1" t="s">
        <v>6908</v>
      </c>
      <c r="D1166" s="1">
        <v>9657</v>
      </c>
      <c r="E1166" s="3" t="s">
        <v>377</v>
      </c>
      <c r="F1166" s="1" t="s">
        <v>380</v>
      </c>
      <c r="G1166" s="1" t="s">
        <v>2249</v>
      </c>
      <c r="H1166" s="1">
        <v>0</v>
      </c>
      <c r="I1166" s="1" t="s">
        <v>2335</v>
      </c>
      <c r="J1166" s="1">
        <v>760242984</v>
      </c>
      <c r="K1166" s="1" t="s">
        <v>2124</v>
      </c>
      <c r="L1166" s="1" t="s">
        <v>6909</v>
      </c>
      <c r="M1166" s="1" t="s">
        <v>3226</v>
      </c>
      <c r="N1166" s="1" t="s">
        <v>3227</v>
      </c>
      <c r="O1166" s="1" t="s">
        <v>2165</v>
      </c>
      <c r="P1166" s="1" t="s">
        <v>2165</v>
      </c>
      <c r="Q1166" s="1" t="s">
        <v>2166</v>
      </c>
      <c r="R1166" s="1" t="s">
        <v>2637</v>
      </c>
      <c r="S1166" s="1">
        <v>3</v>
      </c>
      <c r="T1166" s="1">
        <v>121828976</v>
      </c>
      <c r="U1166" s="1">
        <v>121828976</v>
      </c>
      <c r="V1166" s="1" t="s">
        <v>2168</v>
      </c>
      <c r="W1166" s="1" t="s">
        <v>2168</v>
      </c>
      <c r="X1166" s="1" t="s">
        <v>3228</v>
      </c>
      <c r="Y1166" s="1" t="s">
        <v>2236</v>
      </c>
      <c r="Z1166" s="1">
        <v>1</v>
      </c>
      <c r="AA1166" s="1" t="s">
        <v>2124</v>
      </c>
      <c r="AB1166" s="1" t="s">
        <v>2171</v>
      </c>
      <c r="AC1166" s="1" t="s">
        <v>2124</v>
      </c>
      <c r="AD1166" s="1">
        <v>2</v>
      </c>
      <c r="AE1166" s="1">
        <v>901052</v>
      </c>
      <c r="AF1166" s="1">
        <v>121828976</v>
      </c>
      <c r="AG1166" s="1" t="s">
        <v>2186</v>
      </c>
      <c r="AH1166" s="1" t="s">
        <v>2185</v>
      </c>
    </row>
    <row r="1167" spans="1:34" x14ac:dyDescent="0.25">
      <c r="A1167" s="1">
        <v>891755</v>
      </c>
      <c r="B1167" s="1" t="s">
        <v>2175</v>
      </c>
      <c r="C1167" s="1" t="s">
        <v>6910</v>
      </c>
      <c r="D1167" s="1">
        <v>9227</v>
      </c>
      <c r="E1167" s="3" t="s">
        <v>408</v>
      </c>
      <c r="F1167" s="1" t="s">
        <v>411</v>
      </c>
      <c r="G1167" s="1" t="s">
        <v>2249</v>
      </c>
      <c r="H1167" s="1">
        <v>0</v>
      </c>
      <c r="I1167" s="1" t="s">
        <v>2370</v>
      </c>
      <c r="J1167" s="1">
        <v>117851476</v>
      </c>
      <c r="K1167" s="1" t="s">
        <v>2124</v>
      </c>
      <c r="L1167" s="1" t="s">
        <v>6911</v>
      </c>
      <c r="M1167" s="1" t="s">
        <v>3060</v>
      </c>
      <c r="N1167" s="1" t="s">
        <v>1134</v>
      </c>
      <c r="O1167" s="1" t="s">
        <v>2165</v>
      </c>
      <c r="P1167" s="1" t="s">
        <v>2165</v>
      </c>
      <c r="Q1167" s="1" t="s">
        <v>2166</v>
      </c>
      <c r="R1167" s="1" t="s">
        <v>2359</v>
      </c>
      <c r="S1167" s="1">
        <v>4</v>
      </c>
      <c r="T1167" s="1">
        <v>154744314</v>
      </c>
      <c r="U1167" s="1">
        <v>154744314</v>
      </c>
      <c r="V1167" s="1" t="s">
        <v>2168</v>
      </c>
      <c r="W1167" s="1" t="s">
        <v>2168</v>
      </c>
      <c r="X1167" s="1" t="s">
        <v>3449</v>
      </c>
      <c r="Y1167" s="1" t="s">
        <v>2236</v>
      </c>
      <c r="Z1167" s="1">
        <v>1</v>
      </c>
      <c r="AA1167" s="1" t="s">
        <v>2124</v>
      </c>
      <c r="AB1167" s="1" t="s">
        <v>2171</v>
      </c>
      <c r="AC1167" s="1" t="s">
        <v>2124</v>
      </c>
      <c r="AD1167" s="1">
        <v>2</v>
      </c>
      <c r="AE1167" s="1">
        <v>903211</v>
      </c>
      <c r="AF1167" s="1">
        <v>154744314</v>
      </c>
      <c r="AG1167" s="1" t="s">
        <v>2186</v>
      </c>
      <c r="AH1167" s="1" t="s">
        <v>2174</v>
      </c>
    </row>
    <row r="1168" spans="1:34" x14ac:dyDescent="0.25">
      <c r="A1168" s="1">
        <v>892006</v>
      </c>
      <c r="B1168" s="1" t="s">
        <v>2175</v>
      </c>
      <c r="C1168" s="1" t="s">
        <v>6912</v>
      </c>
      <c r="D1168" s="1">
        <v>7466</v>
      </c>
      <c r="E1168" s="3" t="s">
        <v>1407</v>
      </c>
      <c r="F1168" s="1" t="s">
        <v>1409</v>
      </c>
      <c r="G1168" s="1" t="s">
        <v>2220</v>
      </c>
      <c r="H1168" s="1">
        <v>0</v>
      </c>
      <c r="I1168" s="1" t="s">
        <v>2335</v>
      </c>
      <c r="J1168" s="1">
        <v>542977017</v>
      </c>
      <c r="K1168" s="1" t="s">
        <v>2124</v>
      </c>
      <c r="L1168" s="1" t="s">
        <v>6913</v>
      </c>
      <c r="M1168" s="1" t="s">
        <v>3618</v>
      </c>
      <c r="N1168" s="1" t="s">
        <v>3619</v>
      </c>
      <c r="O1168" s="1" t="s">
        <v>2324</v>
      </c>
      <c r="P1168" s="1" t="s">
        <v>2165</v>
      </c>
      <c r="Q1168" s="1" t="s">
        <v>2166</v>
      </c>
      <c r="R1168" s="1" t="s">
        <v>2359</v>
      </c>
      <c r="S1168" s="1">
        <v>4</v>
      </c>
      <c r="T1168" s="1">
        <v>6269872</v>
      </c>
      <c r="U1168" s="1">
        <v>6269872</v>
      </c>
      <c r="V1168" s="1" t="s">
        <v>2168</v>
      </c>
      <c r="W1168" s="1" t="s">
        <v>2168</v>
      </c>
      <c r="X1168" s="1" t="s">
        <v>2360</v>
      </c>
      <c r="Y1168" s="1" t="s">
        <v>2227</v>
      </c>
      <c r="Z1168" s="1">
        <v>2</v>
      </c>
      <c r="AA1168" s="1" t="s">
        <v>2124</v>
      </c>
      <c r="AB1168" s="1" t="s">
        <v>2171</v>
      </c>
      <c r="AC1168" s="1" t="s">
        <v>2124</v>
      </c>
      <c r="AD1168" s="1">
        <v>2</v>
      </c>
      <c r="AE1168" s="1">
        <v>906170</v>
      </c>
      <c r="AF1168" s="1">
        <v>6269872</v>
      </c>
      <c r="AG1168" s="1" t="s">
        <v>2210</v>
      </c>
      <c r="AH1168" s="1" t="s">
        <v>2186</v>
      </c>
    </row>
    <row r="1169" spans="1:34" x14ac:dyDescent="0.25">
      <c r="A1169" s="1">
        <v>892007</v>
      </c>
      <c r="B1169" s="1" t="s">
        <v>2175</v>
      </c>
      <c r="C1169" s="1" t="s">
        <v>6914</v>
      </c>
      <c r="D1169" s="1">
        <v>7466</v>
      </c>
      <c r="E1169" s="3" t="s">
        <v>1407</v>
      </c>
      <c r="F1169" s="1" t="s">
        <v>1409</v>
      </c>
      <c r="G1169" s="1" t="s">
        <v>2220</v>
      </c>
      <c r="H1169" s="1">
        <v>0</v>
      </c>
      <c r="I1169" s="1" t="s">
        <v>2335</v>
      </c>
      <c r="J1169" s="1">
        <v>542116747</v>
      </c>
      <c r="K1169" s="1" t="s">
        <v>2124</v>
      </c>
      <c r="L1169" s="1" t="s">
        <v>6915</v>
      </c>
      <c r="M1169" s="1" t="s">
        <v>3618</v>
      </c>
      <c r="N1169" s="1" t="s">
        <v>3619</v>
      </c>
      <c r="O1169" s="1" t="s">
        <v>2324</v>
      </c>
      <c r="P1169" s="1" t="s">
        <v>2165</v>
      </c>
      <c r="Q1169" s="1" t="s">
        <v>2166</v>
      </c>
      <c r="R1169" s="1" t="s">
        <v>2359</v>
      </c>
      <c r="S1169" s="1">
        <v>4</v>
      </c>
      <c r="T1169" s="1">
        <v>6269893</v>
      </c>
      <c r="U1169" s="1">
        <v>6269893</v>
      </c>
      <c r="V1169" s="1" t="s">
        <v>2168</v>
      </c>
      <c r="W1169" s="1" t="s">
        <v>2168</v>
      </c>
      <c r="X1169" s="1" t="s">
        <v>2360</v>
      </c>
      <c r="Y1169" s="1" t="s">
        <v>2227</v>
      </c>
      <c r="Z1169" s="1">
        <v>2</v>
      </c>
      <c r="AA1169" s="1" t="s">
        <v>2124</v>
      </c>
      <c r="AB1169" s="1" t="s">
        <v>2171</v>
      </c>
      <c r="AC1169" s="1" t="s">
        <v>2124</v>
      </c>
      <c r="AD1169" s="1">
        <v>2</v>
      </c>
      <c r="AE1169" s="1">
        <v>907168</v>
      </c>
      <c r="AF1169" s="1">
        <v>6269893</v>
      </c>
      <c r="AG1169" s="1" t="s">
        <v>2185</v>
      </c>
      <c r="AH1169" s="1" t="s">
        <v>2210</v>
      </c>
    </row>
    <row r="1170" spans="1:34" x14ac:dyDescent="0.25">
      <c r="A1170" s="1">
        <v>892008</v>
      </c>
      <c r="B1170" s="1" t="s">
        <v>2175</v>
      </c>
      <c r="C1170" s="1" t="s">
        <v>6916</v>
      </c>
      <c r="D1170" s="1">
        <v>7466</v>
      </c>
      <c r="E1170" s="3" t="s">
        <v>1407</v>
      </c>
      <c r="F1170" s="1" t="s">
        <v>1409</v>
      </c>
      <c r="G1170" s="1" t="s">
        <v>2220</v>
      </c>
      <c r="H1170" s="1">
        <v>0</v>
      </c>
      <c r="I1170" s="1" t="s">
        <v>2335</v>
      </c>
      <c r="J1170" s="1">
        <v>1729749153</v>
      </c>
      <c r="K1170" s="1" t="s">
        <v>2124</v>
      </c>
      <c r="L1170" s="1" t="s">
        <v>6917</v>
      </c>
      <c r="M1170" s="1" t="s">
        <v>3437</v>
      </c>
      <c r="N1170" s="1" t="s">
        <v>3438</v>
      </c>
      <c r="O1170" s="1" t="s">
        <v>2324</v>
      </c>
      <c r="P1170" s="1" t="s">
        <v>2165</v>
      </c>
      <c r="Q1170" s="1" t="s">
        <v>2166</v>
      </c>
      <c r="R1170" s="1" t="s">
        <v>2359</v>
      </c>
      <c r="S1170" s="1">
        <v>4</v>
      </c>
      <c r="T1170" s="1">
        <v>6269927</v>
      </c>
      <c r="U1170" s="1">
        <v>6269927</v>
      </c>
      <c r="V1170" s="1" t="s">
        <v>2168</v>
      </c>
      <c r="W1170" s="1" t="s">
        <v>2168</v>
      </c>
      <c r="X1170" s="1" t="s">
        <v>2360</v>
      </c>
      <c r="Y1170" s="1" t="s">
        <v>2227</v>
      </c>
      <c r="Z1170" s="1">
        <v>2</v>
      </c>
      <c r="AA1170" s="1" t="s">
        <v>2124</v>
      </c>
      <c r="AB1170" s="1" t="s">
        <v>2171</v>
      </c>
      <c r="AC1170" s="1" t="s">
        <v>2124</v>
      </c>
      <c r="AD1170" s="1">
        <v>2</v>
      </c>
      <c r="AE1170" s="1">
        <v>903823</v>
      </c>
      <c r="AF1170" s="1">
        <v>6269927</v>
      </c>
      <c r="AG1170" s="1" t="s">
        <v>2210</v>
      </c>
      <c r="AH1170" s="1" t="s">
        <v>2174</v>
      </c>
    </row>
    <row r="1171" spans="1:34" x14ac:dyDescent="0.25">
      <c r="A1171" s="1">
        <v>892009</v>
      </c>
      <c r="B1171" s="1" t="s">
        <v>2175</v>
      </c>
      <c r="C1171" s="1" t="s">
        <v>6918</v>
      </c>
      <c r="D1171" s="1">
        <v>7466</v>
      </c>
      <c r="E1171" s="3" t="s">
        <v>1407</v>
      </c>
      <c r="F1171" s="1" t="s">
        <v>1409</v>
      </c>
      <c r="G1171" s="1" t="s">
        <v>2220</v>
      </c>
      <c r="H1171" s="1">
        <v>0</v>
      </c>
      <c r="I1171" s="1" t="s">
        <v>6919</v>
      </c>
      <c r="J1171" s="1">
        <v>1578579501</v>
      </c>
      <c r="K1171" s="1" t="s">
        <v>2124</v>
      </c>
      <c r="L1171" s="1" t="s">
        <v>6920</v>
      </c>
      <c r="M1171" s="1" t="s">
        <v>6921</v>
      </c>
      <c r="N1171" s="1" t="s">
        <v>6922</v>
      </c>
      <c r="O1171" s="1" t="s">
        <v>2324</v>
      </c>
      <c r="P1171" s="1" t="s">
        <v>2165</v>
      </c>
      <c r="Q1171" s="1" t="s">
        <v>2166</v>
      </c>
      <c r="R1171" s="1" t="s">
        <v>2359</v>
      </c>
      <c r="S1171" s="1">
        <v>4</v>
      </c>
      <c r="T1171" s="1">
        <v>6269977</v>
      </c>
      <c r="U1171" s="1">
        <v>6269977</v>
      </c>
      <c r="V1171" s="1" t="s">
        <v>2168</v>
      </c>
      <c r="W1171" s="1" t="s">
        <v>2168</v>
      </c>
      <c r="X1171" s="1" t="s">
        <v>2360</v>
      </c>
      <c r="Y1171" s="1" t="s">
        <v>2227</v>
      </c>
      <c r="Z1171" s="1">
        <v>3</v>
      </c>
      <c r="AA1171" s="1" t="s">
        <v>2124</v>
      </c>
      <c r="AB1171" s="1" t="s">
        <v>2171</v>
      </c>
      <c r="AC1171" s="1" t="s">
        <v>2124</v>
      </c>
      <c r="AD1171" s="1">
        <v>2</v>
      </c>
      <c r="AE1171" s="1">
        <v>903824</v>
      </c>
      <c r="AF1171" s="1">
        <v>6269977</v>
      </c>
      <c r="AG1171" s="1" t="s">
        <v>2210</v>
      </c>
      <c r="AH1171" s="1" t="s">
        <v>2174</v>
      </c>
    </row>
    <row r="1172" spans="1:34" x14ac:dyDescent="0.25">
      <c r="A1172" s="1">
        <v>892220</v>
      </c>
      <c r="B1172" s="1" t="s">
        <v>2175</v>
      </c>
      <c r="C1172" s="1" t="s">
        <v>6923</v>
      </c>
      <c r="D1172" s="1">
        <v>80144</v>
      </c>
      <c r="E1172" s="3" t="s">
        <v>1200</v>
      </c>
      <c r="F1172" s="1" t="s">
        <v>1202</v>
      </c>
      <c r="G1172" s="1" t="s">
        <v>2249</v>
      </c>
      <c r="H1172" s="1">
        <v>0</v>
      </c>
      <c r="I1172" s="1" t="s">
        <v>2304</v>
      </c>
      <c r="J1172" s="1">
        <v>566584457</v>
      </c>
      <c r="K1172" s="1" t="s">
        <v>2124</v>
      </c>
      <c r="L1172" s="1" t="s">
        <v>6924</v>
      </c>
      <c r="M1172" s="1" t="s">
        <v>3463</v>
      </c>
      <c r="N1172" s="1" t="s">
        <v>3464</v>
      </c>
      <c r="O1172" s="1" t="s">
        <v>2165</v>
      </c>
      <c r="P1172" s="1" t="s">
        <v>2165</v>
      </c>
      <c r="Q1172" s="1" t="s">
        <v>2166</v>
      </c>
      <c r="R1172" s="1" t="s">
        <v>2359</v>
      </c>
      <c r="S1172" s="1">
        <v>4</v>
      </c>
      <c r="T1172" s="1">
        <v>78057777</v>
      </c>
      <c r="U1172" s="1">
        <v>78057777</v>
      </c>
      <c r="V1172" s="1" t="s">
        <v>2168</v>
      </c>
      <c r="W1172" s="1" t="s">
        <v>2168</v>
      </c>
      <c r="X1172" s="1" t="s">
        <v>3465</v>
      </c>
      <c r="Y1172" s="1" t="s">
        <v>2236</v>
      </c>
      <c r="Z1172" s="1">
        <v>1</v>
      </c>
      <c r="AA1172" s="1" t="s">
        <v>2124</v>
      </c>
      <c r="AB1172" s="1" t="s">
        <v>2171</v>
      </c>
      <c r="AC1172" s="1" t="s">
        <v>2124</v>
      </c>
      <c r="AD1172" s="1">
        <v>2</v>
      </c>
      <c r="AE1172" s="1">
        <v>907054</v>
      </c>
      <c r="AF1172" s="1">
        <v>78057777</v>
      </c>
      <c r="AG1172" s="1" t="s">
        <v>2185</v>
      </c>
      <c r="AH1172" s="1" t="s">
        <v>2186</v>
      </c>
    </row>
    <row r="1173" spans="1:34" x14ac:dyDescent="0.25">
      <c r="A1173" s="1">
        <v>893523</v>
      </c>
      <c r="B1173" s="1" t="s">
        <v>2175</v>
      </c>
      <c r="C1173" s="1" t="s">
        <v>6925</v>
      </c>
      <c r="D1173" s="1">
        <v>5145</v>
      </c>
      <c r="E1173" s="3" t="s">
        <v>511</v>
      </c>
      <c r="F1173" s="1" t="s">
        <v>514</v>
      </c>
      <c r="G1173" s="1" t="s">
        <v>2239</v>
      </c>
      <c r="H1173" s="1">
        <v>0</v>
      </c>
      <c r="I1173" s="1" t="s">
        <v>2370</v>
      </c>
      <c r="J1173" s="1">
        <v>113137904</v>
      </c>
      <c r="K1173" s="1" t="s">
        <v>2124</v>
      </c>
      <c r="L1173" s="1" t="s">
        <v>6926</v>
      </c>
      <c r="M1173" s="1" t="s">
        <v>3721</v>
      </c>
      <c r="N1173" s="1" t="s">
        <v>3722</v>
      </c>
      <c r="O1173" s="1" t="s">
        <v>2165</v>
      </c>
      <c r="P1173" s="1" t="s">
        <v>2165</v>
      </c>
      <c r="Q1173" s="1" t="s">
        <v>2166</v>
      </c>
      <c r="R1173" s="1" t="s">
        <v>2345</v>
      </c>
      <c r="S1173" s="1">
        <v>5</v>
      </c>
      <c r="T1173" s="1">
        <v>149944715</v>
      </c>
      <c r="U1173" s="1">
        <v>149944715</v>
      </c>
      <c r="V1173" s="1" t="s">
        <v>2168</v>
      </c>
      <c r="W1173" s="1" t="s">
        <v>2168</v>
      </c>
      <c r="X1173" s="1" t="s">
        <v>3723</v>
      </c>
      <c r="Y1173" s="1" t="s">
        <v>2245</v>
      </c>
      <c r="Z1173" s="1">
        <v>2</v>
      </c>
      <c r="AA1173" s="1" t="s">
        <v>2124</v>
      </c>
      <c r="AB1173" s="1" t="s">
        <v>2171</v>
      </c>
      <c r="AC1173" s="1" t="s">
        <v>2124</v>
      </c>
      <c r="AD1173" s="1">
        <v>2</v>
      </c>
      <c r="AE1173" s="1">
        <v>905928</v>
      </c>
      <c r="AF1173" s="1">
        <v>149944715</v>
      </c>
      <c r="AG1173" s="1" t="s">
        <v>2210</v>
      </c>
      <c r="AH1173" s="1" t="s">
        <v>2185</v>
      </c>
    </row>
    <row r="1174" spans="1:34" x14ac:dyDescent="0.25">
      <c r="A1174" s="1">
        <v>894111</v>
      </c>
      <c r="B1174" s="1" t="s">
        <v>2175</v>
      </c>
      <c r="C1174" s="1" t="s">
        <v>6927</v>
      </c>
      <c r="D1174" s="1">
        <v>51151</v>
      </c>
      <c r="E1174" s="3" t="s">
        <v>1344</v>
      </c>
      <c r="F1174" s="1" t="s">
        <v>1346</v>
      </c>
      <c r="G1174" s="1" t="s">
        <v>2249</v>
      </c>
      <c r="H1174" s="1">
        <v>0</v>
      </c>
      <c r="I1174" s="1" t="s">
        <v>2335</v>
      </c>
      <c r="J1174" s="1">
        <v>371592288</v>
      </c>
      <c r="K1174" s="1" t="s">
        <v>2124</v>
      </c>
      <c r="L1174" s="1" t="s">
        <v>6928</v>
      </c>
      <c r="M1174" s="1" t="s">
        <v>6929</v>
      </c>
      <c r="N1174" s="1" t="s">
        <v>6930</v>
      </c>
      <c r="O1174" s="1" t="s">
        <v>2165</v>
      </c>
      <c r="P1174" s="1" t="s">
        <v>2165</v>
      </c>
      <c r="Q1174" s="1" t="s">
        <v>2166</v>
      </c>
      <c r="R1174" s="1" t="s">
        <v>2345</v>
      </c>
      <c r="S1174" s="1">
        <v>5</v>
      </c>
      <c r="T1174" s="1">
        <v>33984590</v>
      </c>
      <c r="U1174" s="1">
        <v>33984590</v>
      </c>
      <c r="V1174" s="1" t="s">
        <v>2168</v>
      </c>
      <c r="W1174" s="1" t="s">
        <v>2168</v>
      </c>
      <c r="X1174" s="1" t="s">
        <v>5796</v>
      </c>
      <c r="Y1174" s="1" t="s">
        <v>2236</v>
      </c>
      <c r="Z1174" s="1">
        <v>1</v>
      </c>
      <c r="AA1174" s="1" t="s">
        <v>2124</v>
      </c>
      <c r="AB1174" s="1" t="s">
        <v>2171</v>
      </c>
      <c r="AC1174" s="1" t="s">
        <v>2124</v>
      </c>
      <c r="AD1174" s="1">
        <v>2</v>
      </c>
      <c r="AE1174" s="1">
        <v>908006</v>
      </c>
      <c r="AF1174" s="1">
        <v>33984590</v>
      </c>
      <c r="AG1174" s="1" t="s">
        <v>2186</v>
      </c>
      <c r="AH1174" s="1" t="s">
        <v>2174</v>
      </c>
    </row>
    <row r="1175" spans="1:34" x14ac:dyDescent="0.25">
      <c r="A1175" s="1">
        <v>894112</v>
      </c>
      <c r="B1175" s="1" t="s">
        <v>2175</v>
      </c>
      <c r="C1175" s="1" t="s">
        <v>6931</v>
      </c>
      <c r="D1175" s="1">
        <v>51151</v>
      </c>
      <c r="E1175" s="3" t="s">
        <v>1344</v>
      </c>
      <c r="F1175" s="1" t="s">
        <v>1346</v>
      </c>
      <c r="G1175" s="1" t="s">
        <v>2249</v>
      </c>
      <c r="H1175" s="1">
        <v>0</v>
      </c>
      <c r="I1175" s="1" t="s">
        <v>2304</v>
      </c>
      <c r="J1175" s="1">
        <v>1356089204</v>
      </c>
      <c r="K1175" s="1" t="s">
        <v>2124</v>
      </c>
      <c r="L1175" s="1" t="s">
        <v>6932</v>
      </c>
      <c r="M1175" s="1" t="s">
        <v>6929</v>
      </c>
      <c r="N1175" s="1" t="s">
        <v>6930</v>
      </c>
      <c r="O1175" s="1" t="s">
        <v>2165</v>
      </c>
      <c r="P1175" s="1" t="s">
        <v>2165</v>
      </c>
      <c r="Q1175" s="1" t="s">
        <v>2166</v>
      </c>
      <c r="R1175" s="1" t="s">
        <v>2345</v>
      </c>
      <c r="S1175" s="1">
        <v>5</v>
      </c>
      <c r="T1175" s="1">
        <v>33984595</v>
      </c>
      <c r="U1175" s="1">
        <v>33984595</v>
      </c>
      <c r="V1175" s="1" t="s">
        <v>2168</v>
      </c>
      <c r="W1175" s="1" t="s">
        <v>2168</v>
      </c>
      <c r="X1175" s="1" t="s">
        <v>5796</v>
      </c>
      <c r="Y1175" s="1" t="s">
        <v>2236</v>
      </c>
      <c r="Z1175" s="1">
        <v>1</v>
      </c>
      <c r="AA1175" s="1" t="s">
        <v>2124</v>
      </c>
      <c r="AB1175" s="1" t="s">
        <v>2171</v>
      </c>
      <c r="AC1175" s="1" t="s">
        <v>2124</v>
      </c>
      <c r="AD1175" s="1">
        <v>2</v>
      </c>
      <c r="AE1175" s="1">
        <v>908007</v>
      </c>
      <c r="AF1175" s="1">
        <v>33984595</v>
      </c>
      <c r="AG1175" s="1" t="s">
        <v>2210</v>
      </c>
      <c r="AH1175" s="1" t="s">
        <v>2185</v>
      </c>
    </row>
    <row r="1176" spans="1:34" x14ac:dyDescent="0.25">
      <c r="A1176" s="1">
        <v>894113</v>
      </c>
      <c r="B1176" s="1" t="s">
        <v>2175</v>
      </c>
      <c r="C1176" s="1" t="s">
        <v>6933</v>
      </c>
      <c r="D1176" s="1">
        <v>51151</v>
      </c>
      <c r="E1176" s="3" t="s">
        <v>1344</v>
      </c>
      <c r="F1176" s="1" t="s">
        <v>1346</v>
      </c>
      <c r="G1176" s="1" t="s">
        <v>2249</v>
      </c>
      <c r="H1176" s="1">
        <v>0</v>
      </c>
      <c r="I1176" s="1" t="s">
        <v>2335</v>
      </c>
      <c r="J1176" s="1">
        <v>1753197383</v>
      </c>
      <c r="K1176" s="1" t="s">
        <v>2124</v>
      </c>
      <c r="L1176" s="1" t="s">
        <v>6934</v>
      </c>
      <c r="M1176" s="1" t="s">
        <v>6929</v>
      </c>
      <c r="N1176" s="1" t="s">
        <v>6930</v>
      </c>
      <c r="O1176" s="1" t="s">
        <v>2165</v>
      </c>
      <c r="P1176" s="1" t="s">
        <v>2165</v>
      </c>
      <c r="Q1176" s="1" t="s">
        <v>2166</v>
      </c>
      <c r="R1176" s="1" t="s">
        <v>2345</v>
      </c>
      <c r="S1176" s="1">
        <v>5</v>
      </c>
      <c r="T1176" s="1">
        <v>33984613</v>
      </c>
      <c r="U1176" s="1">
        <v>33984613</v>
      </c>
      <c r="V1176" s="1" t="s">
        <v>2168</v>
      </c>
      <c r="W1176" s="1" t="s">
        <v>2168</v>
      </c>
      <c r="X1176" s="1" t="s">
        <v>5796</v>
      </c>
      <c r="Y1176" s="1" t="s">
        <v>2236</v>
      </c>
      <c r="Z1176" s="1">
        <v>1</v>
      </c>
      <c r="AA1176" s="1" t="s">
        <v>2124</v>
      </c>
      <c r="AB1176" s="1" t="s">
        <v>2171</v>
      </c>
      <c r="AC1176" s="1" t="s">
        <v>2124</v>
      </c>
      <c r="AD1176" s="1">
        <v>2</v>
      </c>
      <c r="AE1176" s="1">
        <v>908008</v>
      </c>
      <c r="AF1176" s="1">
        <v>33984613</v>
      </c>
      <c r="AG1176" s="1" t="s">
        <v>2174</v>
      </c>
      <c r="AH1176" s="1" t="s">
        <v>2185</v>
      </c>
    </row>
    <row r="1177" spans="1:34" x14ac:dyDescent="0.25">
      <c r="A1177" s="1">
        <v>894594</v>
      </c>
      <c r="B1177" s="1" t="s">
        <v>2175</v>
      </c>
      <c r="C1177" s="1" t="s">
        <v>6935</v>
      </c>
      <c r="D1177" s="1">
        <v>1161</v>
      </c>
      <c r="E1177" s="3" t="s">
        <v>273</v>
      </c>
      <c r="F1177" s="1" t="s">
        <v>276</v>
      </c>
      <c r="G1177" s="1" t="s">
        <v>2249</v>
      </c>
      <c r="H1177" s="1">
        <v>0</v>
      </c>
      <c r="I1177" s="1" t="s">
        <v>2304</v>
      </c>
      <c r="J1177" s="1">
        <v>769026318</v>
      </c>
      <c r="K1177" s="1" t="s">
        <v>2124</v>
      </c>
      <c r="L1177" s="1" t="s">
        <v>6936</v>
      </c>
      <c r="M1177" s="1" t="s">
        <v>3654</v>
      </c>
      <c r="N1177" s="1" t="s">
        <v>3655</v>
      </c>
      <c r="O1177" s="1" t="s">
        <v>2165</v>
      </c>
      <c r="P1177" s="1" t="s">
        <v>2165</v>
      </c>
      <c r="Q1177" s="1" t="s">
        <v>2166</v>
      </c>
      <c r="R1177" s="1" t="s">
        <v>2345</v>
      </c>
      <c r="S1177" s="1">
        <v>5</v>
      </c>
      <c r="T1177" s="1">
        <v>60945041</v>
      </c>
      <c r="U1177" s="1">
        <v>60945041</v>
      </c>
      <c r="V1177" s="1" t="s">
        <v>2168</v>
      </c>
      <c r="W1177" s="1" t="s">
        <v>2168</v>
      </c>
      <c r="X1177" s="1" t="s">
        <v>2777</v>
      </c>
      <c r="Y1177" s="1" t="s">
        <v>2236</v>
      </c>
      <c r="Z1177" s="1">
        <v>1</v>
      </c>
      <c r="AA1177" s="1" t="s">
        <v>2124</v>
      </c>
      <c r="AB1177" s="1" t="s">
        <v>2171</v>
      </c>
      <c r="AC1177" s="1" t="s">
        <v>2124</v>
      </c>
      <c r="AD1177" s="1">
        <v>2</v>
      </c>
      <c r="AE1177" s="1">
        <v>907761</v>
      </c>
      <c r="AF1177" s="1">
        <v>60945041</v>
      </c>
      <c r="AG1177" s="1" t="s">
        <v>2210</v>
      </c>
      <c r="AH1177" s="1" t="s">
        <v>2185</v>
      </c>
    </row>
    <row r="1178" spans="1:34" x14ac:dyDescent="0.25">
      <c r="A1178" s="1">
        <v>894774</v>
      </c>
      <c r="B1178" s="1" t="s">
        <v>2175</v>
      </c>
      <c r="C1178" s="1" t="s">
        <v>6937</v>
      </c>
      <c r="D1178" s="1">
        <v>1462</v>
      </c>
      <c r="E1178" s="3" t="s">
        <v>757</v>
      </c>
      <c r="F1178" s="1" t="s">
        <v>760</v>
      </c>
      <c r="G1178" s="1" t="s">
        <v>2249</v>
      </c>
      <c r="H1178" s="1">
        <v>0</v>
      </c>
      <c r="I1178" s="1" t="s">
        <v>2304</v>
      </c>
      <c r="J1178" s="1">
        <v>1744205658</v>
      </c>
      <c r="K1178" s="1" t="s">
        <v>2124</v>
      </c>
      <c r="L1178" s="1" t="s">
        <v>6938</v>
      </c>
      <c r="M1178" s="1" t="s">
        <v>3589</v>
      </c>
      <c r="N1178" s="1" t="s">
        <v>3590</v>
      </c>
      <c r="O1178" s="1" t="s">
        <v>2165</v>
      </c>
      <c r="P1178" s="1" t="s">
        <v>2165</v>
      </c>
      <c r="Q1178" s="1" t="s">
        <v>2166</v>
      </c>
      <c r="R1178" s="1" t="s">
        <v>2345</v>
      </c>
      <c r="S1178" s="1">
        <v>5</v>
      </c>
      <c r="T1178" s="1">
        <v>83471943</v>
      </c>
      <c r="U1178" s="1">
        <v>83471943</v>
      </c>
      <c r="V1178" s="1" t="s">
        <v>2168</v>
      </c>
      <c r="W1178" s="1" t="s">
        <v>2168</v>
      </c>
      <c r="X1178" s="1" t="s">
        <v>3591</v>
      </c>
      <c r="Y1178" s="1" t="s">
        <v>2236</v>
      </c>
      <c r="Z1178" s="1">
        <v>1</v>
      </c>
      <c r="AA1178" s="1" t="s">
        <v>2124</v>
      </c>
      <c r="AB1178" s="1" t="s">
        <v>2171</v>
      </c>
      <c r="AC1178" s="1" t="s">
        <v>2124</v>
      </c>
      <c r="AD1178" s="1">
        <v>2</v>
      </c>
      <c r="AE1178" s="1">
        <v>904784</v>
      </c>
      <c r="AF1178" s="1">
        <v>83471943</v>
      </c>
      <c r="AG1178" s="1" t="s">
        <v>2185</v>
      </c>
      <c r="AH1178" s="1" t="s">
        <v>2210</v>
      </c>
    </row>
    <row r="1179" spans="1:34" x14ac:dyDescent="0.25">
      <c r="A1179" s="1">
        <v>894854</v>
      </c>
      <c r="B1179" s="1" t="s">
        <v>2175</v>
      </c>
      <c r="C1179" s="1" t="s">
        <v>6939</v>
      </c>
      <c r="D1179" s="1">
        <v>84059</v>
      </c>
      <c r="E1179" s="3" t="s">
        <v>25</v>
      </c>
      <c r="F1179" s="1" t="s">
        <v>28</v>
      </c>
      <c r="G1179" s="1" t="s">
        <v>2254</v>
      </c>
      <c r="H1179" s="1">
        <v>0</v>
      </c>
      <c r="I1179" s="1" t="s">
        <v>6940</v>
      </c>
      <c r="J1179" s="1">
        <v>150816712</v>
      </c>
      <c r="K1179" s="1" t="s">
        <v>2124</v>
      </c>
      <c r="L1179" s="1" t="s">
        <v>6941</v>
      </c>
      <c r="M1179" s="1" t="s">
        <v>6942</v>
      </c>
      <c r="N1179" s="1" t="s">
        <v>6943</v>
      </c>
      <c r="O1179" s="1" t="s">
        <v>2165</v>
      </c>
      <c r="P1179" s="1" t="s">
        <v>2165</v>
      </c>
      <c r="Q1179" s="1" t="s">
        <v>2166</v>
      </c>
      <c r="R1179" s="1" t="s">
        <v>2345</v>
      </c>
      <c r="S1179" s="1">
        <v>5</v>
      </c>
      <c r="T1179" s="1">
        <v>90558829</v>
      </c>
      <c r="U1179" s="1">
        <v>90558829</v>
      </c>
      <c r="V1179" s="1" t="s">
        <v>2168</v>
      </c>
      <c r="W1179" s="1" t="s">
        <v>2168</v>
      </c>
      <c r="X1179" s="1" t="s">
        <v>2346</v>
      </c>
      <c r="Y1179" s="1" t="s">
        <v>2245</v>
      </c>
      <c r="Z1179" s="1">
        <v>2</v>
      </c>
      <c r="AA1179" s="1" t="s">
        <v>2124</v>
      </c>
      <c r="AB1179" s="1" t="s">
        <v>2171</v>
      </c>
      <c r="AC1179" s="1" t="s">
        <v>2124</v>
      </c>
      <c r="AD1179" s="1">
        <v>2</v>
      </c>
      <c r="AE1179" s="1">
        <v>908026</v>
      </c>
      <c r="AF1179" s="1">
        <v>90558829</v>
      </c>
      <c r="AG1179" s="1" t="s">
        <v>2185</v>
      </c>
      <c r="AH1179" s="1" t="s">
        <v>2186</v>
      </c>
    </row>
    <row r="1180" spans="1:34" x14ac:dyDescent="0.25">
      <c r="A1180" s="1">
        <v>895446</v>
      </c>
      <c r="B1180" s="1" t="s">
        <v>2175</v>
      </c>
      <c r="C1180" s="1" t="s">
        <v>6944</v>
      </c>
      <c r="D1180" s="1">
        <v>54806</v>
      </c>
      <c r="E1180" s="3" t="s">
        <v>33</v>
      </c>
      <c r="F1180" s="1" t="s">
        <v>36</v>
      </c>
      <c r="G1180" s="1" t="s">
        <v>2249</v>
      </c>
      <c r="H1180" s="1">
        <v>0</v>
      </c>
      <c r="I1180" s="1" t="s">
        <v>2335</v>
      </c>
      <c r="J1180" s="1">
        <v>1461027288</v>
      </c>
      <c r="K1180" s="1" t="s">
        <v>2124</v>
      </c>
      <c r="L1180" s="1" t="s">
        <v>6945</v>
      </c>
      <c r="M1180" s="1" t="s">
        <v>3874</v>
      </c>
      <c r="N1180" s="1" t="s">
        <v>3875</v>
      </c>
      <c r="O1180" s="1" t="s">
        <v>2165</v>
      </c>
      <c r="P1180" s="1" t="s">
        <v>2165</v>
      </c>
      <c r="Q1180" s="1" t="s">
        <v>2166</v>
      </c>
      <c r="R1180" s="1" t="s">
        <v>2167</v>
      </c>
      <c r="S1180" s="1">
        <v>6</v>
      </c>
      <c r="T1180" s="1">
        <v>135492290</v>
      </c>
      <c r="U1180" s="1">
        <v>135492290</v>
      </c>
      <c r="V1180" s="1" t="s">
        <v>2168</v>
      </c>
      <c r="W1180" s="1" t="s">
        <v>2168</v>
      </c>
      <c r="X1180" s="1" t="s">
        <v>2216</v>
      </c>
      <c r="Y1180" s="1" t="s">
        <v>2236</v>
      </c>
      <c r="Z1180" s="1">
        <v>1</v>
      </c>
      <c r="AA1180" s="1" t="s">
        <v>2124</v>
      </c>
      <c r="AB1180" s="1" t="s">
        <v>2171</v>
      </c>
      <c r="AC1180" s="1" t="s">
        <v>2124</v>
      </c>
      <c r="AD1180" s="1">
        <v>2</v>
      </c>
      <c r="AE1180" s="1">
        <v>904855</v>
      </c>
      <c r="AF1180" s="1">
        <v>135492290</v>
      </c>
      <c r="AG1180" s="1" t="s">
        <v>2186</v>
      </c>
      <c r="AH1180" s="1" t="s">
        <v>2174</v>
      </c>
    </row>
    <row r="1181" spans="1:34" x14ac:dyDescent="0.25">
      <c r="A1181" s="1">
        <v>895447</v>
      </c>
      <c r="B1181" s="1" t="s">
        <v>2175</v>
      </c>
      <c r="C1181" s="1" t="s">
        <v>6946</v>
      </c>
      <c r="D1181" s="1">
        <v>54806</v>
      </c>
      <c r="E1181" s="3" t="s">
        <v>33</v>
      </c>
      <c r="F1181" s="1" t="s">
        <v>36</v>
      </c>
      <c r="G1181" s="1" t="s">
        <v>2249</v>
      </c>
      <c r="H1181" s="1">
        <v>0</v>
      </c>
      <c r="I1181" s="1" t="s">
        <v>2304</v>
      </c>
      <c r="J1181" s="1">
        <v>1162660693</v>
      </c>
      <c r="K1181" s="1" t="s">
        <v>2124</v>
      </c>
      <c r="L1181" s="1" t="s">
        <v>6947</v>
      </c>
      <c r="M1181" s="1" t="s">
        <v>3874</v>
      </c>
      <c r="N1181" s="1" t="s">
        <v>3875</v>
      </c>
      <c r="O1181" s="1" t="s">
        <v>2165</v>
      </c>
      <c r="P1181" s="1" t="s">
        <v>2165</v>
      </c>
      <c r="Q1181" s="1" t="s">
        <v>2166</v>
      </c>
      <c r="R1181" s="1" t="s">
        <v>2167</v>
      </c>
      <c r="S1181" s="1">
        <v>6</v>
      </c>
      <c r="T1181" s="1">
        <v>135492291</v>
      </c>
      <c r="U1181" s="1">
        <v>135492291</v>
      </c>
      <c r="V1181" s="1" t="s">
        <v>2168</v>
      </c>
      <c r="W1181" s="1" t="s">
        <v>2168</v>
      </c>
      <c r="X1181" s="1" t="s">
        <v>2216</v>
      </c>
      <c r="Y1181" s="1" t="s">
        <v>2236</v>
      </c>
      <c r="Z1181" s="1">
        <v>1</v>
      </c>
      <c r="AA1181" s="1" t="s">
        <v>2124</v>
      </c>
      <c r="AB1181" s="1" t="s">
        <v>2171</v>
      </c>
      <c r="AC1181" s="1" t="s">
        <v>2124</v>
      </c>
      <c r="AD1181" s="1">
        <v>2</v>
      </c>
      <c r="AE1181" s="1">
        <v>904856</v>
      </c>
      <c r="AF1181" s="1">
        <v>135492291</v>
      </c>
      <c r="AG1181" s="1" t="s">
        <v>2174</v>
      </c>
      <c r="AH1181" s="1" t="s">
        <v>2185</v>
      </c>
    </row>
    <row r="1182" spans="1:34" x14ac:dyDescent="0.25">
      <c r="A1182" s="1">
        <v>895448</v>
      </c>
      <c r="B1182" s="1" t="s">
        <v>2175</v>
      </c>
      <c r="C1182" s="1" t="s">
        <v>6948</v>
      </c>
      <c r="D1182" s="1">
        <v>54806</v>
      </c>
      <c r="E1182" s="3" t="s">
        <v>33</v>
      </c>
      <c r="F1182" s="1" t="s">
        <v>36</v>
      </c>
      <c r="G1182" s="1" t="s">
        <v>2249</v>
      </c>
      <c r="H1182" s="1">
        <v>0</v>
      </c>
      <c r="I1182" s="1" t="s">
        <v>2335</v>
      </c>
      <c r="J1182" s="1">
        <v>944668049</v>
      </c>
      <c r="K1182" s="1" t="s">
        <v>2124</v>
      </c>
      <c r="L1182" s="1" t="s">
        <v>6949</v>
      </c>
      <c r="M1182" s="1" t="s">
        <v>3874</v>
      </c>
      <c r="N1182" s="1" t="s">
        <v>3875</v>
      </c>
      <c r="O1182" s="1" t="s">
        <v>2165</v>
      </c>
      <c r="P1182" s="1" t="s">
        <v>2165</v>
      </c>
      <c r="Q1182" s="1" t="s">
        <v>2166</v>
      </c>
      <c r="R1182" s="1" t="s">
        <v>2167</v>
      </c>
      <c r="S1182" s="1">
        <v>6</v>
      </c>
      <c r="T1182" s="1">
        <v>135497713</v>
      </c>
      <c r="U1182" s="1">
        <v>135497713</v>
      </c>
      <c r="V1182" s="1" t="s">
        <v>2168</v>
      </c>
      <c r="W1182" s="1" t="s">
        <v>2168</v>
      </c>
      <c r="X1182" s="1" t="s">
        <v>2216</v>
      </c>
      <c r="Y1182" s="1" t="s">
        <v>2236</v>
      </c>
      <c r="Z1182" s="1">
        <v>1</v>
      </c>
      <c r="AA1182" s="1" t="s">
        <v>2124</v>
      </c>
      <c r="AB1182" s="1" t="s">
        <v>2171</v>
      </c>
      <c r="AC1182" s="1" t="s">
        <v>2124</v>
      </c>
      <c r="AD1182" s="1">
        <v>2</v>
      </c>
      <c r="AE1182" s="1">
        <v>904857</v>
      </c>
      <c r="AF1182" s="1">
        <v>135497713</v>
      </c>
      <c r="AG1182" s="1" t="s">
        <v>2210</v>
      </c>
      <c r="AH1182" s="1" t="s">
        <v>2174</v>
      </c>
    </row>
    <row r="1183" spans="1:34" x14ac:dyDescent="0.25">
      <c r="A1183" s="1">
        <v>895449</v>
      </c>
      <c r="B1183" s="1" t="s">
        <v>2175</v>
      </c>
      <c r="C1183" s="1" t="s">
        <v>6950</v>
      </c>
      <c r="D1183" s="1">
        <v>54806</v>
      </c>
      <c r="E1183" s="3" t="s">
        <v>33</v>
      </c>
      <c r="F1183" s="1" t="s">
        <v>36</v>
      </c>
      <c r="G1183" s="1" t="s">
        <v>2249</v>
      </c>
      <c r="H1183" s="1">
        <v>0</v>
      </c>
      <c r="I1183" s="1" t="s">
        <v>2335</v>
      </c>
      <c r="J1183" s="1">
        <v>1456963108</v>
      </c>
      <c r="K1183" s="1" t="s">
        <v>2124</v>
      </c>
      <c r="L1183" s="1" t="s">
        <v>6951</v>
      </c>
      <c r="M1183" s="1" t="s">
        <v>3874</v>
      </c>
      <c r="N1183" s="1" t="s">
        <v>3875</v>
      </c>
      <c r="O1183" s="1" t="s">
        <v>2165</v>
      </c>
      <c r="P1183" s="1" t="s">
        <v>2165</v>
      </c>
      <c r="Q1183" s="1" t="s">
        <v>2166</v>
      </c>
      <c r="R1183" s="1" t="s">
        <v>2167</v>
      </c>
      <c r="S1183" s="1">
        <v>6</v>
      </c>
      <c r="T1183" s="1">
        <v>135497728</v>
      </c>
      <c r="U1183" s="1">
        <v>135497728</v>
      </c>
      <c r="V1183" s="1" t="s">
        <v>2168</v>
      </c>
      <c r="W1183" s="1" t="s">
        <v>2168</v>
      </c>
      <c r="X1183" s="1" t="s">
        <v>2216</v>
      </c>
      <c r="Y1183" s="1" t="s">
        <v>2236</v>
      </c>
      <c r="Z1183" s="1">
        <v>1</v>
      </c>
      <c r="AA1183" s="1" t="s">
        <v>2124</v>
      </c>
      <c r="AB1183" s="1" t="s">
        <v>2171</v>
      </c>
      <c r="AC1183" s="1" t="s">
        <v>2124</v>
      </c>
      <c r="AD1183" s="1">
        <v>2</v>
      </c>
      <c r="AE1183" s="1">
        <v>904858</v>
      </c>
      <c r="AF1183" s="1">
        <v>135497728</v>
      </c>
      <c r="AG1183" s="1" t="s">
        <v>2210</v>
      </c>
      <c r="AH1183" s="1" t="s">
        <v>2185</v>
      </c>
    </row>
    <row r="1184" spans="1:34" x14ac:dyDescent="0.25">
      <c r="A1184" s="1">
        <v>895450</v>
      </c>
      <c r="B1184" s="1" t="s">
        <v>2175</v>
      </c>
      <c r="C1184" s="1" t="s">
        <v>6952</v>
      </c>
      <c r="D1184" s="1">
        <v>5191</v>
      </c>
      <c r="E1184" s="3" t="s">
        <v>533</v>
      </c>
      <c r="F1184" s="1" t="s">
        <v>536</v>
      </c>
      <c r="G1184" s="1" t="s">
        <v>2249</v>
      </c>
      <c r="H1184" s="1">
        <v>0</v>
      </c>
      <c r="I1184" s="1" t="s">
        <v>2370</v>
      </c>
      <c r="J1184" s="1">
        <v>528948146</v>
      </c>
      <c r="K1184" s="1" t="s">
        <v>2124</v>
      </c>
      <c r="L1184" s="1" t="s">
        <v>6953</v>
      </c>
      <c r="M1184" s="1" t="s">
        <v>3637</v>
      </c>
      <c r="N1184" s="1" t="s">
        <v>3638</v>
      </c>
      <c r="O1184" s="1" t="s">
        <v>2165</v>
      </c>
      <c r="P1184" s="1" t="s">
        <v>2165</v>
      </c>
      <c r="Q1184" s="1" t="s">
        <v>2166</v>
      </c>
      <c r="R1184" s="1" t="s">
        <v>2167</v>
      </c>
      <c r="S1184" s="1">
        <v>6</v>
      </c>
      <c r="T1184" s="1">
        <v>136822597</v>
      </c>
      <c r="U1184" s="1">
        <v>136822597</v>
      </c>
      <c r="V1184" s="1" t="s">
        <v>2168</v>
      </c>
      <c r="W1184" s="1" t="s">
        <v>2168</v>
      </c>
      <c r="X1184" s="1" t="s">
        <v>2216</v>
      </c>
      <c r="Y1184" s="1" t="s">
        <v>2236</v>
      </c>
      <c r="Z1184" s="1">
        <v>1</v>
      </c>
      <c r="AA1184" s="1" t="s">
        <v>2124</v>
      </c>
      <c r="AB1184" s="1" t="s">
        <v>2171</v>
      </c>
      <c r="AC1184" s="1" t="s">
        <v>2124</v>
      </c>
      <c r="AD1184" s="1">
        <v>2</v>
      </c>
      <c r="AE1184" s="1">
        <v>904144</v>
      </c>
      <c r="AF1184" s="1">
        <v>136822597</v>
      </c>
      <c r="AG1184" s="1" t="s">
        <v>2174</v>
      </c>
      <c r="AH1184" s="1" t="s">
        <v>2185</v>
      </c>
    </row>
    <row r="1185" spans="1:34" x14ac:dyDescent="0.25">
      <c r="A1185" s="1">
        <v>895451</v>
      </c>
      <c r="B1185" s="1" t="s">
        <v>2175</v>
      </c>
      <c r="C1185" s="1" t="s">
        <v>6954</v>
      </c>
      <c r="D1185" s="1">
        <v>5191</v>
      </c>
      <c r="E1185" s="3" t="s">
        <v>533</v>
      </c>
      <c r="F1185" s="1" t="s">
        <v>536</v>
      </c>
      <c r="G1185" s="1" t="s">
        <v>2239</v>
      </c>
      <c r="H1185" s="1">
        <v>0</v>
      </c>
      <c r="I1185" s="1" t="s">
        <v>6955</v>
      </c>
      <c r="J1185" s="1">
        <v>190537612</v>
      </c>
      <c r="K1185" s="1" t="s">
        <v>2124</v>
      </c>
      <c r="L1185" s="1" t="s">
        <v>6956</v>
      </c>
      <c r="M1185" s="1" t="s">
        <v>6957</v>
      </c>
      <c r="N1185" s="1" t="s">
        <v>6958</v>
      </c>
      <c r="O1185" s="1" t="s">
        <v>2165</v>
      </c>
      <c r="P1185" s="1" t="s">
        <v>2165</v>
      </c>
      <c r="Q1185" s="1" t="s">
        <v>2166</v>
      </c>
      <c r="R1185" s="1" t="s">
        <v>2167</v>
      </c>
      <c r="S1185" s="1">
        <v>6</v>
      </c>
      <c r="T1185" s="1">
        <v>136822601</v>
      </c>
      <c r="U1185" s="1">
        <v>136822601</v>
      </c>
      <c r="V1185" s="1" t="s">
        <v>2168</v>
      </c>
      <c r="W1185" s="1" t="s">
        <v>2168</v>
      </c>
      <c r="X1185" s="1" t="s">
        <v>2216</v>
      </c>
      <c r="Y1185" s="1" t="s">
        <v>2245</v>
      </c>
      <c r="Z1185" s="1">
        <v>2</v>
      </c>
      <c r="AA1185" s="1" t="s">
        <v>2124</v>
      </c>
      <c r="AB1185" s="1" t="s">
        <v>2171</v>
      </c>
      <c r="AC1185" s="1" t="s">
        <v>2124</v>
      </c>
      <c r="AD1185" s="1">
        <v>2</v>
      </c>
      <c r="AE1185" s="1">
        <v>904145</v>
      </c>
      <c r="AF1185" s="1">
        <v>136822601</v>
      </c>
      <c r="AG1185" s="1" t="s">
        <v>2185</v>
      </c>
      <c r="AH1185" s="1" t="s">
        <v>2186</v>
      </c>
    </row>
    <row r="1186" spans="1:34" x14ac:dyDescent="0.25">
      <c r="A1186" s="1">
        <v>895452</v>
      </c>
      <c r="B1186" s="1" t="s">
        <v>2175</v>
      </c>
      <c r="C1186" s="1" t="s">
        <v>6959</v>
      </c>
      <c r="D1186" s="1">
        <v>5191</v>
      </c>
      <c r="E1186" s="3" t="s">
        <v>533</v>
      </c>
      <c r="F1186" s="1" t="s">
        <v>536</v>
      </c>
      <c r="G1186" s="1" t="s">
        <v>2249</v>
      </c>
      <c r="H1186" s="1">
        <v>0</v>
      </c>
      <c r="I1186" s="1" t="s">
        <v>2335</v>
      </c>
      <c r="J1186" s="1">
        <v>991168664</v>
      </c>
      <c r="K1186" s="1" t="s">
        <v>2124</v>
      </c>
      <c r="L1186" s="1" t="s">
        <v>6960</v>
      </c>
      <c r="M1186" s="1" t="s">
        <v>3884</v>
      </c>
      <c r="N1186" s="1" t="s">
        <v>3885</v>
      </c>
      <c r="O1186" s="1" t="s">
        <v>2165</v>
      </c>
      <c r="P1186" s="1" t="s">
        <v>2165</v>
      </c>
      <c r="Q1186" s="1" t="s">
        <v>2166</v>
      </c>
      <c r="R1186" s="1" t="s">
        <v>2167</v>
      </c>
      <c r="S1186" s="1">
        <v>6</v>
      </c>
      <c r="T1186" s="1">
        <v>136822648</v>
      </c>
      <c r="U1186" s="1">
        <v>136822648</v>
      </c>
      <c r="V1186" s="1" t="s">
        <v>2168</v>
      </c>
      <c r="W1186" s="1" t="s">
        <v>2168</v>
      </c>
      <c r="X1186" s="1" t="s">
        <v>2216</v>
      </c>
      <c r="Y1186" s="1" t="s">
        <v>2236</v>
      </c>
      <c r="Z1186" s="1">
        <v>1</v>
      </c>
      <c r="AA1186" s="1" t="s">
        <v>2124</v>
      </c>
      <c r="AB1186" s="1" t="s">
        <v>2171</v>
      </c>
      <c r="AC1186" s="1" t="s">
        <v>2124</v>
      </c>
      <c r="AD1186" s="1">
        <v>2</v>
      </c>
      <c r="AE1186" s="1">
        <v>904922</v>
      </c>
      <c r="AF1186" s="1">
        <v>136822648</v>
      </c>
      <c r="AG1186" s="1" t="s">
        <v>2174</v>
      </c>
      <c r="AH1186" s="1" t="s">
        <v>2186</v>
      </c>
    </row>
    <row r="1187" spans="1:34" x14ac:dyDescent="0.25">
      <c r="A1187" s="1">
        <v>895757</v>
      </c>
      <c r="B1187" s="1" t="s">
        <v>2175</v>
      </c>
      <c r="C1187" s="1" t="s">
        <v>6961</v>
      </c>
      <c r="D1187" s="1">
        <v>717</v>
      </c>
      <c r="E1187" s="3" t="s">
        <v>1124</v>
      </c>
      <c r="F1187" s="1" t="s">
        <v>1126</v>
      </c>
      <c r="G1187" s="1" t="s">
        <v>2249</v>
      </c>
      <c r="H1187" s="1">
        <v>0</v>
      </c>
      <c r="I1187" s="1" t="s">
        <v>2304</v>
      </c>
      <c r="J1187" s="1">
        <v>758966628</v>
      </c>
      <c r="K1187" s="1" t="s">
        <v>2124</v>
      </c>
      <c r="L1187" s="1" t="s">
        <v>6962</v>
      </c>
      <c r="M1187" s="1" t="s">
        <v>6963</v>
      </c>
      <c r="N1187" s="1" t="s">
        <v>6964</v>
      </c>
      <c r="O1187" s="1" t="s">
        <v>2165</v>
      </c>
      <c r="P1187" s="1" t="s">
        <v>2165</v>
      </c>
      <c r="Q1187" s="1" t="s">
        <v>2166</v>
      </c>
      <c r="R1187" s="1" t="s">
        <v>2167</v>
      </c>
      <c r="S1187" s="1">
        <v>6</v>
      </c>
      <c r="T1187" s="1">
        <v>31927717</v>
      </c>
      <c r="U1187" s="1">
        <v>31927717</v>
      </c>
      <c r="V1187" s="1" t="s">
        <v>2168</v>
      </c>
      <c r="W1187" s="1" t="s">
        <v>2168</v>
      </c>
      <c r="X1187" s="1" t="s">
        <v>3939</v>
      </c>
      <c r="Y1187" s="1" t="s">
        <v>2236</v>
      </c>
      <c r="Z1187" s="1">
        <v>1</v>
      </c>
      <c r="AA1187" s="1" t="s">
        <v>2124</v>
      </c>
      <c r="AB1187" s="1" t="s">
        <v>2171</v>
      </c>
      <c r="AC1187" s="1" t="s">
        <v>2124</v>
      </c>
      <c r="AD1187" s="1">
        <v>2</v>
      </c>
      <c r="AE1187" s="1">
        <v>907891</v>
      </c>
      <c r="AF1187" s="1">
        <v>31927717</v>
      </c>
      <c r="AG1187" s="1" t="s">
        <v>2210</v>
      </c>
      <c r="AH1187" s="1" t="s">
        <v>2185</v>
      </c>
    </row>
    <row r="1188" spans="1:34" x14ac:dyDescent="0.25">
      <c r="A1188" s="1">
        <v>895758</v>
      </c>
      <c r="B1188" s="1" t="s">
        <v>2175</v>
      </c>
      <c r="C1188" s="1" t="s">
        <v>6965</v>
      </c>
      <c r="D1188" s="1">
        <v>717</v>
      </c>
      <c r="E1188" s="3" t="s">
        <v>1124</v>
      </c>
      <c r="F1188" s="1" t="s">
        <v>1126</v>
      </c>
      <c r="G1188" s="1" t="s">
        <v>2249</v>
      </c>
      <c r="H1188" s="1">
        <v>0</v>
      </c>
      <c r="I1188" s="1" t="s">
        <v>2335</v>
      </c>
      <c r="J1188" s="1">
        <v>764589447</v>
      </c>
      <c r="K1188" s="1" t="s">
        <v>2124</v>
      </c>
      <c r="L1188" s="1" t="s">
        <v>6966</v>
      </c>
      <c r="M1188" s="1" t="s">
        <v>6967</v>
      </c>
      <c r="N1188" s="1" t="s">
        <v>6968</v>
      </c>
      <c r="O1188" s="1" t="s">
        <v>2165</v>
      </c>
      <c r="P1188" s="1" t="s">
        <v>2165</v>
      </c>
      <c r="Q1188" s="1" t="s">
        <v>2166</v>
      </c>
      <c r="R1188" s="1" t="s">
        <v>2167</v>
      </c>
      <c r="S1188" s="1">
        <v>6</v>
      </c>
      <c r="T1188" s="1">
        <v>31927732</v>
      </c>
      <c r="U1188" s="1">
        <v>31927732</v>
      </c>
      <c r="V1188" s="1" t="s">
        <v>2168</v>
      </c>
      <c r="W1188" s="1" t="s">
        <v>2168</v>
      </c>
      <c r="X1188" s="1" t="s">
        <v>3939</v>
      </c>
      <c r="Y1188" s="1" t="s">
        <v>2236</v>
      </c>
      <c r="Z1188" s="1">
        <v>1</v>
      </c>
      <c r="AA1188" s="1" t="s">
        <v>2124</v>
      </c>
      <c r="AB1188" s="1" t="s">
        <v>2171</v>
      </c>
      <c r="AC1188" s="1" t="s">
        <v>2124</v>
      </c>
      <c r="AD1188" s="1">
        <v>2</v>
      </c>
      <c r="AE1188" s="1">
        <v>907892</v>
      </c>
      <c r="AF1188" s="1">
        <v>31927732</v>
      </c>
      <c r="AG1188" s="1" t="s">
        <v>2210</v>
      </c>
      <c r="AH1188" s="1" t="s">
        <v>2185</v>
      </c>
    </row>
    <row r="1189" spans="1:34" x14ac:dyDescent="0.25">
      <c r="A1189" s="1">
        <v>895846</v>
      </c>
      <c r="B1189" s="1" t="s">
        <v>2175</v>
      </c>
      <c r="C1189" s="1" t="s">
        <v>6969</v>
      </c>
      <c r="D1189" s="1">
        <v>1302</v>
      </c>
      <c r="E1189" s="3" t="s">
        <v>1146</v>
      </c>
      <c r="F1189" s="1" t="s">
        <v>1148</v>
      </c>
      <c r="G1189" s="1" t="s">
        <v>2249</v>
      </c>
      <c r="H1189" s="1">
        <v>0</v>
      </c>
      <c r="I1189" s="1" t="s">
        <v>6548</v>
      </c>
      <c r="J1189" s="1">
        <v>1773232423</v>
      </c>
      <c r="K1189" s="1" t="s">
        <v>2124</v>
      </c>
      <c r="L1189" s="1" t="s">
        <v>6970</v>
      </c>
      <c r="M1189" s="1" t="s">
        <v>6971</v>
      </c>
      <c r="N1189" s="1" t="s">
        <v>6972</v>
      </c>
      <c r="O1189" s="1" t="s">
        <v>2165</v>
      </c>
      <c r="P1189" s="1" t="s">
        <v>2165</v>
      </c>
      <c r="Q1189" s="1" t="s">
        <v>2166</v>
      </c>
      <c r="R1189" s="1" t="s">
        <v>2167</v>
      </c>
      <c r="S1189" s="1">
        <v>6</v>
      </c>
      <c r="T1189" s="1">
        <v>33192319</v>
      </c>
      <c r="U1189" s="1">
        <v>33192319</v>
      </c>
      <c r="V1189" s="1" t="s">
        <v>2168</v>
      </c>
      <c r="W1189" s="1" t="s">
        <v>2168</v>
      </c>
      <c r="X1189" s="1" t="s">
        <v>3650</v>
      </c>
      <c r="Y1189" s="1" t="s">
        <v>2236</v>
      </c>
      <c r="Z1189" s="1">
        <v>1</v>
      </c>
      <c r="AA1189" s="1" t="s">
        <v>2124</v>
      </c>
      <c r="AB1189" s="1" t="s">
        <v>2171</v>
      </c>
      <c r="AC1189" s="1" t="s">
        <v>2124</v>
      </c>
      <c r="AD1189" s="1">
        <v>2</v>
      </c>
      <c r="AE1189" s="1">
        <v>906520</v>
      </c>
      <c r="AF1189" s="1">
        <v>33192319</v>
      </c>
      <c r="AG1189" s="1" t="s">
        <v>2185</v>
      </c>
      <c r="AH1189" s="1" t="s">
        <v>2210</v>
      </c>
    </row>
    <row r="1190" spans="1:34" x14ac:dyDescent="0.25">
      <c r="A1190" s="1">
        <v>895847</v>
      </c>
      <c r="B1190" s="1" t="s">
        <v>2175</v>
      </c>
      <c r="C1190" s="1" t="s">
        <v>6973</v>
      </c>
      <c r="D1190" s="1">
        <v>1302</v>
      </c>
      <c r="E1190" s="3" t="s">
        <v>1146</v>
      </c>
      <c r="F1190" s="1" t="s">
        <v>1148</v>
      </c>
      <c r="G1190" s="1" t="s">
        <v>2220</v>
      </c>
      <c r="H1190" s="1">
        <v>0</v>
      </c>
      <c r="I1190" s="1" t="s">
        <v>2335</v>
      </c>
      <c r="J1190" s="1">
        <v>539232957</v>
      </c>
      <c r="K1190" s="1" t="s">
        <v>2124</v>
      </c>
      <c r="L1190" s="1" t="s">
        <v>6974</v>
      </c>
      <c r="M1190" s="1" t="s">
        <v>6975</v>
      </c>
      <c r="N1190" s="1" t="s">
        <v>6976</v>
      </c>
      <c r="O1190" s="1" t="s">
        <v>2165</v>
      </c>
      <c r="P1190" s="1" t="s">
        <v>2165</v>
      </c>
      <c r="Q1190" s="1" t="s">
        <v>2166</v>
      </c>
      <c r="R1190" s="1" t="s">
        <v>2167</v>
      </c>
      <c r="S1190" s="1">
        <v>6</v>
      </c>
      <c r="T1190" s="1">
        <v>33192322</v>
      </c>
      <c r="U1190" s="1">
        <v>33192322</v>
      </c>
      <c r="V1190" s="1" t="s">
        <v>2168</v>
      </c>
      <c r="W1190" s="1" t="s">
        <v>2168</v>
      </c>
      <c r="X1190" s="1" t="s">
        <v>3650</v>
      </c>
      <c r="Y1190" s="1" t="s">
        <v>2227</v>
      </c>
      <c r="Z1190" s="1">
        <v>1</v>
      </c>
      <c r="AA1190" s="1" t="s">
        <v>2124</v>
      </c>
      <c r="AB1190" s="1" t="s">
        <v>2171</v>
      </c>
      <c r="AC1190" s="1" t="s">
        <v>2124</v>
      </c>
      <c r="AD1190" s="1">
        <v>2</v>
      </c>
      <c r="AE1190" s="1">
        <v>907531</v>
      </c>
      <c r="AF1190" s="1">
        <v>33192322</v>
      </c>
      <c r="AG1190" s="1" t="s">
        <v>2210</v>
      </c>
      <c r="AH1190" s="1" t="s">
        <v>2174</v>
      </c>
    </row>
    <row r="1191" spans="1:34" x14ac:dyDescent="0.25">
      <c r="A1191" s="1">
        <v>896777</v>
      </c>
      <c r="B1191" s="1" t="s">
        <v>2175</v>
      </c>
      <c r="C1191" s="1" t="s">
        <v>6977</v>
      </c>
      <c r="D1191" s="1">
        <v>346007</v>
      </c>
      <c r="E1191" s="3" t="s">
        <v>277</v>
      </c>
      <c r="F1191" s="1" t="s">
        <v>280</v>
      </c>
      <c r="G1191" s="1" t="s">
        <v>2249</v>
      </c>
      <c r="H1191" s="1">
        <v>0</v>
      </c>
      <c r="I1191" s="1" t="s">
        <v>6978</v>
      </c>
      <c r="J1191" s="1">
        <v>1766226162</v>
      </c>
      <c r="K1191" s="1" t="s">
        <v>2124</v>
      </c>
      <c r="L1191" s="1" t="s">
        <v>6979</v>
      </c>
      <c r="M1191" s="1" t="s">
        <v>3721</v>
      </c>
      <c r="N1191" s="1" t="s">
        <v>3722</v>
      </c>
      <c r="O1191" s="1" t="s">
        <v>2165</v>
      </c>
      <c r="P1191" s="1" t="s">
        <v>2165</v>
      </c>
      <c r="Q1191" s="1" t="s">
        <v>2166</v>
      </c>
      <c r="R1191" s="1" t="s">
        <v>2167</v>
      </c>
      <c r="S1191" s="1">
        <v>6</v>
      </c>
      <c r="T1191" s="1">
        <v>65495492</v>
      </c>
      <c r="U1191" s="1">
        <v>65495492</v>
      </c>
      <c r="V1191" s="1" t="s">
        <v>2168</v>
      </c>
      <c r="W1191" s="1" t="s">
        <v>2168</v>
      </c>
      <c r="X1191" s="1" t="s">
        <v>3678</v>
      </c>
      <c r="Y1191" s="1" t="s">
        <v>2245</v>
      </c>
      <c r="Z1191" s="1">
        <v>2</v>
      </c>
      <c r="AA1191" s="1" t="s">
        <v>2124</v>
      </c>
      <c r="AB1191" s="1" t="s">
        <v>2171</v>
      </c>
      <c r="AC1191" s="1" t="s">
        <v>2124</v>
      </c>
      <c r="AD1191" s="1">
        <v>2</v>
      </c>
      <c r="AE1191" s="1">
        <v>910892</v>
      </c>
      <c r="AF1191" s="1">
        <v>65495492</v>
      </c>
      <c r="AG1191" s="1" t="s">
        <v>2185</v>
      </c>
      <c r="AH1191" s="1" t="s">
        <v>2210</v>
      </c>
    </row>
    <row r="1192" spans="1:34" x14ac:dyDescent="0.25">
      <c r="A1192" s="1">
        <v>896778</v>
      </c>
      <c r="B1192" s="1" t="s">
        <v>2175</v>
      </c>
      <c r="C1192" s="1" t="s">
        <v>6980</v>
      </c>
      <c r="D1192" s="1">
        <v>346007</v>
      </c>
      <c r="E1192" s="3" t="s">
        <v>277</v>
      </c>
      <c r="F1192" s="1" t="s">
        <v>280</v>
      </c>
      <c r="G1192" s="1" t="s">
        <v>2249</v>
      </c>
      <c r="H1192" s="1">
        <v>0</v>
      </c>
      <c r="I1192" s="1" t="s">
        <v>6981</v>
      </c>
      <c r="J1192" s="1">
        <v>1379087184</v>
      </c>
      <c r="K1192" s="1" t="s">
        <v>2124</v>
      </c>
      <c r="L1192" s="1" t="s">
        <v>6982</v>
      </c>
      <c r="M1192" s="1" t="s">
        <v>3721</v>
      </c>
      <c r="N1192" s="1" t="s">
        <v>3722</v>
      </c>
      <c r="O1192" s="1" t="s">
        <v>2165</v>
      </c>
      <c r="P1192" s="1" t="s">
        <v>2165</v>
      </c>
      <c r="Q1192" s="1" t="s">
        <v>2166</v>
      </c>
      <c r="R1192" s="1" t="s">
        <v>2167</v>
      </c>
      <c r="S1192" s="1">
        <v>6</v>
      </c>
      <c r="T1192" s="1">
        <v>65495938</v>
      </c>
      <c r="U1192" s="1">
        <v>65495938</v>
      </c>
      <c r="V1192" s="1" t="s">
        <v>2168</v>
      </c>
      <c r="W1192" s="1" t="s">
        <v>2168</v>
      </c>
      <c r="X1192" s="1" t="s">
        <v>3678</v>
      </c>
      <c r="Y1192" s="1" t="s">
        <v>2245</v>
      </c>
      <c r="Z1192" s="1">
        <v>2</v>
      </c>
      <c r="AA1192" s="1" t="s">
        <v>2124</v>
      </c>
      <c r="AB1192" s="1" t="s">
        <v>2171</v>
      </c>
      <c r="AC1192" s="1" t="s">
        <v>2124</v>
      </c>
      <c r="AD1192" s="1">
        <v>2</v>
      </c>
      <c r="AE1192" s="1">
        <v>912119</v>
      </c>
      <c r="AF1192" s="1">
        <v>65495938</v>
      </c>
      <c r="AG1192" s="1" t="s">
        <v>2210</v>
      </c>
      <c r="AH1192" s="1" t="s">
        <v>2174</v>
      </c>
    </row>
    <row r="1193" spans="1:34" x14ac:dyDescent="0.25">
      <c r="A1193" s="1">
        <v>896779</v>
      </c>
      <c r="B1193" s="1" t="s">
        <v>2175</v>
      </c>
      <c r="C1193" s="1" t="s">
        <v>6983</v>
      </c>
      <c r="D1193" s="1">
        <v>346007</v>
      </c>
      <c r="E1193" s="3" t="s">
        <v>277</v>
      </c>
      <c r="F1193" s="1" t="s">
        <v>280</v>
      </c>
      <c r="G1193" s="1" t="s">
        <v>2249</v>
      </c>
      <c r="H1193" s="1">
        <v>0</v>
      </c>
      <c r="I1193" s="1" t="s">
        <v>2304</v>
      </c>
      <c r="J1193" s="1">
        <v>1038300996</v>
      </c>
      <c r="K1193" s="1" t="s">
        <v>2124</v>
      </c>
      <c r="L1193" s="1" t="s">
        <v>6984</v>
      </c>
      <c r="M1193" s="1" t="s">
        <v>3060</v>
      </c>
      <c r="N1193" s="1" t="s">
        <v>1134</v>
      </c>
      <c r="O1193" s="1" t="s">
        <v>2165</v>
      </c>
      <c r="P1193" s="1" t="s">
        <v>2165</v>
      </c>
      <c r="Q1193" s="1" t="s">
        <v>2166</v>
      </c>
      <c r="R1193" s="1" t="s">
        <v>2167</v>
      </c>
      <c r="S1193" s="1">
        <v>6</v>
      </c>
      <c r="T1193" s="1">
        <v>65639778</v>
      </c>
      <c r="U1193" s="1">
        <v>65639778</v>
      </c>
      <c r="V1193" s="1" t="s">
        <v>2168</v>
      </c>
      <c r="W1193" s="1" t="s">
        <v>2168</v>
      </c>
      <c r="X1193" s="1" t="s">
        <v>3678</v>
      </c>
      <c r="Y1193" s="1" t="s">
        <v>2236</v>
      </c>
      <c r="Z1193" s="1">
        <v>1</v>
      </c>
      <c r="AA1193" s="1" t="s">
        <v>2124</v>
      </c>
      <c r="AB1193" s="1" t="s">
        <v>2171</v>
      </c>
      <c r="AC1193" s="1" t="s">
        <v>2124</v>
      </c>
      <c r="AD1193" s="1">
        <v>2</v>
      </c>
      <c r="AE1193" s="1">
        <v>912120</v>
      </c>
      <c r="AF1193" s="1">
        <v>65639778</v>
      </c>
      <c r="AG1193" s="1" t="s">
        <v>2174</v>
      </c>
      <c r="AH1193" s="1" t="s">
        <v>2185</v>
      </c>
    </row>
    <row r="1194" spans="1:34" x14ac:dyDescent="0.25">
      <c r="A1194" s="1">
        <v>896791</v>
      </c>
      <c r="B1194" s="1" t="s">
        <v>2175</v>
      </c>
      <c r="C1194" s="1" t="s">
        <v>6985</v>
      </c>
      <c r="D1194" s="1">
        <v>22999</v>
      </c>
      <c r="E1194" s="3" t="s">
        <v>1337</v>
      </c>
      <c r="F1194" s="1" t="s">
        <v>1340</v>
      </c>
      <c r="G1194" s="1" t="s">
        <v>2249</v>
      </c>
      <c r="H1194" s="1">
        <v>0</v>
      </c>
      <c r="I1194" s="1" t="s">
        <v>2335</v>
      </c>
      <c r="J1194" s="1">
        <v>532687860</v>
      </c>
      <c r="K1194" s="1" t="s">
        <v>2124</v>
      </c>
      <c r="L1194" s="1" t="s">
        <v>6986</v>
      </c>
      <c r="M1194" s="1" t="s">
        <v>3682</v>
      </c>
      <c r="N1194" s="1" t="s">
        <v>3683</v>
      </c>
      <c r="O1194" s="1" t="s">
        <v>2165</v>
      </c>
      <c r="P1194" s="1" t="s">
        <v>2165</v>
      </c>
      <c r="Q1194" s="1" t="s">
        <v>2166</v>
      </c>
      <c r="R1194" s="1" t="s">
        <v>2167</v>
      </c>
      <c r="S1194" s="1">
        <v>6</v>
      </c>
      <c r="T1194" s="1">
        <v>71886903</v>
      </c>
      <c r="U1194" s="1">
        <v>71886903</v>
      </c>
      <c r="V1194" s="1" t="s">
        <v>2168</v>
      </c>
      <c r="W1194" s="1" t="s">
        <v>2168</v>
      </c>
      <c r="X1194" s="1" t="s">
        <v>3684</v>
      </c>
      <c r="Y1194" s="1" t="s">
        <v>2236</v>
      </c>
      <c r="Z1194" s="1">
        <v>1</v>
      </c>
      <c r="AA1194" s="1" t="s">
        <v>2124</v>
      </c>
      <c r="AB1194" s="1" t="s">
        <v>2171</v>
      </c>
      <c r="AC1194" s="1" t="s">
        <v>2124</v>
      </c>
      <c r="AD1194" s="1">
        <v>2</v>
      </c>
      <c r="AE1194" s="1">
        <v>912252</v>
      </c>
      <c r="AF1194" s="1">
        <v>71886903</v>
      </c>
      <c r="AG1194" s="1" t="s">
        <v>2174</v>
      </c>
      <c r="AH1194" s="1" t="s">
        <v>2186</v>
      </c>
    </row>
    <row r="1195" spans="1:34" x14ac:dyDescent="0.25">
      <c r="A1195" s="1">
        <v>896968</v>
      </c>
      <c r="B1195" s="1" t="s">
        <v>2175</v>
      </c>
      <c r="C1195" s="1" t="s">
        <v>6987</v>
      </c>
      <c r="D1195" s="1">
        <v>167691</v>
      </c>
      <c r="E1195" s="3" t="s">
        <v>404</v>
      </c>
      <c r="F1195" s="1" t="s">
        <v>407</v>
      </c>
      <c r="G1195" s="1" t="s">
        <v>2189</v>
      </c>
      <c r="H1195" s="1">
        <v>0</v>
      </c>
      <c r="I1195" s="1" t="s">
        <v>2580</v>
      </c>
      <c r="J1195" s="1">
        <v>116580217</v>
      </c>
      <c r="K1195" s="1" t="s">
        <v>2124</v>
      </c>
      <c r="L1195" s="1" t="s">
        <v>6988</v>
      </c>
      <c r="M1195" s="1" t="s">
        <v>2163</v>
      </c>
      <c r="N1195" s="1" t="s">
        <v>2164</v>
      </c>
      <c r="O1195" s="1" t="s">
        <v>2165</v>
      </c>
      <c r="P1195" s="1" t="s">
        <v>2165</v>
      </c>
      <c r="Q1195" s="1" t="s">
        <v>2166</v>
      </c>
      <c r="R1195" s="1" t="s">
        <v>2167</v>
      </c>
      <c r="S1195" s="1">
        <v>6</v>
      </c>
      <c r="T1195" s="1">
        <v>79537307</v>
      </c>
      <c r="U1195" s="1">
        <v>79537307</v>
      </c>
      <c r="V1195" s="1" t="s">
        <v>2168</v>
      </c>
      <c r="W1195" s="1" t="s">
        <v>2168</v>
      </c>
      <c r="X1195" s="1" t="s">
        <v>2169</v>
      </c>
      <c r="Y1195" s="1" t="s">
        <v>2236</v>
      </c>
      <c r="Z1195" s="1">
        <v>1</v>
      </c>
      <c r="AA1195" s="1" t="s">
        <v>2124</v>
      </c>
      <c r="AB1195" s="1" t="s">
        <v>2171</v>
      </c>
      <c r="AC1195" s="1" t="s">
        <v>2124</v>
      </c>
      <c r="AD1195" s="1">
        <v>2</v>
      </c>
      <c r="AE1195" s="1">
        <v>908458</v>
      </c>
      <c r="AF1195" s="1">
        <v>79537307</v>
      </c>
      <c r="AG1195" s="1" t="s">
        <v>2210</v>
      </c>
      <c r="AH1195" s="1" t="s">
        <v>2185</v>
      </c>
    </row>
    <row r="1196" spans="1:34" x14ac:dyDescent="0.25">
      <c r="A1196" s="1">
        <v>896969</v>
      </c>
      <c r="B1196" s="1" t="s">
        <v>2175</v>
      </c>
      <c r="C1196" s="1" t="s">
        <v>6989</v>
      </c>
      <c r="D1196" s="1">
        <v>167691</v>
      </c>
      <c r="E1196" s="3" t="s">
        <v>404</v>
      </c>
      <c r="F1196" s="1" t="s">
        <v>407</v>
      </c>
      <c r="G1196" s="1" t="s">
        <v>2249</v>
      </c>
      <c r="H1196" s="1">
        <v>0</v>
      </c>
      <c r="I1196" s="1" t="s">
        <v>2335</v>
      </c>
      <c r="J1196" s="1">
        <v>370115829</v>
      </c>
      <c r="K1196" s="1" t="s">
        <v>2124</v>
      </c>
      <c r="L1196" s="1" t="s">
        <v>6990</v>
      </c>
      <c r="M1196" s="1" t="s">
        <v>2163</v>
      </c>
      <c r="N1196" s="1" t="s">
        <v>2164</v>
      </c>
      <c r="O1196" s="1" t="s">
        <v>2165</v>
      </c>
      <c r="P1196" s="1" t="s">
        <v>2165</v>
      </c>
      <c r="Q1196" s="1" t="s">
        <v>2166</v>
      </c>
      <c r="R1196" s="1" t="s">
        <v>2167</v>
      </c>
      <c r="S1196" s="1">
        <v>6</v>
      </c>
      <c r="T1196" s="1">
        <v>79537371</v>
      </c>
      <c r="U1196" s="1">
        <v>79537371</v>
      </c>
      <c r="V1196" s="1" t="s">
        <v>2168</v>
      </c>
      <c r="W1196" s="1" t="s">
        <v>2168</v>
      </c>
      <c r="X1196" s="1" t="s">
        <v>2169</v>
      </c>
      <c r="Y1196" s="1" t="s">
        <v>2236</v>
      </c>
      <c r="Z1196" s="1">
        <v>1</v>
      </c>
      <c r="AA1196" s="1" t="s">
        <v>2124</v>
      </c>
      <c r="AB1196" s="1" t="s">
        <v>2171</v>
      </c>
      <c r="AC1196" s="1" t="s">
        <v>2124</v>
      </c>
      <c r="AD1196" s="1">
        <v>2</v>
      </c>
      <c r="AE1196" s="1">
        <v>909299</v>
      </c>
      <c r="AF1196" s="1">
        <v>79537371</v>
      </c>
      <c r="AG1196" s="1" t="s">
        <v>2174</v>
      </c>
      <c r="AH1196" s="1" t="s">
        <v>2185</v>
      </c>
    </row>
    <row r="1197" spans="1:34" x14ac:dyDescent="0.25">
      <c r="A1197" s="1">
        <v>896970</v>
      </c>
      <c r="B1197" s="1" t="s">
        <v>2175</v>
      </c>
      <c r="C1197" s="1" t="s">
        <v>6991</v>
      </c>
      <c r="D1197" s="1">
        <v>167691</v>
      </c>
      <c r="E1197" s="3" t="s">
        <v>404</v>
      </c>
      <c r="F1197" s="1" t="s">
        <v>407</v>
      </c>
      <c r="G1197" s="1" t="s">
        <v>2249</v>
      </c>
      <c r="H1197" s="1">
        <v>0</v>
      </c>
      <c r="I1197" s="1" t="s">
        <v>2335</v>
      </c>
      <c r="J1197" s="1">
        <v>1194453509</v>
      </c>
      <c r="K1197" s="1" t="s">
        <v>2124</v>
      </c>
      <c r="L1197" s="1" t="s">
        <v>6992</v>
      </c>
      <c r="M1197" s="1" t="s">
        <v>2163</v>
      </c>
      <c r="N1197" s="1" t="s">
        <v>2164</v>
      </c>
      <c r="O1197" s="1" t="s">
        <v>2165</v>
      </c>
      <c r="P1197" s="1" t="s">
        <v>2165</v>
      </c>
      <c r="Q1197" s="1" t="s">
        <v>2166</v>
      </c>
      <c r="R1197" s="1" t="s">
        <v>2167</v>
      </c>
      <c r="S1197" s="1">
        <v>6</v>
      </c>
      <c r="T1197" s="1">
        <v>79537373</v>
      </c>
      <c r="U1197" s="1">
        <v>79537373</v>
      </c>
      <c r="V1197" s="1" t="s">
        <v>2168</v>
      </c>
      <c r="W1197" s="1" t="s">
        <v>2168</v>
      </c>
      <c r="X1197" s="1" t="s">
        <v>2169</v>
      </c>
      <c r="Y1197" s="1" t="s">
        <v>2236</v>
      </c>
      <c r="Z1197" s="1">
        <v>1</v>
      </c>
      <c r="AA1197" s="1" t="s">
        <v>2124</v>
      </c>
      <c r="AB1197" s="1" t="s">
        <v>2171</v>
      </c>
      <c r="AC1197" s="1" t="s">
        <v>2124</v>
      </c>
      <c r="AD1197" s="1">
        <v>2</v>
      </c>
      <c r="AE1197" s="1">
        <v>909300</v>
      </c>
      <c r="AF1197" s="1">
        <v>79537373</v>
      </c>
      <c r="AG1197" s="1" t="s">
        <v>2174</v>
      </c>
      <c r="AH1197" s="1" t="s">
        <v>2185</v>
      </c>
    </row>
    <row r="1198" spans="1:34" x14ac:dyDescent="0.25">
      <c r="A1198" s="1">
        <v>896988</v>
      </c>
      <c r="B1198" s="1" t="s">
        <v>2175</v>
      </c>
      <c r="C1198" s="1" t="s">
        <v>6993</v>
      </c>
      <c r="D1198" s="1">
        <v>6785</v>
      </c>
      <c r="E1198" s="3" t="s">
        <v>265</v>
      </c>
      <c r="F1198" s="1" t="s">
        <v>268</v>
      </c>
      <c r="G1198" s="1" t="s">
        <v>2249</v>
      </c>
      <c r="H1198" s="1">
        <v>0</v>
      </c>
      <c r="I1198" s="1" t="s">
        <v>2335</v>
      </c>
      <c r="J1198" s="1">
        <v>1330070846</v>
      </c>
      <c r="K1198" s="1" t="s">
        <v>2124</v>
      </c>
      <c r="L1198" s="1" t="s">
        <v>6994</v>
      </c>
      <c r="M1198" s="1" t="s">
        <v>3710</v>
      </c>
      <c r="N1198" s="1" t="s">
        <v>3711</v>
      </c>
      <c r="O1198" s="1" t="s">
        <v>2165</v>
      </c>
      <c r="P1198" s="1" t="s">
        <v>2165</v>
      </c>
      <c r="Q1198" s="1" t="s">
        <v>2166</v>
      </c>
      <c r="R1198" s="1" t="s">
        <v>2167</v>
      </c>
      <c r="S1198" s="1">
        <v>6</v>
      </c>
      <c r="T1198" s="1">
        <v>79947280</v>
      </c>
      <c r="U1198" s="1">
        <v>79947280</v>
      </c>
      <c r="V1198" s="1" t="s">
        <v>2168</v>
      </c>
      <c r="W1198" s="1" t="s">
        <v>2168</v>
      </c>
      <c r="X1198" s="1" t="s">
        <v>2169</v>
      </c>
      <c r="Y1198" s="1" t="s">
        <v>2236</v>
      </c>
      <c r="Z1198" s="1">
        <v>1</v>
      </c>
      <c r="AA1198" s="1" t="s">
        <v>2124</v>
      </c>
      <c r="AB1198" s="1" t="s">
        <v>2171</v>
      </c>
      <c r="AC1198" s="1" t="s">
        <v>2124</v>
      </c>
      <c r="AD1198" s="1">
        <v>2</v>
      </c>
      <c r="AE1198" s="1">
        <v>911552</v>
      </c>
      <c r="AF1198" s="1">
        <v>79947280</v>
      </c>
      <c r="AG1198" s="1" t="s">
        <v>2174</v>
      </c>
      <c r="AH1198" s="1" t="s">
        <v>2186</v>
      </c>
    </row>
    <row r="1199" spans="1:34" x14ac:dyDescent="0.25">
      <c r="A1199" s="1">
        <v>897349</v>
      </c>
      <c r="B1199" s="1" t="s">
        <v>2175</v>
      </c>
      <c r="C1199" s="1" t="s">
        <v>6995</v>
      </c>
      <c r="D1199" s="1">
        <v>23554</v>
      </c>
      <c r="E1199" s="3" t="s">
        <v>728</v>
      </c>
      <c r="F1199" s="1" t="s">
        <v>731</v>
      </c>
      <c r="G1199" s="1" t="s">
        <v>2189</v>
      </c>
      <c r="H1199" s="1">
        <v>0</v>
      </c>
      <c r="I1199" s="1" t="s">
        <v>2304</v>
      </c>
      <c r="J1199" s="1">
        <v>541379054</v>
      </c>
      <c r="K1199" s="1" t="s">
        <v>2124</v>
      </c>
      <c r="L1199" s="1" t="s">
        <v>6996</v>
      </c>
      <c r="M1199" s="1" t="s">
        <v>3835</v>
      </c>
      <c r="N1199" s="1" t="s">
        <v>3836</v>
      </c>
      <c r="O1199" s="1" t="s">
        <v>2165</v>
      </c>
      <c r="P1199" s="1" t="s">
        <v>2165</v>
      </c>
      <c r="Q1199" s="1" t="s">
        <v>2166</v>
      </c>
      <c r="R1199" s="1" t="s">
        <v>2366</v>
      </c>
      <c r="S1199" s="1">
        <v>7</v>
      </c>
      <c r="T1199" s="1">
        <v>120857876</v>
      </c>
      <c r="U1199" s="1">
        <v>120857876</v>
      </c>
      <c r="V1199" s="1" t="s">
        <v>2168</v>
      </c>
      <c r="W1199" s="1" t="s">
        <v>2168</v>
      </c>
      <c r="X1199" s="1" t="s">
        <v>3837</v>
      </c>
      <c r="Y1199" s="1" t="s">
        <v>2236</v>
      </c>
      <c r="Z1199" s="1">
        <v>1</v>
      </c>
      <c r="AA1199" s="1" t="s">
        <v>2124</v>
      </c>
      <c r="AB1199" s="1" t="s">
        <v>2171</v>
      </c>
      <c r="AC1199" s="1" t="s">
        <v>2124</v>
      </c>
      <c r="AD1199" s="1">
        <v>2</v>
      </c>
      <c r="AE1199" s="1">
        <v>908527</v>
      </c>
      <c r="AF1199" s="1">
        <v>120857876</v>
      </c>
      <c r="AG1199" s="1" t="s">
        <v>2174</v>
      </c>
      <c r="AH1199" s="1" t="s">
        <v>2185</v>
      </c>
    </row>
    <row r="1200" spans="1:34" x14ac:dyDescent="0.25">
      <c r="A1200" s="1">
        <v>897350</v>
      </c>
      <c r="B1200" s="1" t="s">
        <v>2175</v>
      </c>
      <c r="C1200" s="1" t="s">
        <v>6997</v>
      </c>
      <c r="D1200" s="1">
        <v>23554</v>
      </c>
      <c r="E1200" s="3" t="s">
        <v>728</v>
      </c>
      <c r="F1200" s="1" t="s">
        <v>731</v>
      </c>
      <c r="G1200" s="1" t="s">
        <v>2249</v>
      </c>
      <c r="H1200" s="1">
        <v>0</v>
      </c>
      <c r="I1200" s="1" t="s">
        <v>2304</v>
      </c>
      <c r="J1200" s="1">
        <v>1278836842</v>
      </c>
      <c r="K1200" s="1" t="s">
        <v>2124</v>
      </c>
      <c r="L1200" s="1" t="s">
        <v>6998</v>
      </c>
      <c r="M1200" s="1" t="s">
        <v>3835</v>
      </c>
      <c r="N1200" s="1" t="s">
        <v>3836</v>
      </c>
      <c r="O1200" s="1" t="s">
        <v>2165</v>
      </c>
      <c r="P1200" s="1" t="s">
        <v>2165</v>
      </c>
      <c r="Q1200" s="1" t="s">
        <v>2166</v>
      </c>
      <c r="R1200" s="1" t="s">
        <v>2366</v>
      </c>
      <c r="S1200" s="1">
        <v>7</v>
      </c>
      <c r="T1200" s="1">
        <v>120857900</v>
      </c>
      <c r="U1200" s="1">
        <v>120857900</v>
      </c>
      <c r="V1200" s="1" t="s">
        <v>2168</v>
      </c>
      <c r="W1200" s="1" t="s">
        <v>2168</v>
      </c>
      <c r="X1200" s="1" t="s">
        <v>3837</v>
      </c>
      <c r="Y1200" s="1" t="s">
        <v>2236</v>
      </c>
      <c r="Z1200" s="1">
        <v>1</v>
      </c>
      <c r="AA1200" s="1" t="s">
        <v>2124</v>
      </c>
      <c r="AB1200" s="1" t="s">
        <v>2171</v>
      </c>
      <c r="AC1200" s="1" t="s">
        <v>2124</v>
      </c>
      <c r="AD1200" s="1">
        <v>2</v>
      </c>
      <c r="AE1200" s="1">
        <v>908528</v>
      </c>
      <c r="AF1200" s="1">
        <v>120857900</v>
      </c>
      <c r="AG1200" s="1" t="s">
        <v>2186</v>
      </c>
      <c r="AH1200" s="1" t="s">
        <v>2210</v>
      </c>
    </row>
    <row r="1201" spans="1:34" x14ac:dyDescent="0.25">
      <c r="A1201" s="1">
        <v>897351</v>
      </c>
      <c r="B1201" s="1" t="s">
        <v>2175</v>
      </c>
      <c r="C1201" s="1" t="s">
        <v>6999</v>
      </c>
      <c r="D1201" s="1">
        <v>23554</v>
      </c>
      <c r="E1201" s="3" t="s">
        <v>728</v>
      </c>
      <c r="F1201" s="1" t="s">
        <v>731</v>
      </c>
      <c r="G1201" s="1" t="s">
        <v>2249</v>
      </c>
      <c r="H1201" s="1">
        <v>0</v>
      </c>
      <c r="I1201" s="1" t="s">
        <v>2335</v>
      </c>
      <c r="J1201" s="1">
        <v>935463879</v>
      </c>
      <c r="K1201" s="1" t="s">
        <v>2124</v>
      </c>
      <c r="L1201" s="1" t="s">
        <v>7000</v>
      </c>
      <c r="M1201" s="1" t="s">
        <v>3835</v>
      </c>
      <c r="N1201" s="1" t="s">
        <v>3836</v>
      </c>
      <c r="O1201" s="1" t="s">
        <v>2165</v>
      </c>
      <c r="P1201" s="1" t="s">
        <v>2165</v>
      </c>
      <c r="Q1201" s="1" t="s">
        <v>2166</v>
      </c>
      <c r="R1201" s="1" t="s">
        <v>2366</v>
      </c>
      <c r="S1201" s="1">
        <v>7</v>
      </c>
      <c r="T1201" s="1">
        <v>120857918</v>
      </c>
      <c r="U1201" s="1">
        <v>120857918</v>
      </c>
      <c r="V1201" s="1" t="s">
        <v>2168</v>
      </c>
      <c r="W1201" s="1" t="s">
        <v>2168</v>
      </c>
      <c r="X1201" s="1" t="s">
        <v>3837</v>
      </c>
      <c r="Y1201" s="1" t="s">
        <v>2236</v>
      </c>
      <c r="Z1201" s="1">
        <v>1</v>
      </c>
      <c r="AA1201" s="1" t="s">
        <v>2124</v>
      </c>
      <c r="AB1201" s="1" t="s">
        <v>2171</v>
      </c>
      <c r="AC1201" s="1" t="s">
        <v>2124</v>
      </c>
      <c r="AD1201" s="1">
        <v>2</v>
      </c>
      <c r="AE1201" s="1">
        <v>908529</v>
      </c>
      <c r="AF1201" s="1">
        <v>120857918</v>
      </c>
      <c r="AG1201" s="1" t="s">
        <v>2185</v>
      </c>
      <c r="AH1201" s="1" t="s">
        <v>2186</v>
      </c>
    </row>
    <row r="1202" spans="1:34" x14ac:dyDescent="0.25">
      <c r="A1202" s="1">
        <v>897352</v>
      </c>
      <c r="B1202" s="1" t="s">
        <v>2175</v>
      </c>
      <c r="C1202" s="1" t="s">
        <v>7001</v>
      </c>
      <c r="D1202" s="1">
        <v>23554</v>
      </c>
      <c r="E1202" s="3" t="s">
        <v>728</v>
      </c>
      <c r="F1202" s="1" t="s">
        <v>731</v>
      </c>
      <c r="G1202" s="1" t="s">
        <v>2249</v>
      </c>
      <c r="H1202" s="1">
        <v>0</v>
      </c>
      <c r="I1202" s="1" t="s">
        <v>3424</v>
      </c>
      <c r="J1202" s="1">
        <v>1033504453</v>
      </c>
      <c r="K1202" s="1" t="s">
        <v>2124</v>
      </c>
      <c r="L1202" s="1" t="s">
        <v>7002</v>
      </c>
      <c r="M1202" s="1" t="s">
        <v>3835</v>
      </c>
      <c r="N1202" s="1" t="s">
        <v>3836</v>
      </c>
      <c r="O1202" s="1" t="s">
        <v>2165</v>
      </c>
      <c r="P1202" s="1" t="s">
        <v>2165</v>
      </c>
      <c r="Q1202" s="1" t="s">
        <v>2166</v>
      </c>
      <c r="R1202" s="1" t="s">
        <v>2366</v>
      </c>
      <c r="S1202" s="1">
        <v>7</v>
      </c>
      <c r="T1202" s="1">
        <v>120857964</v>
      </c>
      <c r="U1202" s="1">
        <v>120857964</v>
      </c>
      <c r="V1202" s="1" t="s">
        <v>2168</v>
      </c>
      <c r="W1202" s="1" t="s">
        <v>2168</v>
      </c>
      <c r="X1202" s="1" t="s">
        <v>3837</v>
      </c>
      <c r="Y1202" s="1" t="s">
        <v>2236</v>
      </c>
      <c r="Z1202" s="1">
        <v>1</v>
      </c>
      <c r="AA1202" s="1" t="s">
        <v>2124</v>
      </c>
      <c r="AB1202" s="1" t="s">
        <v>2171</v>
      </c>
      <c r="AC1202" s="1" t="s">
        <v>2124</v>
      </c>
      <c r="AD1202" s="1">
        <v>2</v>
      </c>
      <c r="AE1202" s="1">
        <v>908530</v>
      </c>
      <c r="AF1202" s="1">
        <v>120857964</v>
      </c>
      <c r="AG1202" s="1" t="s">
        <v>2174</v>
      </c>
      <c r="AH1202" s="1" t="s">
        <v>2185</v>
      </c>
    </row>
    <row r="1203" spans="1:34" x14ac:dyDescent="0.25">
      <c r="A1203" s="1">
        <v>897353</v>
      </c>
      <c r="B1203" s="1" t="s">
        <v>2175</v>
      </c>
      <c r="C1203" s="1" t="s">
        <v>7003</v>
      </c>
      <c r="D1203" s="1">
        <v>23554</v>
      </c>
      <c r="E1203" s="3" t="s">
        <v>728</v>
      </c>
      <c r="F1203" s="1" t="s">
        <v>731</v>
      </c>
      <c r="G1203" s="1" t="s">
        <v>2249</v>
      </c>
      <c r="H1203" s="1">
        <v>0</v>
      </c>
      <c r="I1203" s="1" t="s">
        <v>2304</v>
      </c>
      <c r="J1203" s="1">
        <v>1429365486</v>
      </c>
      <c r="K1203" s="1" t="s">
        <v>2124</v>
      </c>
      <c r="L1203" s="1" t="s">
        <v>7004</v>
      </c>
      <c r="M1203" s="1" t="s">
        <v>3835</v>
      </c>
      <c r="N1203" s="1" t="s">
        <v>3836</v>
      </c>
      <c r="O1203" s="1" t="s">
        <v>2165</v>
      </c>
      <c r="P1203" s="1" t="s">
        <v>2165</v>
      </c>
      <c r="Q1203" s="1" t="s">
        <v>2166</v>
      </c>
      <c r="R1203" s="1" t="s">
        <v>2366</v>
      </c>
      <c r="S1203" s="1">
        <v>7</v>
      </c>
      <c r="T1203" s="1">
        <v>120857981</v>
      </c>
      <c r="U1203" s="1">
        <v>120857981</v>
      </c>
      <c r="V1203" s="1" t="s">
        <v>2168</v>
      </c>
      <c r="W1203" s="1" t="s">
        <v>2168</v>
      </c>
      <c r="X1203" s="1" t="s">
        <v>3837</v>
      </c>
      <c r="Y1203" s="1" t="s">
        <v>2236</v>
      </c>
      <c r="Z1203" s="1">
        <v>1</v>
      </c>
      <c r="AA1203" s="1" t="s">
        <v>2124</v>
      </c>
      <c r="AB1203" s="1" t="s">
        <v>2171</v>
      </c>
      <c r="AC1203" s="1" t="s">
        <v>2124</v>
      </c>
      <c r="AD1203" s="1">
        <v>2</v>
      </c>
      <c r="AE1203" s="1">
        <v>908531</v>
      </c>
      <c r="AF1203" s="1">
        <v>120857981</v>
      </c>
      <c r="AG1203" s="1" t="s">
        <v>2210</v>
      </c>
      <c r="AH1203" s="1" t="s">
        <v>2185</v>
      </c>
    </row>
    <row r="1204" spans="1:34" x14ac:dyDescent="0.25">
      <c r="A1204" s="1">
        <v>897354</v>
      </c>
      <c r="B1204" s="1" t="s">
        <v>2175</v>
      </c>
      <c r="C1204" s="1" t="s">
        <v>7005</v>
      </c>
      <c r="D1204" s="1">
        <v>23554</v>
      </c>
      <c r="E1204" s="3" t="s">
        <v>728</v>
      </c>
      <c r="F1204" s="1" t="s">
        <v>731</v>
      </c>
      <c r="G1204" s="1" t="s">
        <v>2189</v>
      </c>
      <c r="H1204" s="1">
        <v>0</v>
      </c>
      <c r="I1204" s="1" t="s">
        <v>2335</v>
      </c>
      <c r="J1204" s="1">
        <v>549451459</v>
      </c>
      <c r="K1204" s="1" t="s">
        <v>2124</v>
      </c>
      <c r="L1204" s="1" t="s">
        <v>7006</v>
      </c>
      <c r="M1204" s="1" t="s">
        <v>3835</v>
      </c>
      <c r="N1204" s="1" t="s">
        <v>3836</v>
      </c>
      <c r="O1204" s="1" t="s">
        <v>2165</v>
      </c>
      <c r="P1204" s="1" t="s">
        <v>2165</v>
      </c>
      <c r="Q1204" s="1" t="s">
        <v>2166</v>
      </c>
      <c r="R1204" s="1" t="s">
        <v>2366</v>
      </c>
      <c r="S1204" s="1">
        <v>7</v>
      </c>
      <c r="T1204" s="1">
        <v>120858026</v>
      </c>
      <c r="U1204" s="1">
        <v>120858026</v>
      </c>
      <c r="V1204" s="1" t="s">
        <v>2168</v>
      </c>
      <c r="W1204" s="1" t="s">
        <v>2168</v>
      </c>
      <c r="X1204" s="1" t="s">
        <v>3837</v>
      </c>
      <c r="Y1204" s="1" t="s">
        <v>2236</v>
      </c>
      <c r="Z1204" s="1">
        <v>1</v>
      </c>
      <c r="AA1204" s="1" t="s">
        <v>2124</v>
      </c>
      <c r="AB1204" s="1" t="s">
        <v>2171</v>
      </c>
      <c r="AC1204" s="1" t="s">
        <v>2124</v>
      </c>
      <c r="AD1204" s="1">
        <v>2</v>
      </c>
      <c r="AE1204" s="1">
        <v>909385</v>
      </c>
      <c r="AF1204" s="1">
        <v>120858026</v>
      </c>
      <c r="AG1204" s="1" t="s">
        <v>2210</v>
      </c>
      <c r="AH1204" s="1" t="s">
        <v>2185</v>
      </c>
    </row>
    <row r="1205" spans="1:34" x14ac:dyDescent="0.25">
      <c r="A1205" s="1">
        <v>897355</v>
      </c>
      <c r="B1205" s="1" t="s">
        <v>2175</v>
      </c>
      <c r="C1205" s="1" t="s">
        <v>7007</v>
      </c>
      <c r="D1205" s="1">
        <v>23554</v>
      </c>
      <c r="E1205" s="3" t="s">
        <v>728</v>
      </c>
      <c r="F1205" s="1" t="s">
        <v>731</v>
      </c>
      <c r="G1205" s="1" t="s">
        <v>2249</v>
      </c>
      <c r="H1205" s="1">
        <v>0</v>
      </c>
      <c r="I1205" s="1" t="s">
        <v>2370</v>
      </c>
      <c r="J1205" s="1">
        <v>886061963</v>
      </c>
      <c r="K1205" s="1" t="s">
        <v>2124</v>
      </c>
      <c r="L1205" s="1" t="s">
        <v>7008</v>
      </c>
      <c r="M1205" s="1" t="s">
        <v>3835</v>
      </c>
      <c r="N1205" s="1" t="s">
        <v>3836</v>
      </c>
      <c r="O1205" s="1" t="s">
        <v>2165</v>
      </c>
      <c r="P1205" s="1" t="s">
        <v>2165</v>
      </c>
      <c r="Q1205" s="1" t="s">
        <v>2166</v>
      </c>
      <c r="R1205" s="1" t="s">
        <v>2366</v>
      </c>
      <c r="S1205" s="1">
        <v>7</v>
      </c>
      <c r="T1205" s="1">
        <v>120858063</v>
      </c>
      <c r="U1205" s="1">
        <v>120858063</v>
      </c>
      <c r="V1205" s="1" t="s">
        <v>2168</v>
      </c>
      <c r="W1205" s="1" t="s">
        <v>2168</v>
      </c>
      <c r="X1205" s="1" t="s">
        <v>3837</v>
      </c>
      <c r="Y1205" s="1" t="s">
        <v>2236</v>
      </c>
      <c r="Z1205" s="1">
        <v>1</v>
      </c>
      <c r="AA1205" s="1" t="s">
        <v>2124</v>
      </c>
      <c r="AB1205" s="1" t="s">
        <v>2171</v>
      </c>
      <c r="AC1205" s="1" t="s">
        <v>2124</v>
      </c>
      <c r="AD1205" s="1">
        <v>2</v>
      </c>
      <c r="AE1205" s="1">
        <v>909386</v>
      </c>
      <c r="AF1205" s="1">
        <v>120858063</v>
      </c>
      <c r="AG1205" s="1" t="s">
        <v>2174</v>
      </c>
      <c r="AH1205" s="1" t="s">
        <v>2210</v>
      </c>
    </row>
    <row r="1206" spans="1:34" x14ac:dyDescent="0.25">
      <c r="A1206" s="1">
        <v>897418</v>
      </c>
      <c r="B1206" s="1" t="s">
        <v>2175</v>
      </c>
      <c r="C1206" s="1" t="s">
        <v>7009</v>
      </c>
      <c r="D1206" s="1">
        <v>3614</v>
      </c>
      <c r="E1206" s="3" t="s">
        <v>362</v>
      </c>
      <c r="F1206" s="1" t="s">
        <v>365</v>
      </c>
      <c r="G1206" s="1" t="s">
        <v>2249</v>
      </c>
      <c r="H1206" s="1">
        <v>0</v>
      </c>
      <c r="I1206" s="1" t="s">
        <v>2304</v>
      </c>
      <c r="J1206" s="1">
        <v>1373186956</v>
      </c>
      <c r="K1206" s="1" t="s">
        <v>2124</v>
      </c>
      <c r="L1206" s="1" t="s">
        <v>7010</v>
      </c>
      <c r="M1206" s="1" t="s">
        <v>7011</v>
      </c>
      <c r="N1206" s="1" t="s">
        <v>7012</v>
      </c>
      <c r="O1206" s="1" t="s">
        <v>2165</v>
      </c>
      <c r="P1206" s="1" t="s">
        <v>2165</v>
      </c>
      <c r="Q1206" s="1" t="s">
        <v>2166</v>
      </c>
      <c r="R1206" s="1" t="s">
        <v>2366</v>
      </c>
      <c r="S1206" s="1">
        <v>7</v>
      </c>
      <c r="T1206" s="1">
        <v>128409914</v>
      </c>
      <c r="U1206" s="1">
        <v>128409914</v>
      </c>
      <c r="V1206" s="1" t="s">
        <v>2168</v>
      </c>
      <c r="W1206" s="1" t="s">
        <v>2168</v>
      </c>
      <c r="X1206" s="1" t="s">
        <v>3717</v>
      </c>
      <c r="Y1206" s="1" t="s">
        <v>2236</v>
      </c>
      <c r="Z1206" s="1">
        <v>1</v>
      </c>
      <c r="AA1206" s="1" t="s">
        <v>2124</v>
      </c>
      <c r="AB1206" s="1" t="s">
        <v>2171</v>
      </c>
      <c r="AC1206" s="1" t="s">
        <v>2124</v>
      </c>
      <c r="AD1206" s="1">
        <v>2</v>
      </c>
      <c r="AE1206" s="1">
        <v>908060</v>
      </c>
      <c r="AF1206" s="1">
        <v>128409914</v>
      </c>
      <c r="AG1206" s="1" t="s">
        <v>2210</v>
      </c>
      <c r="AH1206" s="1" t="s">
        <v>2185</v>
      </c>
    </row>
    <row r="1207" spans="1:34" x14ac:dyDescent="0.25">
      <c r="A1207" s="1">
        <v>897419</v>
      </c>
      <c r="B1207" s="1" t="s">
        <v>2175</v>
      </c>
      <c r="C1207" s="1" t="s">
        <v>7013</v>
      </c>
      <c r="D1207" s="1">
        <v>3614</v>
      </c>
      <c r="E1207" s="3" t="s">
        <v>362</v>
      </c>
      <c r="F1207" s="1" t="s">
        <v>365</v>
      </c>
      <c r="G1207" s="1" t="s">
        <v>2249</v>
      </c>
      <c r="H1207" s="1">
        <v>0</v>
      </c>
      <c r="I1207" s="1" t="s">
        <v>2335</v>
      </c>
      <c r="J1207" s="1">
        <v>1799034671</v>
      </c>
      <c r="K1207" s="1" t="s">
        <v>2124</v>
      </c>
      <c r="L1207" s="1" t="s">
        <v>7014</v>
      </c>
      <c r="M1207" s="1" t="s">
        <v>3715</v>
      </c>
      <c r="N1207" s="1" t="s">
        <v>3716</v>
      </c>
      <c r="O1207" s="1" t="s">
        <v>2165</v>
      </c>
      <c r="P1207" s="1" t="s">
        <v>2165</v>
      </c>
      <c r="Q1207" s="1" t="s">
        <v>2166</v>
      </c>
      <c r="R1207" s="1" t="s">
        <v>2366</v>
      </c>
      <c r="S1207" s="1">
        <v>7</v>
      </c>
      <c r="T1207" s="1">
        <v>128409918</v>
      </c>
      <c r="U1207" s="1">
        <v>128409918</v>
      </c>
      <c r="V1207" s="1" t="s">
        <v>2168</v>
      </c>
      <c r="W1207" s="1" t="s">
        <v>2168</v>
      </c>
      <c r="X1207" s="1" t="s">
        <v>3717</v>
      </c>
      <c r="Y1207" s="1" t="s">
        <v>2236</v>
      </c>
      <c r="Z1207" s="1">
        <v>1</v>
      </c>
      <c r="AA1207" s="1" t="s">
        <v>2124</v>
      </c>
      <c r="AB1207" s="1" t="s">
        <v>2171</v>
      </c>
      <c r="AC1207" s="1" t="s">
        <v>2124</v>
      </c>
      <c r="AD1207" s="1">
        <v>2</v>
      </c>
      <c r="AE1207" s="1">
        <v>908061</v>
      </c>
      <c r="AF1207" s="1">
        <v>128409918</v>
      </c>
      <c r="AG1207" s="1" t="s">
        <v>2185</v>
      </c>
      <c r="AH1207" s="1" t="s">
        <v>2210</v>
      </c>
    </row>
    <row r="1208" spans="1:34" x14ac:dyDescent="0.25">
      <c r="A1208" s="1">
        <v>897420</v>
      </c>
      <c r="B1208" s="1" t="s">
        <v>2175</v>
      </c>
      <c r="C1208" s="1" t="s">
        <v>7015</v>
      </c>
      <c r="D1208" s="1">
        <v>3614</v>
      </c>
      <c r="E1208" s="3" t="s">
        <v>362</v>
      </c>
      <c r="F1208" s="1" t="s">
        <v>365</v>
      </c>
      <c r="G1208" s="1" t="s">
        <v>2249</v>
      </c>
      <c r="H1208" s="1">
        <v>0</v>
      </c>
      <c r="I1208" s="1" t="s">
        <v>2335</v>
      </c>
      <c r="J1208" s="1">
        <v>906905615</v>
      </c>
      <c r="K1208" s="1" t="s">
        <v>2124</v>
      </c>
      <c r="L1208" s="1" t="s">
        <v>7016</v>
      </c>
      <c r="M1208" s="1" t="s">
        <v>3715</v>
      </c>
      <c r="N1208" s="1" t="s">
        <v>3716</v>
      </c>
      <c r="O1208" s="1" t="s">
        <v>2165</v>
      </c>
      <c r="P1208" s="1" t="s">
        <v>2165</v>
      </c>
      <c r="Q1208" s="1" t="s">
        <v>2166</v>
      </c>
      <c r="R1208" s="1" t="s">
        <v>2366</v>
      </c>
      <c r="S1208" s="1">
        <v>7</v>
      </c>
      <c r="T1208" s="1">
        <v>128409974</v>
      </c>
      <c r="U1208" s="1">
        <v>128409974</v>
      </c>
      <c r="V1208" s="1" t="s">
        <v>2168</v>
      </c>
      <c r="W1208" s="1" t="s">
        <v>2168</v>
      </c>
      <c r="X1208" s="1" t="s">
        <v>3717</v>
      </c>
      <c r="Y1208" s="1" t="s">
        <v>2236</v>
      </c>
      <c r="Z1208" s="1">
        <v>1</v>
      </c>
      <c r="AA1208" s="1" t="s">
        <v>2124</v>
      </c>
      <c r="AB1208" s="1" t="s">
        <v>2171</v>
      </c>
      <c r="AC1208" s="1" t="s">
        <v>2124</v>
      </c>
      <c r="AD1208" s="1">
        <v>2</v>
      </c>
      <c r="AE1208" s="1">
        <v>910016</v>
      </c>
      <c r="AF1208" s="1">
        <v>128409974</v>
      </c>
      <c r="AG1208" s="1" t="s">
        <v>2174</v>
      </c>
      <c r="AH1208" s="1" t="s">
        <v>2210</v>
      </c>
    </row>
    <row r="1209" spans="1:34" x14ac:dyDescent="0.25">
      <c r="A1209" s="1">
        <v>897421</v>
      </c>
      <c r="B1209" s="1" t="s">
        <v>2175</v>
      </c>
      <c r="C1209" s="1" t="s">
        <v>7017</v>
      </c>
      <c r="D1209" s="1">
        <v>3614</v>
      </c>
      <c r="E1209" s="3" t="s">
        <v>362</v>
      </c>
      <c r="F1209" s="1" t="s">
        <v>365</v>
      </c>
      <c r="G1209" s="1" t="s">
        <v>2249</v>
      </c>
      <c r="H1209" s="1">
        <v>0</v>
      </c>
      <c r="I1209" s="1" t="s">
        <v>2304</v>
      </c>
      <c r="J1209" s="1">
        <v>1002641912</v>
      </c>
      <c r="K1209" s="1" t="s">
        <v>2124</v>
      </c>
      <c r="L1209" s="1" t="s">
        <v>7018</v>
      </c>
      <c r="M1209" s="1" t="s">
        <v>3715</v>
      </c>
      <c r="N1209" s="1" t="s">
        <v>3716</v>
      </c>
      <c r="O1209" s="1" t="s">
        <v>2165</v>
      </c>
      <c r="P1209" s="1" t="s">
        <v>2165</v>
      </c>
      <c r="Q1209" s="1" t="s">
        <v>2166</v>
      </c>
      <c r="R1209" s="1" t="s">
        <v>2366</v>
      </c>
      <c r="S1209" s="1">
        <v>7</v>
      </c>
      <c r="T1209" s="1">
        <v>128409978</v>
      </c>
      <c r="U1209" s="1">
        <v>128409978</v>
      </c>
      <c r="V1209" s="1" t="s">
        <v>2168</v>
      </c>
      <c r="W1209" s="1" t="s">
        <v>2168</v>
      </c>
      <c r="X1209" s="1" t="s">
        <v>3717</v>
      </c>
      <c r="Y1209" s="1" t="s">
        <v>2236</v>
      </c>
      <c r="Z1209" s="1">
        <v>1</v>
      </c>
      <c r="AA1209" s="1" t="s">
        <v>2124</v>
      </c>
      <c r="AB1209" s="1" t="s">
        <v>2171</v>
      </c>
      <c r="AC1209" s="1" t="s">
        <v>2124</v>
      </c>
      <c r="AD1209" s="1">
        <v>2</v>
      </c>
      <c r="AE1209" s="1">
        <v>910017</v>
      </c>
      <c r="AF1209" s="1">
        <v>128409978</v>
      </c>
      <c r="AG1209" s="1" t="s">
        <v>2174</v>
      </c>
      <c r="AH1209" s="1" t="s">
        <v>2210</v>
      </c>
    </row>
    <row r="1210" spans="1:34" x14ac:dyDescent="0.25">
      <c r="A1210" s="1">
        <v>898007</v>
      </c>
      <c r="B1210" s="1" t="s">
        <v>2175</v>
      </c>
      <c r="C1210" s="1" t="s">
        <v>7019</v>
      </c>
      <c r="D1210" s="1">
        <v>27241</v>
      </c>
      <c r="E1210" s="3" t="s">
        <v>98</v>
      </c>
      <c r="F1210" s="1" t="s">
        <v>101</v>
      </c>
      <c r="G1210" s="1" t="s">
        <v>2249</v>
      </c>
      <c r="H1210" s="1">
        <v>0</v>
      </c>
      <c r="I1210" s="1" t="s">
        <v>2335</v>
      </c>
      <c r="J1210" s="1">
        <v>953412791</v>
      </c>
      <c r="K1210" s="1" t="s">
        <v>2124</v>
      </c>
      <c r="L1210" s="1" t="s">
        <v>7020</v>
      </c>
      <c r="M1210" s="1" t="s">
        <v>3742</v>
      </c>
      <c r="N1210" s="1" t="s">
        <v>3743</v>
      </c>
      <c r="O1210" s="1" t="s">
        <v>2165</v>
      </c>
      <c r="P1210" s="1" t="s">
        <v>2165</v>
      </c>
      <c r="Q1210" s="1" t="s">
        <v>2166</v>
      </c>
      <c r="R1210" s="1" t="s">
        <v>2366</v>
      </c>
      <c r="S1210" s="1">
        <v>7</v>
      </c>
      <c r="T1210" s="1">
        <v>33129847</v>
      </c>
      <c r="U1210" s="1">
        <v>33129847</v>
      </c>
      <c r="V1210" s="1" t="s">
        <v>2168</v>
      </c>
      <c r="W1210" s="1" t="s">
        <v>2168</v>
      </c>
      <c r="X1210" s="1" t="s">
        <v>3744</v>
      </c>
      <c r="Y1210" s="1" t="s">
        <v>2236</v>
      </c>
      <c r="Z1210" s="1">
        <v>1</v>
      </c>
      <c r="AA1210" s="1" t="s">
        <v>2124</v>
      </c>
      <c r="AB1210" s="1" t="s">
        <v>2171</v>
      </c>
      <c r="AC1210" s="1" t="s">
        <v>2124</v>
      </c>
      <c r="AD1210" s="1">
        <v>2</v>
      </c>
      <c r="AE1210" s="1">
        <v>908067</v>
      </c>
      <c r="AF1210" s="1">
        <v>33129847</v>
      </c>
      <c r="AG1210" s="1" t="s">
        <v>2186</v>
      </c>
      <c r="AH1210" s="1" t="s">
        <v>2210</v>
      </c>
    </row>
    <row r="1211" spans="1:34" x14ac:dyDescent="0.25">
      <c r="A1211" s="1">
        <v>898315</v>
      </c>
      <c r="B1211" s="1" t="s">
        <v>2175</v>
      </c>
      <c r="C1211" s="1" t="s">
        <v>7021</v>
      </c>
      <c r="D1211" s="1">
        <v>154881</v>
      </c>
      <c r="E1211" s="3" t="s">
        <v>1250</v>
      </c>
      <c r="F1211" s="1" t="s">
        <v>1252</v>
      </c>
      <c r="G1211" s="1" t="s">
        <v>2249</v>
      </c>
      <c r="H1211" s="1">
        <v>0</v>
      </c>
      <c r="I1211" s="1" t="s">
        <v>2304</v>
      </c>
      <c r="J1211" s="1">
        <v>1031117251</v>
      </c>
      <c r="K1211" s="1" t="s">
        <v>2124</v>
      </c>
      <c r="L1211" s="1" t="s">
        <v>7022</v>
      </c>
      <c r="M1211" s="1" t="s">
        <v>3764</v>
      </c>
      <c r="N1211" s="1" t="s">
        <v>3765</v>
      </c>
      <c r="O1211" s="1" t="s">
        <v>2165</v>
      </c>
      <c r="P1211" s="1" t="s">
        <v>2165</v>
      </c>
      <c r="Q1211" s="1" t="s">
        <v>2166</v>
      </c>
      <c r="R1211" s="1" t="s">
        <v>2366</v>
      </c>
      <c r="S1211" s="1">
        <v>7</v>
      </c>
      <c r="T1211" s="1">
        <v>66628975</v>
      </c>
      <c r="U1211" s="1">
        <v>66628975</v>
      </c>
      <c r="V1211" s="1" t="s">
        <v>2168</v>
      </c>
      <c r="W1211" s="1" t="s">
        <v>2168</v>
      </c>
      <c r="X1211" s="1" t="s">
        <v>2367</v>
      </c>
      <c r="Y1211" s="1" t="s">
        <v>2236</v>
      </c>
      <c r="Z1211" s="1">
        <v>1</v>
      </c>
      <c r="AA1211" s="1" t="s">
        <v>2124</v>
      </c>
      <c r="AB1211" s="1" t="s">
        <v>2171</v>
      </c>
      <c r="AC1211" s="1" t="s">
        <v>2124</v>
      </c>
      <c r="AD1211" s="1">
        <v>2</v>
      </c>
      <c r="AE1211" s="1">
        <v>909791</v>
      </c>
      <c r="AF1211" s="1">
        <v>66628975</v>
      </c>
      <c r="AG1211" s="1" t="s">
        <v>2210</v>
      </c>
      <c r="AH1211" s="1" t="s">
        <v>2185</v>
      </c>
    </row>
    <row r="1212" spans="1:34" x14ac:dyDescent="0.25">
      <c r="A1212" s="1">
        <v>898316</v>
      </c>
      <c r="B1212" s="1" t="s">
        <v>2175</v>
      </c>
      <c r="C1212" s="1" t="s">
        <v>7023</v>
      </c>
      <c r="D1212" s="1">
        <v>154881</v>
      </c>
      <c r="E1212" s="3" t="s">
        <v>1250</v>
      </c>
      <c r="F1212" s="1" t="s">
        <v>1252</v>
      </c>
      <c r="G1212" s="1" t="s">
        <v>2249</v>
      </c>
      <c r="H1212" s="1">
        <v>0</v>
      </c>
      <c r="I1212" s="1" t="s">
        <v>2304</v>
      </c>
      <c r="J1212" s="1">
        <v>927832797</v>
      </c>
      <c r="K1212" s="1" t="s">
        <v>2124</v>
      </c>
      <c r="L1212" s="1" t="s">
        <v>7024</v>
      </c>
      <c r="M1212" s="1" t="s">
        <v>3764</v>
      </c>
      <c r="N1212" s="1" t="s">
        <v>3765</v>
      </c>
      <c r="O1212" s="1" t="s">
        <v>2165</v>
      </c>
      <c r="P1212" s="1" t="s">
        <v>2165</v>
      </c>
      <c r="Q1212" s="1" t="s">
        <v>2166</v>
      </c>
      <c r="R1212" s="1" t="s">
        <v>2366</v>
      </c>
      <c r="S1212" s="1">
        <v>7</v>
      </c>
      <c r="T1212" s="1">
        <v>66629010</v>
      </c>
      <c r="U1212" s="1">
        <v>66629010</v>
      </c>
      <c r="V1212" s="1" t="s">
        <v>2168</v>
      </c>
      <c r="W1212" s="1" t="s">
        <v>2168</v>
      </c>
      <c r="X1212" s="1" t="s">
        <v>2367</v>
      </c>
      <c r="Y1212" s="1" t="s">
        <v>2236</v>
      </c>
      <c r="Z1212" s="1">
        <v>1</v>
      </c>
      <c r="AA1212" s="1" t="s">
        <v>2124</v>
      </c>
      <c r="AB1212" s="1" t="s">
        <v>2171</v>
      </c>
      <c r="AC1212" s="1" t="s">
        <v>2124</v>
      </c>
      <c r="AD1212" s="1">
        <v>2</v>
      </c>
      <c r="AE1212" s="1">
        <v>910694</v>
      </c>
      <c r="AF1212" s="1">
        <v>66629010</v>
      </c>
      <c r="AG1212" s="1" t="s">
        <v>2174</v>
      </c>
      <c r="AH1212" s="1" t="s">
        <v>2186</v>
      </c>
    </row>
    <row r="1213" spans="1:34" x14ac:dyDescent="0.25">
      <c r="A1213" s="1">
        <v>898517</v>
      </c>
      <c r="B1213" s="1" t="s">
        <v>2175</v>
      </c>
      <c r="C1213" s="1" t="s">
        <v>7025</v>
      </c>
      <c r="D1213" s="1">
        <v>5189</v>
      </c>
      <c r="E1213" s="3" t="s">
        <v>527</v>
      </c>
      <c r="F1213" s="1" t="s">
        <v>529</v>
      </c>
      <c r="G1213" s="1" t="s">
        <v>2249</v>
      </c>
      <c r="H1213" s="1">
        <v>0</v>
      </c>
      <c r="I1213" s="1" t="s">
        <v>2304</v>
      </c>
      <c r="J1213" s="1">
        <v>1301449696</v>
      </c>
      <c r="K1213" s="1" t="s">
        <v>2124</v>
      </c>
      <c r="L1213" s="1" t="s">
        <v>7026</v>
      </c>
      <c r="M1213" s="1" t="s">
        <v>3772</v>
      </c>
      <c r="N1213" s="1" t="s">
        <v>3773</v>
      </c>
      <c r="O1213" s="1" t="s">
        <v>2165</v>
      </c>
      <c r="P1213" s="1" t="s">
        <v>2165</v>
      </c>
      <c r="Q1213" s="1" t="s">
        <v>2166</v>
      </c>
      <c r="R1213" s="1" t="s">
        <v>2366</v>
      </c>
      <c r="S1213" s="1">
        <v>7</v>
      </c>
      <c r="T1213" s="1">
        <v>92528512</v>
      </c>
      <c r="U1213" s="1">
        <v>92528512</v>
      </c>
      <c r="V1213" s="1" t="s">
        <v>2168</v>
      </c>
      <c r="W1213" s="1" t="s">
        <v>2168</v>
      </c>
      <c r="X1213" s="1" t="s">
        <v>2664</v>
      </c>
      <c r="Y1213" s="1" t="s">
        <v>2236</v>
      </c>
      <c r="Z1213" s="1">
        <v>1</v>
      </c>
      <c r="AA1213" s="1" t="s">
        <v>2124</v>
      </c>
      <c r="AB1213" s="1" t="s">
        <v>2171</v>
      </c>
      <c r="AC1213" s="1" t="s">
        <v>2124</v>
      </c>
      <c r="AD1213" s="1">
        <v>2</v>
      </c>
      <c r="AE1213" s="1">
        <v>910470</v>
      </c>
      <c r="AF1213" s="1">
        <v>92528512</v>
      </c>
      <c r="AG1213" s="1" t="s">
        <v>2210</v>
      </c>
      <c r="AH1213" s="1" t="s">
        <v>2174</v>
      </c>
    </row>
    <row r="1214" spans="1:34" x14ac:dyDescent="0.25">
      <c r="A1214" s="1">
        <v>898518</v>
      </c>
      <c r="B1214" s="1" t="s">
        <v>2175</v>
      </c>
      <c r="C1214" s="1" t="s">
        <v>7027</v>
      </c>
      <c r="D1214" s="1">
        <v>5189</v>
      </c>
      <c r="E1214" s="3" t="s">
        <v>527</v>
      </c>
      <c r="F1214" s="1" t="s">
        <v>529</v>
      </c>
      <c r="G1214" s="1" t="s">
        <v>2249</v>
      </c>
      <c r="H1214" s="1">
        <v>0</v>
      </c>
      <c r="I1214" s="1" t="s">
        <v>2304</v>
      </c>
      <c r="J1214" s="1">
        <v>1169565016</v>
      </c>
      <c r="K1214" s="1" t="s">
        <v>2124</v>
      </c>
      <c r="L1214" s="1" t="s">
        <v>7028</v>
      </c>
      <c r="M1214" s="1" t="s">
        <v>3772</v>
      </c>
      <c r="N1214" s="1" t="s">
        <v>3773</v>
      </c>
      <c r="O1214" s="1" t="s">
        <v>2165</v>
      </c>
      <c r="P1214" s="1" t="s">
        <v>2165</v>
      </c>
      <c r="Q1214" s="1" t="s">
        <v>2166</v>
      </c>
      <c r="R1214" s="1" t="s">
        <v>2366</v>
      </c>
      <c r="S1214" s="1">
        <v>7</v>
      </c>
      <c r="T1214" s="1">
        <v>92528517</v>
      </c>
      <c r="U1214" s="1">
        <v>92528517</v>
      </c>
      <c r="V1214" s="1" t="s">
        <v>2168</v>
      </c>
      <c r="W1214" s="1" t="s">
        <v>2168</v>
      </c>
      <c r="X1214" s="1" t="s">
        <v>2664</v>
      </c>
      <c r="Y1214" s="1" t="s">
        <v>2236</v>
      </c>
      <c r="Z1214" s="1">
        <v>1</v>
      </c>
      <c r="AA1214" s="1" t="s">
        <v>2124</v>
      </c>
      <c r="AB1214" s="1" t="s">
        <v>2171</v>
      </c>
      <c r="AC1214" s="1" t="s">
        <v>2124</v>
      </c>
      <c r="AD1214" s="1">
        <v>2</v>
      </c>
      <c r="AE1214" s="1">
        <v>910471</v>
      </c>
      <c r="AF1214" s="1">
        <v>92528517</v>
      </c>
      <c r="AG1214" s="1" t="s">
        <v>2210</v>
      </c>
      <c r="AH1214" s="1" t="s">
        <v>2174</v>
      </c>
    </row>
    <row r="1215" spans="1:34" x14ac:dyDescent="0.25">
      <c r="A1215" s="1">
        <v>898746</v>
      </c>
      <c r="B1215" s="1" t="s">
        <v>2175</v>
      </c>
      <c r="C1215" s="1" t="s">
        <v>7029</v>
      </c>
      <c r="D1215" s="1">
        <v>94137</v>
      </c>
      <c r="E1215" s="3" t="s">
        <v>638</v>
      </c>
      <c r="F1215" s="1" t="s">
        <v>641</v>
      </c>
      <c r="G1215" s="1" t="s">
        <v>2189</v>
      </c>
      <c r="H1215" s="1">
        <v>0</v>
      </c>
      <c r="I1215" s="1" t="s">
        <v>2335</v>
      </c>
      <c r="J1215" s="1">
        <v>775803948</v>
      </c>
      <c r="K1215" s="1" t="s">
        <v>2124</v>
      </c>
      <c r="L1215" s="1" t="s">
        <v>7030</v>
      </c>
      <c r="M1215" s="1" t="s">
        <v>3793</v>
      </c>
      <c r="N1215" s="1" t="s">
        <v>3794</v>
      </c>
      <c r="O1215" s="1" t="s">
        <v>2165</v>
      </c>
      <c r="P1215" s="1" t="s">
        <v>2165</v>
      </c>
      <c r="Q1215" s="1" t="s">
        <v>2166</v>
      </c>
      <c r="R1215" s="1" t="s">
        <v>2325</v>
      </c>
      <c r="S1215" s="1">
        <v>8</v>
      </c>
      <c r="T1215" s="1">
        <v>10623209</v>
      </c>
      <c r="U1215" s="1">
        <v>10623209</v>
      </c>
      <c r="V1215" s="1" t="s">
        <v>2168</v>
      </c>
      <c r="W1215" s="1" t="s">
        <v>2168</v>
      </c>
      <c r="X1215" s="1" t="s">
        <v>3795</v>
      </c>
      <c r="Y1215" s="1" t="s">
        <v>2236</v>
      </c>
      <c r="Z1215" s="1">
        <v>1</v>
      </c>
      <c r="AA1215" s="1" t="s">
        <v>2124</v>
      </c>
      <c r="AB1215" s="1" t="s">
        <v>2171</v>
      </c>
      <c r="AC1215" s="1" t="s">
        <v>2124</v>
      </c>
      <c r="AD1215" s="1">
        <v>2</v>
      </c>
      <c r="AE1215" s="1">
        <v>911822</v>
      </c>
      <c r="AF1215" s="1">
        <v>10623209</v>
      </c>
      <c r="AG1215" s="1" t="s">
        <v>2210</v>
      </c>
      <c r="AH1215" s="1" t="s">
        <v>2185</v>
      </c>
    </row>
    <row r="1216" spans="1:34" x14ac:dyDescent="0.25">
      <c r="A1216" s="1">
        <v>898747</v>
      </c>
      <c r="B1216" s="1" t="s">
        <v>2175</v>
      </c>
      <c r="C1216" s="1" t="s">
        <v>7031</v>
      </c>
      <c r="D1216" s="1">
        <v>94137</v>
      </c>
      <c r="E1216" s="3" t="s">
        <v>638</v>
      </c>
      <c r="F1216" s="1" t="s">
        <v>641</v>
      </c>
      <c r="G1216" s="1" t="s">
        <v>2249</v>
      </c>
      <c r="H1216" s="1">
        <v>0</v>
      </c>
      <c r="I1216" s="1" t="s">
        <v>2304</v>
      </c>
      <c r="J1216" s="1">
        <v>989159394</v>
      </c>
      <c r="K1216" s="1" t="s">
        <v>2124</v>
      </c>
      <c r="L1216" s="1" t="s">
        <v>7032</v>
      </c>
      <c r="M1216" s="1" t="s">
        <v>3793</v>
      </c>
      <c r="N1216" s="1" t="s">
        <v>3794</v>
      </c>
      <c r="O1216" s="1" t="s">
        <v>2165</v>
      </c>
      <c r="P1216" s="1" t="s">
        <v>2165</v>
      </c>
      <c r="Q1216" s="1" t="s">
        <v>2166</v>
      </c>
      <c r="R1216" s="1" t="s">
        <v>2325</v>
      </c>
      <c r="S1216" s="1">
        <v>8</v>
      </c>
      <c r="T1216" s="1">
        <v>10655021</v>
      </c>
      <c r="U1216" s="1">
        <v>10655021</v>
      </c>
      <c r="V1216" s="1" t="s">
        <v>2168</v>
      </c>
      <c r="W1216" s="1" t="s">
        <v>2168</v>
      </c>
      <c r="X1216" s="1" t="s">
        <v>3795</v>
      </c>
      <c r="Y1216" s="1" t="s">
        <v>2236</v>
      </c>
      <c r="Z1216" s="1">
        <v>1</v>
      </c>
      <c r="AA1216" s="1" t="s">
        <v>2124</v>
      </c>
      <c r="AB1216" s="1" t="s">
        <v>2171</v>
      </c>
      <c r="AC1216" s="1" t="s">
        <v>2124</v>
      </c>
      <c r="AD1216" s="1">
        <v>2</v>
      </c>
      <c r="AE1216" s="1">
        <v>908869</v>
      </c>
      <c r="AF1216" s="1">
        <v>10655021</v>
      </c>
      <c r="AG1216" s="1" t="s">
        <v>2185</v>
      </c>
      <c r="AH1216" s="1" t="s">
        <v>2174</v>
      </c>
    </row>
    <row r="1217" spans="1:34" x14ac:dyDescent="0.25">
      <c r="A1217" s="1">
        <v>898748</v>
      </c>
      <c r="B1217" s="1" t="s">
        <v>2175</v>
      </c>
      <c r="C1217" s="1" t="s">
        <v>7033</v>
      </c>
      <c r="D1217" s="1">
        <v>94137</v>
      </c>
      <c r="E1217" s="3" t="s">
        <v>638</v>
      </c>
      <c r="F1217" s="1" t="s">
        <v>641</v>
      </c>
      <c r="G1217" s="1" t="s">
        <v>2249</v>
      </c>
      <c r="H1217" s="1">
        <v>0</v>
      </c>
      <c r="I1217" s="1" t="s">
        <v>6600</v>
      </c>
      <c r="J1217" s="1">
        <v>888662577</v>
      </c>
      <c r="K1217" s="1" t="s">
        <v>2124</v>
      </c>
      <c r="L1217" s="1" t="s">
        <v>7034</v>
      </c>
      <c r="M1217" s="1" t="s">
        <v>3793</v>
      </c>
      <c r="N1217" s="1" t="s">
        <v>3794</v>
      </c>
      <c r="O1217" s="1" t="s">
        <v>2165</v>
      </c>
      <c r="P1217" s="1" t="s">
        <v>2165</v>
      </c>
      <c r="Q1217" s="1" t="s">
        <v>2166</v>
      </c>
      <c r="R1217" s="1" t="s">
        <v>2325</v>
      </c>
      <c r="S1217" s="1">
        <v>8</v>
      </c>
      <c r="T1217" s="1">
        <v>10655104</v>
      </c>
      <c r="U1217" s="1">
        <v>10655104</v>
      </c>
      <c r="V1217" s="1" t="s">
        <v>2168</v>
      </c>
      <c r="W1217" s="1" t="s">
        <v>2168</v>
      </c>
      <c r="X1217" s="1" t="s">
        <v>3795</v>
      </c>
      <c r="Y1217" s="1" t="s">
        <v>2236</v>
      </c>
      <c r="Z1217" s="1">
        <v>1</v>
      </c>
      <c r="AA1217" s="1" t="s">
        <v>2124</v>
      </c>
      <c r="AB1217" s="1" t="s">
        <v>2171</v>
      </c>
      <c r="AC1217" s="1" t="s">
        <v>2124</v>
      </c>
      <c r="AD1217" s="1">
        <v>2</v>
      </c>
      <c r="AE1217" s="1">
        <v>908870</v>
      </c>
      <c r="AF1217" s="1">
        <v>10655104</v>
      </c>
      <c r="AG1217" s="1" t="s">
        <v>2210</v>
      </c>
      <c r="AH1217" s="1" t="s">
        <v>2186</v>
      </c>
    </row>
    <row r="1218" spans="1:34" x14ac:dyDescent="0.25">
      <c r="A1218" s="1">
        <v>899513</v>
      </c>
      <c r="B1218" s="1" t="s">
        <v>2175</v>
      </c>
      <c r="C1218" s="1" t="s">
        <v>7035</v>
      </c>
      <c r="D1218" s="1">
        <v>8754</v>
      </c>
      <c r="E1218" s="3" t="s">
        <v>17</v>
      </c>
      <c r="F1218" s="1" t="s">
        <v>20</v>
      </c>
      <c r="G1218" s="1" t="s">
        <v>2249</v>
      </c>
      <c r="H1218" s="1">
        <v>0</v>
      </c>
      <c r="I1218" s="1" t="s">
        <v>6548</v>
      </c>
      <c r="J1218" s="1">
        <v>376347476</v>
      </c>
      <c r="K1218" s="1" t="s">
        <v>2124</v>
      </c>
      <c r="L1218" s="1" t="s">
        <v>7036</v>
      </c>
      <c r="M1218" s="1" t="s">
        <v>7037</v>
      </c>
      <c r="N1218" s="1" t="s">
        <v>7038</v>
      </c>
      <c r="O1218" s="1" t="s">
        <v>2165</v>
      </c>
      <c r="P1218" s="1" t="s">
        <v>2165</v>
      </c>
      <c r="Q1218" s="1" t="s">
        <v>2166</v>
      </c>
      <c r="R1218" s="1" t="s">
        <v>2325</v>
      </c>
      <c r="S1218" s="1">
        <v>8</v>
      </c>
      <c r="T1218" s="1">
        <v>38997046</v>
      </c>
      <c r="U1218" s="1">
        <v>38997046</v>
      </c>
      <c r="V1218" s="1" t="s">
        <v>2168</v>
      </c>
      <c r="W1218" s="1" t="s">
        <v>2168</v>
      </c>
      <c r="X1218" s="1" t="s">
        <v>7039</v>
      </c>
      <c r="Y1218" s="1" t="s">
        <v>2236</v>
      </c>
      <c r="Z1218" s="1">
        <v>1</v>
      </c>
      <c r="AA1218" s="1" t="s">
        <v>2124</v>
      </c>
      <c r="AB1218" s="1" t="s">
        <v>2171</v>
      </c>
      <c r="AC1218" s="1" t="s">
        <v>2124</v>
      </c>
      <c r="AD1218" s="1">
        <v>2</v>
      </c>
      <c r="AE1218" s="1">
        <v>909350</v>
      </c>
      <c r="AF1218" s="1">
        <v>38997046</v>
      </c>
      <c r="AG1218" s="1" t="s">
        <v>2174</v>
      </c>
      <c r="AH1218" s="1" t="s">
        <v>2210</v>
      </c>
    </row>
    <row r="1219" spans="1:34" x14ac:dyDescent="0.25">
      <c r="A1219" s="1">
        <v>899645</v>
      </c>
      <c r="B1219" s="1" t="s">
        <v>2175</v>
      </c>
      <c r="C1219" s="1" t="s">
        <v>7040</v>
      </c>
      <c r="D1219" s="1">
        <v>138050</v>
      </c>
      <c r="E1219" s="3" t="s">
        <v>340</v>
      </c>
      <c r="F1219" s="1" t="s">
        <v>343</v>
      </c>
      <c r="G1219" s="1" t="s">
        <v>2249</v>
      </c>
      <c r="H1219" s="1">
        <v>0</v>
      </c>
      <c r="I1219" s="1" t="s">
        <v>2304</v>
      </c>
      <c r="J1219" s="1">
        <v>1162962895</v>
      </c>
      <c r="K1219" s="1" t="s">
        <v>2124</v>
      </c>
      <c r="L1219" s="1" t="s">
        <v>7041</v>
      </c>
      <c r="M1219" s="1" t="s">
        <v>7042</v>
      </c>
      <c r="N1219" s="1" t="s">
        <v>7043</v>
      </c>
      <c r="O1219" s="1" t="s">
        <v>2165</v>
      </c>
      <c r="P1219" s="1" t="s">
        <v>2165</v>
      </c>
      <c r="Q1219" s="1" t="s">
        <v>2166</v>
      </c>
      <c r="R1219" s="1" t="s">
        <v>2325</v>
      </c>
      <c r="S1219" s="1">
        <v>8</v>
      </c>
      <c r="T1219" s="1">
        <v>43140494</v>
      </c>
      <c r="U1219" s="1">
        <v>43140494</v>
      </c>
      <c r="V1219" s="1" t="s">
        <v>2168</v>
      </c>
      <c r="W1219" s="1" t="s">
        <v>2168</v>
      </c>
      <c r="X1219" s="1" t="s">
        <v>7044</v>
      </c>
      <c r="Y1219" s="1" t="s">
        <v>2236</v>
      </c>
      <c r="Z1219" s="1">
        <v>1</v>
      </c>
      <c r="AA1219" s="1" t="s">
        <v>2124</v>
      </c>
      <c r="AB1219" s="1" t="s">
        <v>2171</v>
      </c>
      <c r="AC1219" s="1" t="s">
        <v>2124</v>
      </c>
      <c r="AD1219" s="1">
        <v>2</v>
      </c>
      <c r="AE1219" s="1">
        <v>910428</v>
      </c>
      <c r="AF1219" s="1">
        <v>43140494</v>
      </c>
      <c r="AG1219" s="1" t="s">
        <v>2210</v>
      </c>
      <c r="AH1219" s="1" t="s">
        <v>2174</v>
      </c>
    </row>
    <row r="1220" spans="1:34" x14ac:dyDescent="0.25">
      <c r="A1220" s="1">
        <v>899750</v>
      </c>
      <c r="B1220" s="1" t="s">
        <v>2175</v>
      </c>
      <c r="C1220" s="1" t="s">
        <v>7045</v>
      </c>
      <c r="D1220" s="1">
        <v>6101</v>
      </c>
      <c r="E1220" s="3" t="s">
        <v>634</v>
      </c>
      <c r="F1220" s="1" t="s">
        <v>637</v>
      </c>
      <c r="G1220" s="1" t="s">
        <v>2249</v>
      </c>
      <c r="H1220" s="1">
        <v>0</v>
      </c>
      <c r="I1220" s="1" t="s">
        <v>2370</v>
      </c>
      <c r="J1220" s="1">
        <v>572206979</v>
      </c>
      <c r="K1220" s="1" t="s">
        <v>2124</v>
      </c>
      <c r="L1220" s="1" t="s">
        <v>7046</v>
      </c>
      <c r="M1220" s="1" t="s">
        <v>3060</v>
      </c>
      <c r="N1220" s="1" t="s">
        <v>1134</v>
      </c>
      <c r="O1220" s="1" t="s">
        <v>2165</v>
      </c>
      <c r="P1220" s="1" t="s">
        <v>2165</v>
      </c>
      <c r="Q1220" s="1" t="s">
        <v>2166</v>
      </c>
      <c r="R1220" s="1" t="s">
        <v>2325</v>
      </c>
      <c r="S1220" s="1">
        <v>8</v>
      </c>
      <c r="T1220" s="1">
        <v>54616164</v>
      </c>
      <c r="U1220" s="1">
        <v>54616164</v>
      </c>
      <c r="V1220" s="1" t="s">
        <v>2168</v>
      </c>
      <c r="W1220" s="1" t="s">
        <v>2168</v>
      </c>
      <c r="X1220" s="1" t="s">
        <v>3860</v>
      </c>
      <c r="Y1220" s="1" t="s">
        <v>2236</v>
      </c>
      <c r="Z1220" s="1">
        <v>1</v>
      </c>
      <c r="AA1220" s="1" t="s">
        <v>2124</v>
      </c>
      <c r="AB1220" s="1" t="s">
        <v>2171</v>
      </c>
      <c r="AC1220" s="1" t="s">
        <v>2124</v>
      </c>
      <c r="AD1220" s="1">
        <v>2</v>
      </c>
      <c r="AE1220" s="1">
        <v>912104</v>
      </c>
      <c r="AF1220" s="1">
        <v>54616164</v>
      </c>
      <c r="AG1220" s="1" t="s">
        <v>2185</v>
      </c>
      <c r="AH1220" s="1" t="s">
        <v>2210</v>
      </c>
    </row>
    <row r="1221" spans="1:34" x14ac:dyDescent="0.25">
      <c r="A1221" s="1">
        <v>899751</v>
      </c>
      <c r="B1221" s="1" t="s">
        <v>2175</v>
      </c>
      <c r="C1221" s="1" t="s">
        <v>7047</v>
      </c>
      <c r="D1221" s="1">
        <v>6101</v>
      </c>
      <c r="E1221" s="3" t="s">
        <v>634</v>
      </c>
      <c r="F1221" s="1" t="s">
        <v>637</v>
      </c>
      <c r="G1221" s="1" t="s">
        <v>2249</v>
      </c>
      <c r="H1221" s="1">
        <v>0</v>
      </c>
      <c r="I1221" s="1" t="s">
        <v>2370</v>
      </c>
      <c r="J1221" s="1">
        <v>769599875</v>
      </c>
      <c r="K1221" s="1" t="s">
        <v>2124</v>
      </c>
      <c r="L1221" s="1" t="s">
        <v>7048</v>
      </c>
      <c r="M1221" s="1" t="s">
        <v>3060</v>
      </c>
      <c r="N1221" s="1" t="s">
        <v>1134</v>
      </c>
      <c r="O1221" s="1" t="s">
        <v>2165</v>
      </c>
      <c r="P1221" s="1" t="s">
        <v>2165</v>
      </c>
      <c r="Q1221" s="1" t="s">
        <v>2166</v>
      </c>
      <c r="R1221" s="1" t="s">
        <v>2325</v>
      </c>
      <c r="S1221" s="1">
        <v>8</v>
      </c>
      <c r="T1221" s="1">
        <v>54616178</v>
      </c>
      <c r="U1221" s="1">
        <v>54616178</v>
      </c>
      <c r="V1221" s="1" t="s">
        <v>2168</v>
      </c>
      <c r="W1221" s="1" t="s">
        <v>2168</v>
      </c>
      <c r="X1221" s="1" t="s">
        <v>3860</v>
      </c>
      <c r="Y1221" s="1" t="s">
        <v>2236</v>
      </c>
      <c r="Z1221" s="1">
        <v>1</v>
      </c>
      <c r="AA1221" s="1" t="s">
        <v>2124</v>
      </c>
      <c r="AB1221" s="1" t="s">
        <v>2171</v>
      </c>
      <c r="AC1221" s="1" t="s">
        <v>2124</v>
      </c>
      <c r="AD1221" s="1">
        <v>2</v>
      </c>
      <c r="AE1221" s="1">
        <v>908097</v>
      </c>
      <c r="AF1221" s="1">
        <v>54616178</v>
      </c>
      <c r="AG1221" s="1" t="s">
        <v>2186</v>
      </c>
      <c r="AH1221" s="1" t="s">
        <v>2174</v>
      </c>
    </row>
    <row r="1222" spans="1:34" x14ac:dyDescent="0.25">
      <c r="A1222" s="1">
        <v>899923</v>
      </c>
      <c r="B1222" s="1" t="s">
        <v>2175</v>
      </c>
      <c r="C1222" s="1" t="s">
        <v>7049</v>
      </c>
      <c r="D1222" s="1">
        <v>7274</v>
      </c>
      <c r="E1222" s="3" t="s">
        <v>1068</v>
      </c>
      <c r="F1222" s="1" t="s">
        <v>1070</v>
      </c>
      <c r="G1222" s="1" t="s">
        <v>2249</v>
      </c>
      <c r="H1222" s="1">
        <v>0</v>
      </c>
      <c r="I1222" s="1" t="s">
        <v>2304</v>
      </c>
      <c r="J1222" s="1">
        <v>764083716</v>
      </c>
      <c r="K1222" s="1" t="s">
        <v>2124</v>
      </c>
      <c r="L1222" s="1" t="s">
        <v>7050</v>
      </c>
      <c r="M1222" s="1" t="s">
        <v>6260</v>
      </c>
      <c r="N1222" s="1" t="s">
        <v>6261</v>
      </c>
      <c r="O1222" s="1" t="s">
        <v>2165</v>
      </c>
      <c r="P1222" s="1" t="s">
        <v>2165</v>
      </c>
      <c r="Q1222" s="1" t="s">
        <v>2166</v>
      </c>
      <c r="R1222" s="1" t="s">
        <v>2325</v>
      </c>
      <c r="S1222" s="1">
        <v>8</v>
      </c>
      <c r="T1222" s="1">
        <v>63086039</v>
      </c>
      <c r="U1222" s="1">
        <v>63086039</v>
      </c>
      <c r="V1222" s="1" t="s">
        <v>2168</v>
      </c>
      <c r="W1222" s="1" t="s">
        <v>2168</v>
      </c>
      <c r="X1222" s="1" t="s">
        <v>6262</v>
      </c>
      <c r="Y1222" s="1" t="s">
        <v>2236</v>
      </c>
      <c r="Z1222" s="1">
        <v>1</v>
      </c>
      <c r="AA1222" s="1" t="s">
        <v>2124</v>
      </c>
      <c r="AB1222" s="1" t="s">
        <v>2171</v>
      </c>
      <c r="AC1222" s="1" t="s">
        <v>2124</v>
      </c>
      <c r="AD1222" s="1">
        <v>2</v>
      </c>
      <c r="AE1222" s="1">
        <v>912242</v>
      </c>
      <c r="AF1222" s="1">
        <v>63086039</v>
      </c>
      <c r="AG1222" s="1" t="s">
        <v>2174</v>
      </c>
      <c r="AH1222" s="1" t="s">
        <v>2186</v>
      </c>
    </row>
    <row r="1223" spans="1:34" x14ac:dyDescent="0.25">
      <c r="A1223" s="1">
        <v>900128</v>
      </c>
      <c r="B1223" s="1" t="s">
        <v>2175</v>
      </c>
      <c r="C1223" s="1" t="s">
        <v>7051</v>
      </c>
      <c r="D1223" s="1">
        <v>54714</v>
      </c>
      <c r="E1223" s="3" t="s">
        <v>213</v>
      </c>
      <c r="F1223" s="1" t="s">
        <v>216</v>
      </c>
      <c r="G1223" s="1" t="s">
        <v>2249</v>
      </c>
      <c r="H1223" s="1">
        <v>0</v>
      </c>
      <c r="I1223" s="1" t="s">
        <v>2580</v>
      </c>
      <c r="J1223" s="1">
        <v>1825379377</v>
      </c>
      <c r="K1223" s="1" t="s">
        <v>2124</v>
      </c>
      <c r="L1223" s="1" t="s">
        <v>7052</v>
      </c>
      <c r="M1223" s="1" t="s">
        <v>7053</v>
      </c>
      <c r="N1223" s="1" t="s">
        <v>7054</v>
      </c>
      <c r="O1223" s="1" t="s">
        <v>2165</v>
      </c>
      <c r="P1223" s="1" t="s">
        <v>2165</v>
      </c>
      <c r="Q1223" s="1" t="s">
        <v>2166</v>
      </c>
      <c r="R1223" s="1" t="s">
        <v>2325</v>
      </c>
      <c r="S1223" s="1">
        <v>8</v>
      </c>
      <c r="T1223" s="1">
        <v>86743628</v>
      </c>
      <c r="U1223" s="1">
        <v>86743628</v>
      </c>
      <c r="V1223" s="1" t="s">
        <v>2168</v>
      </c>
      <c r="W1223" s="1" t="s">
        <v>2168</v>
      </c>
      <c r="X1223" s="1" t="s">
        <v>7055</v>
      </c>
      <c r="Y1223" s="1" t="s">
        <v>2236</v>
      </c>
      <c r="Z1223" s="1">
        <v>1</v>
      </c>
      <c r="AA1223" s="1" t="s">
        <v>2124</v>
      </c>
      <c r="AB1223" s="1" t="s">
        <v>2171</v>
      </c>
      <c r="AC1223" s="1" t="s">
        <v>2124</v>
      </c>
      <c r="AD1223" s="1">
        <v>2</v>
      </c>
      <c r="AE1223" s="1">
        <v>911900</v>
      </c>
      <c r="AF1223" s="1">
        <v>86743628</v>
      </c>
      <c r="AG1223" s="1" t="s">
        <v>2174</v>
      </c>
      <c r="AH1223" s="1" t="s">
        <v>2186</v>
      </c>
    </row>
    <row r="1224" spans="1:34" x14ac:dyDescent="0.25">
      <c r="A1224" s="1">
        <v>900520</v>
      </c>
      <c r="B1224" s="1" t="s">
        <v>2175</v>
      </c>
      <c r="C1224" s="1" t="s">
        <v>7056</v>
      </c>
      <c r="D1224" s="1">
        <v>157680</v>
      </c>
      <c r="E1224" s="3" t="s">
        <v>761</v>
      </c>
      <c r="F1224" s="1" t="s">
        <v>763</v>
      </c>
      <c r="G1224" s="1" t="s">
        <v>2249</v>
      </c>
      <c r="H1224" s="1">
        <v>0</v>
      </c>
      <c r="I1224" s="1" t="s">
        <v>2335</v>
      </c>
      <c r="J1224" s="1">
        <v>147672364</v>
      </c>
      <c r="K1224" s="1" t="s">
        <v>2124</v>
      </c>
      <c r="L1224" s="1" t="s">
        <v>7057</v>
      </c>
      <c r="M1224" s="1" t="s">
        <v>4124</v>
      </c>
      <c r="N1224" s="1" t="s">
        <v>4125</v>
      </c>
      <c r="O1224" s="1" t="s">
        <v>2165</v>
      </c>
      <c r="P1224" s="1" t="s">
        <v>2165</v>
      </c>
      <c r="Q1224" s="1" t="s">
        <v>2166</v>
      </c>
      <c r="R1224" s="1" t="s">
        <v>2325</v>
      </c>
      <c r="S1224" s="1">
        <v>8</v>
      </c>
      <c r="T1224" s="1">
        <v>99013353</v>
      </c>
      <c r="U1224" s="1">
        <v>99013353</v>
      </c>
      <c r="V1224" s="1" t="s">
        <v>2168</v>
      </c>
      <c r="W1224" s="1" t="s">
        <v>2168</v>
      </c>
      <c r="X1224" s="1" t="s">
        <v>4126</v>
      </c>
      <c r="Y1224" s="1" t="s">
        <v>2236</v>
      </c>
      <c r="Z1224" s="1">
        <v>1</v>
      </c>
      <c r="AA1224" s="1" t="s">
        <v>2124</v>
      </c>
      <c r="AB1224" s="1" t="s">
        <v>2171</v>
      </c>
      <c r="AC1224" s="1" t="s">
        <v>2124</v>
      </c>
      <c r="AD1224" s="1">
        <v>2</v>
      </c>
      <c r="AE1224" s="1">
        <v>908283</v>
      </c>
      <c r="AF1224" s="1">
        <v>99013353</v>
      </c>
      <c r="AG1224" s="1" t="s">
        <v>2174</v>
      </c>
      <c r="AH1224" s="1" t="s">
        <v>2210</v>
      </c>
    </row>
    <row r="1225" spans="1:34" x14ac:dyDescent="0.25">
      <c r="A1225" s="1">
        <v>900613</v>
      </c>
      <c r="B1225" s="1" t="s">
        <v>2175</v>
      </c>
      <c r="C1225" s="1" t="s">
        <v>7058</v>
      </c>
      <c r="D1225" s="1">
        <v>392255</v>
      </c>
      <c r="E1225" s="3" t="s">
        <v>883</v>
      </c>
      <c r="F1225" s="1" t="s">
        <v>886</v>
      </c>
      <c r="G1225" s="1" t="s">
        <v>2249</v>
      </c>
      <c r="H1225" s="1">
        <v>0</v>
      </c>
      <c r="I1225" s="1" t="s">
        <v>2304</v>
      </c>
      <c r="J1225" s="1">
        <v>966657559</v>
      </c>
      <c r="K1225" s="1" t="s">
        <v>2124</v>
      </c>
      <c r="L1225" s="1" t="s">
        <v>7059</v>
      </c>
      <c r="M1225" s="1" t="s">
        <v>7060</v>
      </c>
      <c r="N1225" s="1" t="s">
        <v>7061</v>
      </c>
      <c r="O1225" s="1" t="s">
        <v>2165</v>
      </c>
      <c r="P1225" s="1" t="s">
        <v>2165</v>
      </c>
      <c r="Q1225" s="1" t="s">
        <v>2166</v>
      </c>
      <c r="R1225" s="1" t="s">
        <v>2325</v>
      </c>
      <c r="S1225" s="1">
        <v>8</v>
      </c>
      <c r="T1225" s="1">
        <v>96160778</v>
      </c>
      <c r="U1225" s="1">
        <v>96160778</v>
      </c>
      <c r="V1225" s="1" t="s">
        <v>2168</v>
      </c>
      <c r="W1225" s="1" t="s">
        <v>2168</v>
      </c>
      <c r="X1225" s="1" t="s">
        <v>6119</v>
      </c>
      <c r="Y1225" s="1" t="s">
        <v>2236</v>
      </c>
      <c r="Z1225" s="1">
        <v>1</v>
      </c>
      <c r="AA1225" s="1" t="s">
        <v>2124</v>
      </c>
      <c r="AB1225" s="1" t="s">
        <v>2171</v>
      </c>
      <c r="AC1225" s="1" t="s">
        <v>2124</v>
      </c>
      <c r="AD1225" s="1">
        <v>2</v>
      </c>
      <c r="AE1225" s="1">
        <v>914079</v>
      </c>
      <c r="AF1225" s="1">
        <v>96160778</v>
      </c>
      <c r="AG1225" s="1" t="s">
        <v>2210</v>
      </c>
      <c r="AH1225" s="1" t="s">
        <v>2185</v>
      </c>
    </row>
    <row r="1226" spans="1:34" x14ac:dyDescent="0.25">
      <c r="A1226" s="1">
        <v>900614</v>
      </c>
      <c r="B1226" s="1" t="s">
        <v>2175</v>
      </c>
      <c r="C1226" s="1" t="s">
        <v>7062</v>
      </c>
      <c r="D1226" s="1">
        <v>27130</v>
      </c>
      <c r="E1226" s="3" t="s">
        <v>1230</v>
      </c>
      <c r="F1226" s="1" t="s">
        <v>1233</v>
      </c>
      <c r="G1226" s="1" t="s">
        <v>2249</v>
      </c>
      <c r="H1226" s="1">
        <v>0</v>
      </c>
      <c r="I1226" s="1" t="s">
        <v>6641</v>
      </c>
      <c r="J1226" s="1">
        <v>1241040246</v>
      </c>
      <c r="K1226" s="1" t="s">
        <v>2124</v>
      </c>
      <c r="L1226" s="1" t="s">
        <v>7063</v>
      </c>
      <c r="M1226" s="1" t="s">
        <v>4367</v>
      </c>
      <c r="N1226" s="1" t="s">
        <v>4368</v>
      </c>
      <c r="O1226" s="1" t="s">
        <v>2165</v>
      </c>
      <c r="P1226" s="1" t="s">
        <v>2165</v>
      </c>
      <c r="Q1226" s="1" t="s">
        <v>2166</v>
      </c>
      <c r="R1226" s="1" t="s">
        <v>2277</v>
      </c>
      <c r="S1226" s="1">
        <v>9</v>
      </c>
      <c r="T1226" s="1">
        <v>100099265</v>
      </c>
      <c r="U1226" s="1">
        <v>100099265</v>
      </c>
      <c r="V1226" s="1" t="s">
        <v>2168</v>
      </c>
      <c r="W1226" s="1" t="s">
        <v>2168</v>
      </c>
      <c r="X1226" s="1" t="s">
        <v>2278</v>
      </c>
      <c r="Y1226" s="1" t="s">
        <v>2236</v>
      </c>
      <c r="Z1226" s="1">
        <v>1</v>
      </c>
      <c r="AA1226" s="1" t="s">
        <v>2124</v>
      </c>
      <c r="AB1226" s="1" t="s">
        <v>2171</v>
      </c>
      <c r="AC1226" s="1" t="s">
        <v>2124</v>
      </c>
      <c r="AD1226" s="1">
        <v>2</v>
      </c>
      <c r="AE1226" s="1">
        <v>914933</v>
      </c>
      <c r="AF1226" s="1">
        <v>100099265</v>
      </c>
      <c r="AG1226" s="1" t="s">
        <v>2174</v>
      </c>
      <c r="AH1226" s="1" t="s">
        <v>2186</v>
      </c>
    </row>
    <row r="1227" spans="1:34" x14ac:dyDescent="0.25">
      <c r="A1227" s="1">
        <v>900910</v>
      </c>
      <c r="B1227" s="1" t="s">
        <v>2175</v>
      </c>
      <c r="C1227" s="1" t="s">
        <v>7064</v>
      </c>
      <c r="D1227" s="1">
        <v>25861</v>
      </c>
      <c r="E1227" s="3" t="s">
        <v>771</v>
      </c>
      <c r="F1227" s="1" t="s">
        <v>773</v>
      </c>
      <c r="G1227" s="1" t="s">
        <v>2249</v>
      </c>
      <c r="H1227" s="1">
        <v>0</v>
      </c>
      <c r="I1227" s="1" t="s">
        <v>2304</v>
      </c>
      <c r="J1227" s="1">
        <v>1289815111</v>
      </c>
      <c r="K1227" s="1" t="s">
        <v>2124</v>
      </c>
      <c r="L1227" s="1" t="s">
        <v>7065</v>
      </c>
      <c r="M1227" s="1" t="s">
        <v>4190</v>
      </c>
      <c r="N1227" s="1" t="s">
        <v>4191</v>
      </c>
      <c r="O1227" s="1" t="s">
        <v>2165</v>
      </c>
      <c r="P1227" s="1" t="s">
        <v>2165</v>
      </c>
      <c r="Q1227" s="1" t="s">
        <v>2166</v>
      </c>
      <c r="R1227" s="1" t="s">
        <v>2277</v>
      </c>
      <c r="S1227" s="1">
        <v>9</v>
      </c>
      <c r="T1227" s="1">
        <v>114504893</v>
      </c>
      <c r="U1227" s="1">
        <v>114504893</v>
      </c>
      <c r="V1227" s="1" t="s">
        <v>2168</v>
      </c>
      <c r="W1227" s="1" t="s">
        <v>2168</v>
      </c>
      <c r="X1227" s="1" t="s">
        <v>3918</v>
      </c>
      <c r="Y1227" s="1" t="s">
        <v>2236</v>
      </c>
      <c r="Z1227" s="1">
        <v>1</v>
      </c>
      <c r="AA1227" s="1" t="s">
        <v>2124</v>
      </c>
      <c r="AB1227" s="1" t="s">
        <v>2171</v>
      </c>
      <c r="AC1227" s="1" t="s">
        <v>2124</v>
      </c>
      <c r="AD1227" s="1">
        <v>2</v>
      </c>
      <c r="AE1227" s="1">
        <v>914675</v>
      </c>
      <c r="AF1227" s="1">
        <v>114504893</v>
      </c>
      <c r="AG1227" s="1" t="s">
        <v>2210</v>
      </c>
      <c r="AH1227" s="1" t="s">
        <v>2185</v>
      </c>
    </row>
    <row r="1228" spans="1:34" x14ac:dyDescent="0.25">
      <c r="A1228" s="1">
        <v>900911</v>
      </c>
      <c r="B1228" s="1" t="s">
        <v>2175</v>
      </c>
      <c r="C1228" s="1" t="s">
        <v>7066</v>
      </c>
      <c r="D1228" s="1">
        <v>25861</v>
      </c>
      <c r="E1228" s="3" t="s">
        <v>771</v>
      </c>
      <c r="F1228" s="1" t="s">
        <v>773</v>
      </c>
      <c r="G1228" s="1" t="s">
        <v>2220</v>
      </c>
      <c r="H1228" s="1">
        <v>0</v>
      </c>
      <c r="I1228" s="1" t="s">
        <v>7067</v>
      </c>
      <c r="J1228" s="1">
        <v>145985595</v>
      </c>
      <c r="K1228" s="1" t="s">
        <v>2124</v>
      </c>
      <c r="L1228" s="1" t="s">
        <v>7068</v>
      </c>
      <c r="M1228" s="1" t="s">
        <v>4185</v>
      </c>
      <c r="N1228" s="1" t="s">
        <v>4186</v>
      </c>
      <c r="O1228" s="1" t="s">
        <v>2165</v>
      </c>
      <c r="P1228" s="1" t="s">
        <v>2165</v>
      </c>
      <c r="Q1228" s="1" t="s">
        <v>2166</v>
      </c>
      <c r="R1228" s="1" t="s">
        <v>2277</v>
      </c>
      <c r="S1228" s="1">
        <v>9</v>
      </c>
      <c r="T1228" s="1">
        <v>114505005</v>
      </c>
      <c r="U1228" s="1">
        <v>114505005</v>
      </c>
      <c r="V1228" s="1" t="s">
        <v>2168</v>
      </c>
      <c r="W1228" s="1" t="s">
        <v>2168</v>
      </c>
      <c r="X1228" s="1" t="s">
        <v>3918</v>
      </c>
      <c r="Y1228" s="1" t="s">
        <v>2227</v>
      </c>
      <c r="Z1228" s="1">
        <v>2</v>
      </c>
      <c r="AA1228" s="1" t="s">
        <v>2124</v>
      </c>
      <c r="AB1228" s="1" t="s">
        <v>2171</v>
      </c>
      <c r="AC1228" s="1" t="s">
        <v>2124</v>
      </c>
      <c r="AD1228" s="1">
        <v>2</v>
      </c>
      <c r="AE1228" s="1">
        <v>912708</v>
      </c>
      <c r="AF1228" s="1">
        <v>114505005</v>
      </c>
      <c r="AG1228" s="1" t="s">
        <v>2210</v>
      </c>
      <c r="AH1228" s="1" t="s">
        <v>2174</v>
      </c>
    </row>
    <row r="1229" spans="1:34" x14ac:dyDescent="0.25">
      <c r="A1229" s="1">
        <v>900912</v>
      </c>
      <c r="B1229" s="1" t="s">
        <v>2175</v>
      </c>
      <c r="C1229" s="1" t="s">
        <v>7069</v>
      </c>
      <c r="D1229" s="1">
        <v>25861</v>
      </c>
      <c r="E1229" s="3" t="s">
        <v>771</v>
      </c>
      <c r="F1229" s="1" t="s">
        <v>773</v>
      </c>
      <c r="G1229" s="1" t="s">
        <v>2249</v>
      </c>
      <c r="H1229" s="1">
        <v>0</v>
      </c>
      <c r="I1229" s="1" t="s">
        <v>2370</v>
      </c>
      <c r="J1229" s="1">
        <v>537786676</v>
      </c>
      <c r="K1229" s="1" t="s">
        <v>2124</v>
      </c>
      <c r="L1229" s="1" t="s">
        <v>7070</v>
      </c>
      <c r="M1229" s="1" t="s">
        <v>4190</v>
      </c>
      <c r="N1229" s="1" t="s">
        <v>4191</v>
      </c>
      <c r="O1229" s="1" t="s">
        <v>2165</v>
      </c>
      <c r="P1229" s="1" t="s">
        <v>2165</v>
      </c>
      <c r="Q1229" s="1" t="s">
        <v>2166</v>
      </c>
      <c r="R1229" s="1" t="s">
        <v>2277</v>
      </c>
      <c r="S1229" s="1">
        <v>9</v>
      </c>
      <c r="T1229" s="1">
        <v>114505106</v>
      </c>
      <c r="U1229" s="1">
        <v>114505106</v>
      </c>
      <c r="V1229" s="1" t="s">
        <v>2168</v>
      </c>
      <c r="W1229" s="1" t="s">
        <v>2168</v>
      </c>
      <c r="X1229" s="1" t="s">
        <v>3918</v>
      </c>
      <c r="Y1229" s="1" t="s">
        <v>2236</v>
      </c>
      <c r="Z1229" s="1">
        <v>1</v>
      </c>
      <c r="AA1229" s="1" t="s">
        <v>2124</v>
      </c>
      <c r="AB1229" s="1" t="s">
        <v>2171</v>
      </c>
      <c r="AC1229" s="1" t="s">
        <v>2124</v>
      </c>
      <c r="AD1229" s="1">
        <v>2</v>
      </c>
      <c r="AE1229" s="1">
        <v>913077</v>
      </c>
      <c r="AF1229" s="1">
        <v>114505106</v>
      </c>
      <c r="AG1229" s="1" t="s">
        <v>2210</v>
      </c>
      <c r="AH1229" s="1" t="s">
        <v>2185</v>
      </c>
    </row>
    <row r="1230" spans="1:34" x14ac:dyDescent="0.25">
      <c r="A1230" s="1">
        <v>900913</v>
      </c>
      <c r="B1230" s="1" t="s">
        <v>2175</v>
      </c>
      <c r="C1230" s="1" t="s">
        <v>7071</v>
      </c>
      <c r="D1230" s="1">
        <v>25861</v>
      </c>
      <c r="E1230" s="3" t="s">
        <v>771</v>
      </c>
      <c r="F1230" s="1" t="s">
        <v>773</v>
      </c>
      <c r="G1230" s="1" t="s">
        <v>2249</v>
      </c>
      <c r="H1230" s="1">
        <v>0</v>
      </c>
      <c r="I1230" s="1" t="s">
        <v>2335</v>
      </c>
      <c r="J1230" s="1">
        <v>1844288269</v>
      </c>
      <c r="K1230" s="1" t="s">
        <v>2124</v>
      </c>
      <c r="L1230" s="1" t="s">
        <v>7072</v>
      </c>
      <c r="M1230" s="1" t="s">
        <v>3916</v>
      </c>
      <c r="N1230" s="1" t="s">
        <v>3917</v>
      </c>
      <c r="O1230" s="1" t="s">
        <v>2165</v>
      </c>
      <c r="P1230" s="1" t="s">
        <v>2165</v>
      </c>
      <c r="Q1230" s="1" t="s">
        <v>2166</v>
      </c>
      <c r="R1230" s="1" t="s">
        <v>2277</v>
      </c>
      <c r="S1230" s="1">
        <v>9</v>
      </c>
      <c r="T1230" s="1">
        <v>114505111</v>
      </c>
      <c r="U1230" s="1">
        <v>114505111</v>
      </c>
      <c r="V1230" s="1" t="s">
        <v>2168</v>
      </c>
      <c r="W1230" s="1" t="s">
        <v>2168</v>
      </c>
      <c r="X1230" s="1" t="s">
        <v>3918</v>
      </c>
      <c r="Y1230" s="1" t="s">
        <v>2236</v>
      </c>
      <c r="Z1230" s="1">
        <v>1</v>
      </c>
      <c r="AA1230" s="1" t="s">
        <v>2124</v>
      </c>
      <c r="AB1230" s="1" t="s">
        <v>2171</v>
      </c>
      <c r="AC1230" s="1" t="s">
        <v>2124</v>
      </c>
      <c r="AD1230" s="1">
        <v>2</v>
      </c>
      <c r="AE1230" s="1">
        <v>913078</v>
      </c>
      <c r="AF1230" s="1">
        <v>114505111</v>
      </c>
      <c r="AG1230" s="1" t="s">
        <v>2174</v>
      </c>
      <c r="AH1230" s="1" t="s">
        <v>2185</v>
      </c>
    </row>
    <row r="1231" spans="1:34" x14ac:dyDescent="0.25">
      <c r="A1231" s="1">
        <v>900914</v>
      </c>
      <c r="B1231" s="1" t="s">
        <v>2175</v>
      </c>
      <c r="C1231" s="1" t="s">
        <v>7073</v>
      </c>
      <c r="D1231" s="1">
        <v>25861</v>
      </c>
      <c r="E1231" s="3" t="s">
        <v>771</v>
      </c>
      <c r="F1231" s="1" t="s">
        <v>773</v>
      </c>
      <c r="G1231" s="1" t="s">
        <v>2239</v>
      </c>
      <c r="H1231" s="1">
        <v>0</v>
      </c>
      <c r="I1231" s="1" t="s">
        <v>2370</v>
      </c>
      <c r="J1231" s="1">
        <v>57258861</v>
      </c>
      <c r="K1231" s="1" t="s">
        <v>2124</v>
      </c>
      <c r="L1231" s="1" t="s">
        <v>7074</v>
      </c>
      <c r="M1231" s="1" t="s">
        <v>3916</v>
      </c>
      <c r="N1231" s="1" t="s">
        <v>3917</v>
      </c>
      <c r="O1231" s="1" t="s">
        <v>2165</v>
      </c>
      <c r="P1231" s="1" t="s">
        <v>2165</v>
      </c>
      <c r="Q1231" s="1" t="s">
        <v>2166</v>
      </c>
      <c r="R1231" s="1" t="s">
        <v>2277</v>
      </c>
      <c r="S1231" s="1">
        <v>9</v>
      </c>
      <c r="T1231" s="1">
        <v>114505115</v>
      </c>
      <c r="U1231" s="1">
        <v>114505115</v>
      </c>
      <c r="V1231" s="1" t="s">
        <v>2168</v>
      </c>
      <c r="W1231" s="1" t="s">
        <v>2168</v>
      </c>
      <c r="X1231" s="1" t="s">
        <v>3918</v>
      </c>
      <c r="Y1231" s="1" t="s">
        <v>2236</v>
      </c>
      <c r="Z1231" s="1">
        <v>1</v>
      </c>
      <c r="AA1231" s="1" t="s">
        <v>2124</v>
      </c>
      <c r="AB1231" s="1" t="s">
        <v>2171</v>
      </c>
      <c r="AC1231" s="1" t="s">
        <v>2124</v>
      </c>
      <c r="AD1231" s="1">
        <v>2</v>
      </c>
      <c r="AE1231" s="1">
        <v>913079</v>
      </c>
      <c r="AF1231" s="1">
        <v>114505115</v>
      </c>
      <c r="AG1231" s="1" t="s">
        <v>2210</v>
      </c>
      <c r="AH1231" s="1" t="s">
        <v>2185</v>
      </c>
    </row>
    <row r="1232" spans="1:34" x14ac:dyDescent="0.25">
      <c r="A1232" s="1">
        <v>900915</v>
      </c>
      <c r="B1232" s="1" t="s">
        <v>2175</v>
      </c>
      <c r="C1232" s="1" t="s">
        <v>7075</v>
      </c>
      <c r="D1232" s="1">
        <v>25861</v>
      </c>
      <c r="E1232" s="3" t="s">
        <v>771</v>
      </c>
      <c r="F1232" s="1" t="s">
        <v>773</v>
      </c>
      <c r="G1232" s="1" t="s">
        <v>2249</v>
      </c>
      <c r="H1232" s="1">
        <v>0</v>
      </c>
      <c r="I1232" s="1" t="s">
        <v>2304</v>
      </c>
      <c r="J1232" s="1">
        <v>987306942</v>
      </c>
      <c r="K1232" s="1" t="s">
        <v>2124</v>
      </c>
      <c r="L1232" s="1" t="s">
        <v>7076</v>
      </c>
      <c r="M1232" s="1" t="s">
        <v>4190</v>
      </c>
      <c r="N1232" s="1" t="s">
        <v>4191</v>
      </c>
      <c r="O1232" s="1" t="s">
        <v>2165</v>
      </c>
      <c r="P1232" s="1" t="s">
        <v>2165</v>
      </c>
      <c r="Q1232" s="1" t="s">
        <v>2166</v>
      </c>
      <c r="R1232" s="1" t="s">
        <v>2277</v>
      </c>
      <c r="S1232" s="1">
        <v>9</v>
      </c>
      <c r="T1232" s="1">
        <v>114505306</v>
      </c>
      <c r="U1232" s="1">
        <v>114505306</v>
      </c>
      <c r="V1232" s="1" t="s">
        <v>2168</v>
      </c>
      <c r="W1232" s="1" t="s">
        <v>2168</v>
      </c>
      <c r="X1232" s="1" t="s">
        <v>3918</v>
      </c>
      <c r="Y1232" s="1" t="s">
        <v>2236</v>
      </c>
      <c r="Z1232" s="1">
        <v>1</v>
      </c>
      <c r="AA1232" s="1" t="s">
        <v>2124</v>
      </c>
      <c r="AB1232" s="1" t="s">
        <v>2171</v>
      </c>
      <c r="AC1232" s="1" t="s">
        <v>2124</v>
      </c>
      <c r="AD1232" s="1">
        <v>2</v>
      </c>
      <c r="AE1232" s="1">
        <v>914224</v>
      </c>
      <c r="AF1232" s="1">
        <v>114505306</v>
      </c>
      <c r="AG1232" s="1" t="s">
        <v>2210</v>
      </c>
      <c r="AH1232" s="1" t="s">
        <v>2185</v>
      </c>
    </row>
    <row r="1233" spans="1:34" x14ac:dyDescent="0.25">
      <c r="A1233" s="1">
        <v>900916</v>
      </c>
      <c r="B1233" s="1" t="s">
        <v>2175</v>
      </c>
      <c r="C1233" s="1" t="s">
        <v>7077</v>
      </c>
      <c r="D1233" s="1">
        <v>25861</v>
      </c>
      <c r="E1233" s="3" t="s">
        <v>771</v>
      </c>
      <c r="F1233" s="1" t="s">
        <v>773</v>
      </c>
      <c r="G1233" s="1" t="s">
        <v>2249</v>
      </c>
      <c r="H1233" s="1">
        <v>0</v>
      </c>
      <c r="I1233" s="1" t="s">
        <v>2370</v>
      </c>
      <c r="J1233" s="1">
        <v>886073834</v>
      </c>
      <c r="K1233" s="1" t="s">
        <v>2124</v>
      </c>
      <c r="L1233" s="1" t="s">
        <v>7078</v>
      </c>
      <c r="M1233" s="1" t="s">
        <v>3916</v>
      </c>
      <c r="N1233" s="1" t="s">
        <v>3917</v>
      </c>
      <c r="O1233" s="1" t="s">
        <v>2165</v>
      </c>
      <c r="P1233" s="1" t="s">
        <v>2165</v>
      </c>
      <c r="Q1233" s="1" t="s">
        <v>2166</v>
      </c>
      <c r="R1233" s="1" t="s">
        <v>2277</v>
      </c>
      <c r="S1233" s="1">
        <v>9</v>
      </c>
      <c r="T1233" s="1">
        <v>114505371</v>
      </c>
      <c r="U1233" s="1">
        <v>114505371</v>
      </c>
      <c r="V1233" s="1" t="s">
        <v>2168</v>
      </c>
      <c r="W1233" s="1" t="s">
        <v>2168</v>
      </c>
      <c r="X1233" s="1" t="s">
        <v>3918</v>
      </c>
      <c r="Y1233" s="1" t="s">
        <v>2236</v>
      </c>
      <c r="Z1233" s="1">
        <v>1</v>
      </c>
      <c r="AA1233" s="1" t="s">
        <v>2124</v>
      </c>
      <c r="AB1233" s="1" t="s">
        <v>2171</v>
      </c>
      <c r="AC1233" s="1" t="s">
        <v>2124</v>
      </c>
      <c r="AD1233" s="1">
        <v>2</v>
      </c>
      <c r="AE1233" s="1">
        <v>914712</v>
      </c>
      <c r="AF1233" s="1">
        <v>114505371</v>
      </c>
      <c r="AG1233" s="1" t="s">
        <v>2210</v>
      </c>
      <c r="AH1233" s="1" t="s">
        <v>2174</v>
      </c>
    </row>
    <row r="1234" spans="1:34" x14ac:dyDescent="0.25">
      <c r="A1234" s="1">
        <v>900917</v>
      </c>
      <c r="B1234" s="1" t="s">
        <v>2175</v>
      </c>
      <c r="C1234" s="1" t="s">
        <v>7079</v>
      </c>
      <c r="D1234" s="1">
        <v>25861</v>
      </c>
      <c r="E1234" s="3" t="s">
        <v>771</v>
      </c>
      <c r="F1234" s="1" t="s">
        <v>773</v>
      </c>
      <c r="G1234" s="1" t="s">
        <v>2249</v>
      </c>
      <c r="H1234" s="1">
        <v>0</v>
      </c>
      <c r="I1234" s="1" t="s">
        <v>6553</v>
      </c>
      <c r="J1234" s="1">
        <v>1030140507</v>
      </c>
      <c r="K1234" s="1" t="s">
        <v>2124</v>
      </c>
      <c r="L1234" s="1" t="s">
        <v>7080</v>
      </c>
      <c r="M1234" s="1" t="s">
        <v>4190</v>
      </c>
      <c r="N1234" s="1" t="s">
        <v>4191</v>
      </c>
      <c r="O1234" s="1" t="s">
        <v>2165</v>
      </c>
      <c r="P1234" s="1" t="s">
        <v>2165</v>
      </c>
      <c r="Q1234" s="1" t="s">
        <v>2166</v>
      </c>
      <c r="R1234" s="1" t="s">
        <v>2277</v>
      </c>
      <c r="S1234" s="1">
        <v>9</v>
      </c>
      <c r="T1234" s="1">
        <v>114505396</v>
      </c>
      <c r="U1234" s="1">
        <v>114505396</v>
      </c>
      <c r="V1234" s="1" t="s">
        <v>2168</v>
      </c>
      <c r="W1234" s="1" t="s">
        <v>2168</v>
      </c>
      <c r="X1234" s="1" t="s">
        <v>3918</v>
      </c>
      <c r="Y1234" s="1" t="s">
        <v>2236</v>
      </c>
      <c r="Z1234" s="1">
        <v>1</v>
      </c>
      <c r="AA1234" s="1" t="s">
        <v>2124</v>
      </c>
      <c r="AB1234" s="1" t="s">
        <v>2171</v>
      </c>
      <c r="AC1234" s="1" t="s">
        <v>2124</v>
      </c>
      <c r="AD1234" s="1">
        <v>2</v>
      </c>
      <c r="AE1234" s="1">
        <v>912760</v>
      </c>
      <c r="AF1234" s="1">
        <v>114505396</v>
      </c>
      <c r="AG1234" s="1" t="s">
        <v>2174</v>
      </c>
      <c r="AH1234" s="1" t="s">
        <v>2186</v>
      </c>
    </row>
    <row r="1235" spans="1:34" x14ac:dyDescent="0.25">
      <c r="A1235" s="1">
        <v>900918</v>
      </c>
      <c r="B1235" s="1" t="s">
        <v>2175</v>
      </c>
      <c r="C1235" s="1" t="s">
        <v>7081</v>
      </c>
      <c r="D1235" s="1">
        <v>22954</v>
      </c>
      <c r="E1235" s="3" t="s">
        <v>720</v>
      </c>
      <c r="F1235" s="1" t="s">
        <v>723</v>
      </c>
      <c r="G1235" s="1" t="s">
        <v>2249</v>
      </c>
      <c r="H1235" s="1">
        <v>0</v>
      </c>
      <c r="I1235" s="1" t="s">
        <v>2335</v>
      </c>
      <c r="J1235" s="1">
        <v>1860294388</v>
      </c>
      <c r="K1235" s="1" t="s">
        <v>2124</v>
      </c>
      <c r="L1235" s="1" t="s">
        <v>7082</v>
      </c>
      <c r="M1235" s="1" t="s">
        <v>7083</v>
      </c>
      <c r="N1235" s="1" t="s">
        <v>7084</v>
      </c>
      <c r="O1235" s="1" t="s">
        <v>2165</v>
      </c>
      <c r="P1235" s="1" t="s">
        <v>2165</v>
      </c>
      <c r="Q1235" s="1" t="s">
        <v>2166</v>
      </c>
      <c r="R1235" s="1" t="s">
        <v>2277</v>
      </c>
      <c r="S1235" s="1">
        <v>9</v>
      </c>
      <c r="T1235" s="1">
        <v>116687320</v>
      </c>
      <c r="U1235" s="1">
        <v>116687320</v>
      </c>
      <c r="V1235" s="1" t="s">
        <v>2168</v>
      </c>
      <c r="W1235" s="1" t="s">
        <v>2168</v>
      </c>
      <c r="X1235" s="1" t="s">
        <v>2736</v>
      </c>
      <c r="Y1235" s="1" t="s">
        <v>2236</v>
      </c>
      <c r="Z1235" s="1">
        <v>1</v>
      </c>
      <c r="AA1235" s="1" t="s">
        <v>2124</v>
      </c>
      <c r="AB1235" s="1" t="s">
        <v>2171</v>
      </c>
      <c r="AC1235" s="1" t="s">
        <v>2124</v>
      </c>
      <c r="AD1235" s="1">
        <v>2</v>
      </c>
      <c r="AE1235" s="1">
        <v>912761</v>
      </c>
      <c r="AF1235" s="1">
        <v>116687320</v>
      </c>
      <c r="AG1235" s="1" t="s">
        <v>2174</v>
      </c>
      <c r="AH1235" s="1" t="s">
        <v>2186</v>
      </c>
    </row>
    <row r="1236" spans="1:34" x14ac:dyDescent="0.25">
      <c r="A1236" s="1">
        <v>901053</v>
      </c>
      <c r="B1236" s="1" t="s">
        <v>2175</v>
      </c>
      <c r="C1236" s="1" t="s">
        <v>7085</v>
      </c>
      <c r="D1236" s="1">
        <v>7306</v>
      </c>
      <c r="E1236" s="3" t="s">
        <v>1392</v>
      </c>
      <c r="F1236" s="1" t="s">
        <v>1394</v>
      </c>
      <c r="G1236" s="1" t="s">
        <v>2249</v>
      </c>
      <c r="H1236" s="1">
        <v>0</v>
      </c>
      <c r="I1236" s="1" t="s">
        <v>2335</v>
      </c>
      <c r="J1236" s="1">
        <v>920991316</v>
      </c>
      <c r="K1236" s="1" t="s">
        <v>2124</v>
      </c>
      <c r="L1236" s="1" t="s">
        <v>7086</v>
      </c>
      <c r="M1236" s="1" t="s">
        <v>3943</v>
      </c>
      <c r="N1236" s="1" t="s">
        <v>3944</v>
      </c>
      <c r="O1236" s="1" t="s">
        <v>2165</v>
      </c>
      <c r="P1236" s="1" t="s">
        <v>2165</v>
      </c>
      <c r="Q1236" s="1" t="s">
        <v>2166</v>
      </c>
      <c r="R1236" s="1" t="s">
        <v>2277</v>
      </c>
      <c r="S1236" s="1">
        <v>9</v>
      </c>
      <c r="T1236" s="1">
        <v>12693453</v>
      </c>
      <c r="U1236" s="1">
        <v>12693453</v>
      </c>
      <c r="V1236" s="1" t="s">
        <v>2168</v>
      </c>
      <c r="W1236" s="1" t="s">
        <v>2168</v>
      </c>
      <c r="X1236" s="1" t="s">
        <v>3945</v>
      </c>
      <c r="Y1236" s="1" t="s">
        <v>2236</v>
      </c>
      <c r="Z1236" s="1">
        <v>1</v>
      </c>
      <c r="AA1236" s="1" t="s">
        <v>2124</v>
      </c>
      <c r="AB1236" s="1" t="s">
        <v>2171</v>
      </c>
      <c r="AC1236" s="1" t="s">
        <v>2124</v>
      </c>
      <c r="AD1236" s="1">
        <v>2</v>
      </c>
      <c r="AE1236" s="1">
        <v>913602</v>
      </c>
      <c r="AF1236" s="1">
        <v>12693453</v>
      </c>
      <c r="AG1236" s="1" t="s">
        <v>2186</v>
      </c>
      <c r="AH1236" s="1" t="s">
        <v>2174</v>
      </c>
    </row>
    <row r="1237" spans="1:34" x14ac:dyDescent="0.25">
      <c r="A1237" s="1">
        <v>901054</v>
      </c>
      <c r="B1237" s="1" t="s">
        <v>2175</v>
      </c>
      <c r="C1237" s="1" t="s">
        <v>7087</v>
      </c>
      <c r="D1237" s="1">
        <v>7306</v>
      </c>
      <c r="E1237" s="3" t="s">
        <v>1392</v>
      </c>
      <c r="F1237" s="1" t="s">
        <v>1394</v>
      </c>
      <c r="G1237" s="1" t="s">
        <v>2249</v>
      </c>
      <c r="H1237" s="1">
        <v>0</v>
      </c>
      <c r="I1237" s="1" t="s">
        <v>2335</v>
      </c>
      <c r="J1237" s="1">
        <v>181350173</v>
      </c>
      <c r="K1237" s="1" t="s">
        <v>2124</v>
      </c>
      <c r="L1237" s="1" t="s">
        <v>7088</v>
      </c>
      <c r="M1237" s="1" t="s">
        <v>3943</v>
      </c>
      <c r="N1237" s="1" t="s">
        <v>3944</v>
      </c>
      <c r="O1237" s="1" t="s">
        <v>2165</v>
      </c>
      <c r="P1237" s="1" t="s">
        <v>2165</v>
      </c>
      <c r="Q1237" s="1" t="s">
        <v>2166</v>
      </c>
      <c r="R1237" s="1" t="s">
        <v>2277</v>
      </c>
      <c r="S1237" s="1">
        <v>9</v>
      </c>
      <c r="T1237" s="1">
        <v>12693928</v>
      </c>
      <c r="U1237" s="1">
        <v>12693928</v>
      </c>
      <c r="V1237" s="1" t="s">
        <v>2168</v>
      </c>
      <c r="W1237" s="1" t="s">
        <v>2168</v>
      </c>
      <c r="X1237" s="1" t="s">
        <v>3945</v>
      </c>
      <c r="Y1237" s="1" t="s">
        <v>2236</v>
      </c>
      <c r="Z1237" s="1">
        <v>1</v>
      </c>
      <c r="AA1237" s="1" t="s">
        <v>2124</v>
      </c>
      <c r="AB1237" s="1" t="s">
        <v>2171</v>
      </c>
      <c r="AC1237" s="1" t="s">
        <v>2124</v>
      </c>
      <c r="AD1237" s="1">
        <v>2</v>
      </c>
      <c r="AE1237" s="1">
        <v>913603</v>
      </c>
      <c r="AF1237" s="1">
        <v>12693928</v>
      </c>
      <c r="AG1237" s="1" t="s">
        <v>2210</v>
      </c>
      <c r="AH1237" s="1" t="s">
        <v>2185</v>
      </c>
    </row>
    <row r="1238" spans="1:34" x14ac:dyDescent="0.25">
      <c r="A1238" s="1">
        <v>901545</v>
      </c>
      <c r="B1238" s="1" t="s">
        <v>2175</v>
      </c>
      <c r="C1238" s="1" t="s">
        <v>7089</v>
      </c>
      <c r="D1238" s="1">
        <v>56623</v>
      </c>
      <c r="E1238" s="3" t="s">
        <v>374</v>
      </c>
      <c r="F1238" s="1" t="s">
        <v>376</v>
      </c>
      <c r="G1238" s="1" t="s">
        <v>2249</v>
      </c>
      <c r="H1238" s="1">
        <v>0</v>
      </c>
      <c r="I1238" s="1" t="s">
        <v>2335</v>
      </c>
      <c r="J1238" s="1">
        <v>1170873095</v>
      </c>
      <c r="K1238" s="1" t="s">
        <v>2124</v>
      </c>
      <c r="L1238" s="1" t="s">
        <v>7090</v>
      </c>
      <c r="M1238" s="1" t="s">
        <v>3982</v>
      </c>
      <c r="N1238" s="1" t="s">
        <v>3983</v>
      </c>
      <c r="O1238" s="1" t="s">
        <v>2165</v>
      </c>
      <c r="P1238" s="1" t="s">
        <v>2165</v>
      </c>
      <c r="Q1238" s="1" t="s">
        <v>2166</v>
      </c>
      <c r="R1238" s="1" t="s">
        <v>2277</v>
      </c>
      <c r="S1238" s="1">
        <v>9</v>
      </c>
      <c r="T1238" s="1">
        <v>136439460</v>
      </c>
      <c r="U1238" s="1">
        <v>136439460</v>
      </c>
      <c r="V1238" s="1" t="s">
        <v>2168</v>
      </c>
      <c r="W1238" s="1" t="s">
        <v>2168</v>
      </c>
      <c r="X1238" s="1" t="s">
        <v>2671</v>
      </c>
      <c r="Y1238" s="1" t="s">
        <v>2236</v>
      </c>
      <c r="Z1238" s="1">
        <v>1</v>
      </c>
      <c r="AA1238" s="1" t="s">
        <v>2124</v>
      </c>
      <c r="AB1238" s="1" t="s">
        <v>2171</v>
      </c>
      <c r="AC1238" s="1" t="s">
        <v>2124</v>
      </c>
      <c r="AD1238" s="1">
        <v>2</v>
      </c>
      <c r="AE1238" s="1">
        <v>914485</v>
      </c>
      <c r="AF1238" s="1">
        <v>136439460</v>
      </c>
      <c r="AG1238" s="1" t="s">
        <v>2210</v>
      </c>
      <c r="AH1238" s="1" t="s">
        <v>2185</v>
      </c>
    </row>
    <row r="1239" spans="1:34" x14ac:dyDescent="0.25">
      <c r="A1239" s="1">
        <v>901546</v>
      </c>
      <c r="B1239" s="1" t="s">
        <v>2175</v>
      </c>
      <c r="C1239" s="1" t="s">
        <v>7091</v>
      </c>
      <c r="D1239" s="1">
        <v>56623</v>
      </c>
      <c r="E1239" s="3" t="s">
        <v>374</v>
      </c>
      <c r="F1239" s="1" t="s">
        <v>376</v>
      </c>
      <c r="G1239" s="1" t="s">
        <v>2249</v>
      </c>
      <c r="H1239" s="1">
        <v>0</v>
      </c>
      <c r="I1239" s="1" t="s">
        <v>2335</v>
      </c>
      <c r="J1239" s="1">
        <v>1386453934</v>
      </c>
      <c r="K1239" s="1" t="s">
        <v>2124</v>
      </c>
      <c r="L1239" s="1" t="s">
        <v>7092</v>
      </c>
      <c r="M1239" s="1" t="s">
        <v>3982</v>
      </c>
      <c r="N1239" s="1" t="s">
        <v>3983</v>
      </c>
      <c r="O1239" s="1" t="s">
        <v>2165</v>
      </c>
      <c r="P1239" s="1" t="s">
        <v>2165</v>
      </c>
      <c r="Q1239" s="1" t="s">
        <v>2166</v>
      </c>
      <c r="R1239" s="1" t="s">
        <v>2277</v>
      </c>
      <c r="S1239" s="1">
        <v>9</v>
      </c>
      <c r="T1239" s="1">
        <v>136439568</v>
      </c>
      <c r="U1239" s="1">
        <v>136439568</v>
      </c>
      <c r="V1239" s="1" t="s">
        <v>2168</v>
      </c>
      <c r="W1239" s="1" t="s">
        <v>2168</v>
      </c>
      <c r="X1239" s="1" t="s">
        <v>2671</v>
      </c>
      <c r="Y1239" s="1" t="s">
        <v>2236</v>
      </c>
      <c r="Z1239" s="1">
        <v>1</v>
      </c>
      <c r="AA1239" s="1" t="s">
        <v>2124</v>
      </c>
      <c r="AB1239" s="1" t="s">
        <v>2171</v>
      </c>
      <c r="AC1239" s="1" t="s">
        <v>2124</v>
      </c>
      <c r="AD1239" s="1">
        <v>2</v>
      </c>
      <c r="AE1239" s="1">
        <v>914486</v>
      </c>
      <c r="AF1239" s="1">
        <v>136439568</v>
      </c>
      <c r="AG1239" s="1" t="s">
        <v>2210</v>
      </c>
      <c r="AH1239" s="1" t="s">
        <v>2185</v>
      </c>
    </row>
    <row r="1240" spans="1:34" x14ac:dyDescent="0.25">
      <c r="A1240" s="1">
        <v>901547</v>
      </c>
      <c r="B1240" s="1" t="s">
        <v>2175</v>
      </c>
      <c r="C1240" s="1" t="s">
        <v>7093</v>
      </c>
      <c r="D1240" s="1">
        <v>56623</v>
      </c>
      <c r="E1240" s="3" t="s">
        <v>374</v>
      </c>
      <c r="F1240" s="1" t="s">
        <v>376</v>
      </c>
      <c r="G1240" s="1" t="s">
        <v>2249</v>
      </c>
      <c r="H1240" s="1">
        <v>0</v>
      </c>
      <c r="I1240" s="1" t="s">
        <v>2304</v>
      </c>
      <c r="J1240" s="1">
        <v>868202242</v>
      </c>
      <c r="K1240" s="1" t="s">
        <v>2124</v>
      </c>
      <c r="L1240" s="1" t="s">
        <v>7094</v>
      </c>
      <c r="M1240" s="1" t="s">
        <v>3982</v>
      </c>
      <c r="N1240" s="1" t="s">
        <v>3983</v>
      </c>
      <c r="O1240" s="1" t="s">
        <v>2165</v>
      </c>
      <c r="P1240" s="1" t="s">
        <v>2165</v>
      </c>
      <c r="Q1240" s="1" t="s">
        <v>2166</v>
      </c>
      <c r="R1240" s="1" t="s">
        <v>2277</v>
      </c>
      <c r="S1240" s="1">
        <v>9</v>
      </c>
      <c r="T1240" s="1">
        <v>136439594</v>
      </c>
      <c r="U1240" s="1">
        <v>136439594</v>
      </c>
      <c r="V1240" s="1" t="s">
        <v>2168</v>
      </c>
      <c r="W1240" s="1" t="s">
        <v>2168</v>
      </c>
      <c r="X1240" s="1" t="s">
        <v>2671</v>
      </c>
      <c r="Y1240" s="1" t="s">
        <v>2236</v>
      </c>
      <c r="Z1240" s="1">
        <v>1</v>
      </c>
      <c r="AA1240" s="1" t="s">
        <v>2124</v>
      </c>
      <c r="AB1240" s="1" t="s">
        <v>2171</v>
      </c>
      <c r="AC1240" s="1" t="s">
        <v>2124</v>
      </c>
      <c r="AD1240" s="1">
        <v>2</v>
      </c>
      <c r="AE1240" s="1">
        <v>914994</v>
      </c>
      <c r="AF1240" s="1">
        <v>136439594</v>
      </c>
      <c r="AG1240" s="1" t="s">
        <v>2210</v>
      </c>
      <c r="AH1240" s="1" t="s">
        <v>2185</v>
      </c>
    </row>
    <row r="1241" spans="1:34" x14ac:dyDescent="0.25">
      <c r="A1241" s="1">
        <v>901670</v>
      </c>
      <c r="B1241" s="1" t="s">
        <v>2175</v>
      </c>
      <c r="C1241" s="1" t="s">
        <v>7095</v>
      </c>
      <c r="D1241" s="1">
        <v>158326</v>
      </c>
      <c r="E1241" s="3" t="s">
        <v>1203</v>
      </c>
      <c r="F1241" s="1" t="s">
        <v>1205</v>
      </c>
      <c r="G1241" s="1" t="s">
        <v>2249</v>
      </c>
      <c r="H1241" s="1">
        <v>0</v>
      </c>
      <c r="I1241" s="1" t="s">
        <v>2335</v>
      </c>
      <c r="J1241" s="1">
        <v>375233918</v>
      </c>
      <c r="K1241" s="1" t="s">
        <v>2124</v>
      </c>
      <c r="L1241" s="1" t="s">
        <v>7096</v>
      </c>
      <c r="M1241" s="1" t="s">
        <v>4493</v>
      </c>
      <c r="N1241" s="1" t="s">
        <v>4494</v>
      </c>
      <c r="O1241" s="1" t="s">
        <v>2165</v>
      </c>
      <c r="P1241" s="1" t="s">
        <v>2165</v>
      </c>
      <c r="Q1241" s="1" t="s">
        <v>2166</v>
      </c>
      <c r="R1241" s="1" t="s">
        <v>2277</v>
      </c>
      <c r="S1241" s="1">
        <v>9</v>
      </c>
      <c r="T1241" s="1">
        <v>14868989</v>
      </c>
      <c r="U1241" s="1">
        <v>14868989</v>
      </c>
      <c r="V1241" s="1" t="s">
        <v>2168</v>
      </c>
      <c r="W1241" s="1" t="s">
        <v>2168</v>
      </c>
      <c r="X1241" s="1" t="s">
        <v>3993</v>
      </c>
      <c r="Y1241" s="1" t="s">
        <v>2236</v>
      </c>
      <c r="Z1241" s="1">
        <v>1</v>
      </c>
      <c r="AA1241" s="1" t="s">
        <v>2124</v>
      </c>
      <c r="AB1241" s="1" t="s">
        <v>2171</v>
      </c>
      <c r="AC1241" s="1" t="s">
        <v>2124</v>
      </c>
      <c r="AD1241" s="1">
        <v>2</v>
      </c>
      <c r="AE1241" s="1">
        <v>914852</v>
      </c>
      <c r="AF1241" s="1">
        <v>14868989</v>
      </c>
      <c r="AG1241" s="1" t="s">
        <v>2174</v>
      </c>
      <c r="AH1241" s="1" t="s">
        <v>2210</v>
      </c>
    </row>
    <row r="1242" spans="1:34" x14ac:dyDescent="0.25">
      <c r="A1242" s="1">
        <v>901671</v>
      </c>
      <c r="B1242" s="1" t="s">
        <v>2175</v>
      </c>
      <c r="C1242" s="1" t="s">
        <v>7097</v>
      </c>
      <c r="D1242" s="1">
        <v>158326</v>
      </c>
      <c r="E1242" s="3" t="s">
        <v>1203</v>
      </c>
      <c r="F1242" s="1" t="s">
        <v>1205</v>
      </c>
      <c r="G1242" s="1" t="s">
        <v>2249</v>
      </c>
      <c r="H1242" s="1">
        <v>0</v>
      </c>
      <c r="I1242" s="1" t="s">
        <v>2370</v>
      </c>
      <c r="J1242" s="1">
        <v>114845933</v>
      </c>
      <c r="K1242" s="1" t="s">
        <v>2124</v>
      </c>
      <c r="L1242" s="1" t="s">
        <v>7098</v>
      </c>
      <c r="M1242" s="1" t="s">
        <v>4493</v>
      </c>
      <c r="N1242" s="1" t="s">
        <v>4494</v>
      </c>
      <c r="O1242" s="1" t="s">
        <v>2165</v>
      </c>
      <c r="P1242" s="1" t="s">
        <v>2165</v>
      </c>
      <c r="Q1242" s="1" t="s">
        <v>2166</v>
      </c>
      <c r="R1242" s="1" t="s">
        <v>2277</v>
      </c>
      <c r="S1242" s="1">
        <v>9</v>
      </c>
      <c r="T1242" s="1">
        <v>14869065</v>
      </c>
      <c r="U1242" s="1">
        <v>14869065</v>
      </c>
      <c r="V1242" s="1" t="s">
        <v>2168</v>
      </c>
      <c r="W1242" s="1" t="s">
        <v>2168</v>
      </c>
      <c r="X1242" s="1" t="s">
        <v>3993</v>
      </c>
      <c r="Y1242" s="1" t="s">
        <v>2236</v>
      </c>
      <c r="Z1242" s="1">
        <v>1</v>
      </c>
      <c r="AA1242" s="1" t="s">
        <v>2124</v>
      </c>
      <c r="AB1242" s="1" t="s">
        <v>2171</v>
      </c>
      <c r="AC1242" s="1" t="s">
        <v>2124</v>
      </c>
      <c r="AD1242" s="1">
        <v>2</v>
      </c>
      <c r="AE1242" s="1">
        <v>914853</v>
      </c>
      <c r="AF1242" s="1">
        <v>14869065</v>
      </c>
      <c r="AG1242" s="1" t="s">
        <v>2185</v>
      </c>
      <c r="AH1242" s="1" t="s">
        <v>2174</v>
      </c>
    </row>
    <row r="1243" spans="1:34" x14ac:dyDescent="0.25">
      <c r="A1243" s="1">
        <v>901672</v>
      </c>
      <c r="B1243" s="1" t="s">
        <v>2175</v>
      </c>
      <c r="C1243" s="1" t="s">
        <v>7099</v>
      </c>
      <c r="D1243" s="1">
        <v>158326</v>
      </c>
      <c r="E1243" s="3" t="s">
        <v>1203</v>
      </c>
      <c r="F1243" s="1" t="s">
        <v>1205</v>
      </c>
      <c r="G1243" s="1" t="s">
        <v>2249</v>
      </c>
      <c r="H1243" s="1">
        <v>0</v>
      </c>
      <c r="I1243" s="1" t="s">
        <v>2335</v>
      </c>
      <c r="J1243" s="1">
        <v>1279977645</v>
      </c>
      <c r="K1243" s="1" t="s">
        <v>2124</v>
      </c>
      <c r="L1243" s="1" t="s">
        <v>7100</v>
      </c>
      <c r="M1243" s="1" t="s">
        <v>4493</v>
      </c>
      <c r="N1243" s="1" t="s">
        <v>4494</v>
      </c>
      <c r="O1243" s="1" t="s">
        <v>2165</v>
      </c>
      <c r="P1243" s="1" t="s">
        <v>2165</v>
      </c>
      <c r="Q1243" s="1" t="s">
        <v>2166</v>
      </c>
      <c r="R1243" s="1" t="s">
        <v>2277</v>
      </c>
      <c r="S1243" s="1">
        <v>9</v>
      </c>
      <c r="T1243" s="1">
        <v>14869171</v>
      </c>
      <c r="U1243" s="1">
        <v>14869171</v>
      </c>
      <c r="V1243" s="1" t="s">
        <v>2168</v>
      </c>
      <c r="W1243" s="1" t="s">
        <v>2168</v>
      </c>
      <c r="X1243" s="1" t="s">
        <v>3993</v>
      </c>
      <c r="Y1243" s="1" t="s">
        <v>2236</v>
      </c>
      <c r="Z1243" s="1">
        <v>1</v>
      </c>
      <c r="AA1243" s="1" t="s">
        <v>2124</v>
      </c>
      <c r="AB1243" s="1" t="s">
        <v>2171</v>
      </c>
      <c r="AC1243" s="1" t="s">
        <v>2124</v>
      </c>
      <c r="AD1243" s="1">
        <v>2</v>
      </c>
      <c r="AE1243" s="1">
        <v>912907</v>
      </c>
      <c r="AF1243" s="1">
        <v>14869171</v>
      </c>
      <c r="AG1243" s="1" t="s">
        <v>2174</v>
      </c>
      <c r="AH1243" s="1" t="s">
        <v>2186</v>
      </c>
    </row>
    <row r="1244" spans="1:34" x14ac:dyDescent="0.25">
      <c r="A1244" s="1">
        <v>901673</v>
      </c>
      <c r="B1244" s="1" t="s">
        <v>2175</v>
      </c>
      <c r="C1244" s="1" t="s">
        <v>7101</v>
      </c>
      <c r="D1244" s="1">
        <v>158326</v>
      </c>
      <c r="E1244" s="3" t="s">
        <v>1203</v>
      </c>
      <c r="F1244" s="1" t="s">
        <v>1205</v>
      </c>
      <c r="G1244" s="1" t="s">
        <v>2249</v>
      </c>
      <c r="H1244" s="1">
        <v>0</v>
      </c>
      <c r="I1244" s="1" t="s">
        <v>2304</v>
      </c>
      <c r="J1244" s="1">
        <v>767868154</v>
      </c>
      <c r="K1244" s="1" t="s">
        <v>2124</v>
      </c>
      <c r="L1244" s="1" t="s">
        <v>7102</v>
      </c>
      <c r="M1244" s="1" t="s">
        <v>4493</v>
      </c>
      <c r="N1244" s="1" t="s">
        <v>4494</v>
      </c>
      <c r="O1244" s="1" t="s">
        <v>2165</v>
      </c>
      <c r="P1244" s="1" t="s">
        <v>2165</v>
      </c>
      <c r="Q1244" s="1" t="s">
        <v>2166</v>
      </c>
      <c r="R1244" s="1" t="s">
        <v>2277</v>
      </c>
      <c r="S1244" s="1">
        <v>9</v>
      </c>
      <c r="T1244" s="1">
        <v>14869242</v>
      </c>
      <c r="U1244" s="1">
        <v>14869242</v>
      </c>
      <c r="V1244" s="1" t="s">
        <v>2168</v>
      </c>
      <c r="W1244" s="1" t="s">
        <v>2168</v>
      </c>
      <c r="X1244" s="1" t="s">
        <v>3993</v>
      </c>
      <c r="Y1244" s="1" t="s">
        <v>2236</v>
      </c>
      <c r="Z1244" s="1">
        <v>1</v>
      </c>
      <c r="AA1244" s="1" t="s">
        <v>2124</v>
      </c>
      <c r="AB1244" s="1" t="s">
        <v>2171</v>
      </c>
      <c r="AC1244" s="1" t="s">
        <v>2124</v>
      </c>
      <c r="AD1244" s="1">
        <v>2</v>
      </c>
      <c r="AE1244" s="1">
        <v>912908</v>
      </c>
      <c r="AF1244" s="1">
        <v>14869242</v>
      </c>
      <c r="AG1244" s="1" t="s">
        <v>2185</v>
      </c>
      <c r="AH1244" s="1" t="s">
        <v>2210</v>
      </c>
    </row>
    <row r="1245" spans="1:34" x14ac:dyDescent="0.25">
      <c r="A1245" s="1">
        <v>901674</v>
      </c>
      <c r="B1245" s="1" t="s">
        <v>2175</v>
      </c>
      <c r="C1245" s="1" t="s">
        <v>7103</v>
      </c>
      <c r="D1245" s="1">
        <v>158326</v>
      </c>
      <c r="E1245" s="3" t="s">
        <v>1203</v>
      </c>
      <c r="F1245" s="1" t="s">
        <v>1205</v>
      </c>
      <c r="G1245" s="1" t="s">
        <v>2249</v>
      </c>
      <c r="H1245" s="1">
        <v>0</v>
      </c>
      <c r="I1245" s="1" t="s">
        <v>2335</v>
      </c>
      <c r="J1245" s="1">
        <v>1362806482</v>
      </c>
      <c r="K1245" s="1" t="s">
        <v>2124</v>
      </c>
      <c r="L1245" s="1" t="s">
        <v>7104</v>
      </c>
      <c r="M1245" s="1" t="s">
        <v>4493</v>
      </c>
      <c r="N1245" s="1" t="s">
        <v>4494</v>
      </c>
      <c r="O1245" s="1" t="s">
        <v>2165</v>
      </c>
      <c r="P1245" s="1" t="s">
        <v>2165</v>
      </c>
      <c r="Q1245" s="1" t="s">
        <v>2166</v>
      </c>
      <c r="R1245" s="1" t="s">
        <v>2277</v>
      </c>
      <c r="S1245" s="1">
        <v>9</v>
      </c>
      <c r="T1245" s="1">
        <v>14910041</v>
      </c>
      <c r="U1245" s="1">
        <v>14910041</v>
      </c>
      <c r="V1245" s="1" t="s">
        <v>2168</v>
      </c>
      <c r="W1245" s="1" t="s">
        <v>2168</v>
      </c>
      <c r="X1245" s="1" t="s">
        <v>3993</v>
      </c>
      <c r="Y1245" s="1" t="s">
        <v>2236</v>
      </c>
      <c r="Z1245" s="1">
        <v>1</v>
      </c>
      <c r="AA1245" s="1" t="s">
        <v>2124</v>
      </c>
      <c r="AB1245" s="1" t="s">
        <v>2171</v>
      </c>
      <c r="AC1245" s="1" t="s">
        <v>2124</v>
      </c>
      <c r="AD1245" s="1">
        <v>2</v>
      </c>
      <c r="AE1245" s="1">
        <v>912909</v>
      </c>
      <c r="AF1245" s="1">
        <v>14910041</v>
      </c>
      <c r="AG1245" s="1" t="s">
        <v>2210</v>
      </c>
      <c r="AH1245" s="1" t="s">
        <v>2185</v>
      </c>
    </row>
    <row r="1246" spans="1:34" x14ac:dyDescent="0.25">
      <c r="A1246" s="1">
        <v>901675</v>
      </c>
      <c r="B1246" s="1" t="s">
        <v>2175</v>
      </c>
      <c r="C1246" s="1" t="s">
        <v>7105</v>
      </c>
      <c r="D1246" s="1">
        <v>158326</v>
      </c>
      <c r="E1246" s="3" t="s">
        <v>1203</v>
      </c>
      <c r="F1246" s="1" t="s">
        <v>1205</v>
      </c>
      <c r="G1246" s="1" t="s">
        <v>2249</v>
      </c>
      <c r="H1246" s="1">
        <v>0</v>
      </c>
      <c r="I1246" s="1" t="s">
        <v>2335</v>
      </c>
      <c r="J1246" s="1">
        <v>1818476936</v>
      </c>
      <c r="K1246" s="1" t="s">
        <v>2124</v>
      </c>
      <c r="L1246" s="1" t="s">
        <v>7106</v>
      </c>
      <c r="M1246" s="1" t="s">
        <v>4493</v>
      </c>
      <c r="N1246" s="1" t="s">
        <v>4494</v>
      </c>
      <c r="O1246" s="1" t="s">
        <v>2165</v>
      </c>
      <c r="P1246" s="1" t="s">
        <v>2165</v>
      </c>
      <c r="Q1246" s="1" t="s">
        <v>2166</v>
      </c>
      <c r="R1246" s="1" t="s">
        <v>2277</v>
      </c>
      <c r="S1246" s="1">
        <v>9</v>
      </c>
      <c r="T1246" s="1">
        <v>14910122</v>
      </c>
      <c r="U1246" s="1">
        <v>14910122</v>
      </c>
      <c r="V1246" s="1" t="s">
        <v>2168</v>
      </c>
      <c r="W1246" s="1" t="s">
        <v>2168</v>
      </c>
      <c r="X1246" s="1" t="s">
        <v>3993</v>
      </c>
      <c r="Y1246" s="1" t="s">
        <v>2236</v>
      </c>
      <c r="Z1246" s="1">
        <v>1</v>
      </c>
      <c r="AA1246" s="1" t="s">
        <v>2124</v>
      </c>
      <c r="AB1246" s="1" t="s">
        <v>2171</v>
      </c>
      <c r="AC1246" s="1" t="s">
        <v>2124</v>
      </c>
      <c r="AD1246" s="1">
        <v>2</v>
      </c>
      <c r="AE1246" s="1">
        <v>912910</v>
      </c>
      <c r="AF1246" s="1">
        <v>14910122</v>
      </c>
      <c r="AG1246" s="1" t="s">
        <v>2174</v>
      </c>
      <c r="AH1246" s="1" t="s">
        <v>2185</v>
      </c>
    </row>
    <row r="1247" spans="1:34" x14ac:dyDescent="0.25">
      <c r="A1247" s="1">
        <v>901676</v>
      </c>
      <c r="B1247" s="1" t="s">
        <v>2175</v>
      </c>
      <c r="C1247" s="1" t="s">
        <v>7107</v>
      </c>
      <c r="D1247" s="1">
        <v>158326</v>
      </c>
      <c r="E1247" s="3" t="s">
        <v>1203</v>
      </c>
      <c r="F1247" s="1" t="s">
        <v>1205</v>
      </c>
      <c r="G1247" s="1" t="s">
        <v>2249</v>
      </c>
      <c r="H1247" s="1">
        <v>0</v>
      </c>
      <c r="I1247" s="1" t="s">
        <v>2335</v>
      </c>
      <c r="J1247" s="1">
        <v>1818479451</v>
      </c>
      <c r="K1247" s="1" t="s">
        <v>2124</v>
      </c>
      <c r="L1247" s="1" t="s">
        <v>7108</v>
      </c>
      <c r="M1247" s="1" t="s">
        <v>4493</v>
      </c>
      <c r="N1247" s="1" t="s">
        <v>4494</v>
      </c>
      <c r="O1247" s="1" t="s">
        <v>2165</v>
      </c>
      <c r="P1247" s="1" t="s">
        <v>2165</v>
      </c>
      <c r="Q1247" s="1" t="s">
        <v>2166</v>
      </c>
      <c r="R1247" s="1" t="s">
        <v>2277</v>
      </c>
      <c r="S1247" s="1">
        <v>9</v>
      </c>
      <c r="T1247" s="1">
        <v>14910137</v>
      </c>
      <c r="U1247" s="1">
        <v>14910137</v>
      </c>
      <c r="V1247" s="1" t="s">
        <v>2168</v>
      </c>
      <c r="W1247" s="1" t="s">
        <v>2168</v>
      </c>
      <c r="X1247" s="1" t="s">
        <v>3993</v>
      </c>
      <c r="Y1247" s="1" t="s">
        <v>2236</v>
      </c>
      <c r="Z1247" s="1">
        <v>1</v>
      </c>
      <c r="AA1247" s="1" t="s">
        <v>2124</v>
      </c>
      <c r="AB1247" s="1" t="s">
        <v>2171</v>
      </c>
      <c r="AC1247" s="1" t="s">
        <v>2124</v>
      </c>
      <c r="AD1247" s="1">
        <v>2</v>
      </c>
      <c r="AE1247" s="1">
        <v>912911</v>
      </c>
      <c r="AF1247" s="1">
        <v>14910137</v>
      </c>
      <c r="AG1247" s="1" t="s">
        <v>2210</v>
      </c>
      <c r="AH1247" s="1" t="s">
        <v>2185</v>
      </c>
    </row>
    <row r="1248" spans="1:34" x14ac:dyDescent="0.25">
      <c r="A1248" s="1">
        <v>901800</v>
      </c>
      <c r="B1248" s="1" t="s">
        <v>2175</v>
      </c>
      <c r="C1248" s="1" t="s">
        <v>7109</v>
      </c>
      <c r="D1248" s="1">
        <v>169522</v>
      </c>
      <c r="E1248" s="3" t="s">
        <v>385</v>
      </c>
      <c r="F1248" s="1" t="s">
        <v>388</v>
      </c>
      <c r="G1248" s="1" t="s">
        <v>2249</v>
      </c>
      <c r="H1248" s="1">
        <v>0</v>
      </c>
      <c r="I1248" s="1" t="s">
        <v>2335</v>
      </c>
      <c r="J1248" s="1">
        <v>943155660</v>
      </c>
      <c r="K1248" s="1" t="s">
        <v>2124</v>
      </c>
      <c r="L1248" s="1" t="s">
        <v>7110</v>
      </c>
      <c r="M1248" s="1" t="s">
        <v>3997</v>
      </c>
      <c r="N1248" s="1" t="s">
        <v>3998</v>
      </c>
      <c r="O1248" s="1" t="s">
        <v>2165</v>
      </c>
      <c r="P1248" s="1" t="s">
        <v>2165</v>
      </c>
      <c r="Q1248" s="1" t="s">
        <v>2166</v>
      </c>
      <c r="R1248" s="1" t="s">
        <v>2277</v>
      </c>
      <c r="S1248" s="1">
        <v>9</v>
      </c>
      <c r="T1248" s="1">
        <v>2717646</v>
      </c>
      <c r="U1248" s="1">
        <v>2717646</v>
      </c>
      <c r="V1248" s="1" t="s">
        <v>2168</v>
      </c>
      <c r="W1248" s="1" t="s">
        <v>2168</v>
      </c>
      <c r="X1248" s="1" t="s">
        <v>2293</v>
      </c>
      <c r="Y1248" s="1" t="s">
        <v>2236</v>
      </c>
      <c r="Z1248" s="1">
        <v>1</v>
      </c>
      <c r="AA1248" s="1" t="s">
        <v>2124</v>
      </c>
      <c r="AB1248" s="1" t="s">
        <v>2171</v>
      </c>
      <c r="AC1248" s="1" t="s">
        <v>2124</v>
      </c>
      <c r="AD1248" s="1">
        <v>2</v>
      </c>
      <c r="AE1248" s="1">
        <v>914648</v>
      </c>
      <c r="AF1248" s="1">
        <v>2717646</v>
      </c>
      <c r="AG1248" s="1" t="s">
        <v>2185</v>
      </c>
      <c r="AH1248" s="1" t="s">
        <v>2186</v>
      </c>
    </row>
    <row r="1249" spans="1:34" x14ac:dyDescent="0.25">
      <c r="A1249" s="1">
        <v>901801</v>
      </c>
      <c r="B1249" s="1" t="s">
        <v>2175</v>
      </c>
      <c r="C1249" s="1" t="s">
        <v>7111</v>
      </c>
      <c r="D1249" s="1">
        <v>169522</v>
      </c>
      <c r="E1249" s="3" t="s">
        <v>385</v>
      </c>
      <c r="F1249" s="1" t="s">
        <v>388</v>
      </c>
      <c r="G1249" s="1" t="s">
        <v>2249</v>
      </c>
      <c r="H1249" s="1">
        <v>0</v>
      </c>
      <c r="I1249" s="1" t="s">
        <v>2335</v>
      </c>
      <c r="J1249" s="1">
        <v>571461805</v>
      </c>
      <c r="K1249" s="1" t="s">
        <v>2124</v>
      </c>
      <c r="L1249" s="1" t="s">
        <v>7112</v>
      </c>
      <c r="M1249" s="1" t="s">
        <v>3997</v>
      </c>
      <c r="N1249" s="1" t="s">
        <v>3998</v>
      </c>
      <c r="O1249" s="1" t="s">
        <v>2165</v>
      </c>
      <c r="P1249" s="1" t="s">
        <v>2165</v>
      </c>
      <c r="Q1249" s="1" t="s">
        <v>2166</v>
      </c>
      <c r="R1249" s="1" t="s">
        <v>2277</v>
      </c>
      <c r="S1249" s="1">
        <v>9</v>
      </c>
      <c r="T1249" s="1">
        <v>2717671</v>
      </c>
      <c r="U1249" s="1">
        <v>2717671</v>
      </c>
      <c r="V1249" s="1" t="s">
        <v>2168</v>
      </c>
      <c r="W1249" s="1" t="s">
        <v>2168</v>
      </c>
      <c r="X1249" s="1" t="s">
        <v>2293</v>
      </c>
      <c r="Y1249" s="1" t="s">
        <v>2236</v>
      </c>
      <c r="Z1249" s="1">
        <v>1</v>
      </c>
      <c r="AA1249" s="1" t="s">
        <v>2124</v>
      </c>
      <c r="AB1249" s="1" t="s">
        <v>2171</v>
      </c>
      <c r="AC1249" s="1" t="s">
        <v>2124</v>
      </c>
      <c r="AD1249" s="1">
        <v>2</v>
      </c>
      <c r="AE1249" s="1">
        <v>914649</v>
      </c>
      <c r="AF1249" s="1">
        <v>2717671</v>
      </c>
      <c r="AG1249" s="1" t="s">
        <v>2210</v>
      </c>
      <c r="AH1249" s="1" t="s">
        <v>2185</v>
      </c>
    </row>
    <row r="1250" spans="1:34" x14ac:dyDescent="0.25">
      <c r="A1250" s="1">
        <v>901802</v>
      </c>
      <c r="B1250" s="1" t="s">
        <v>2175</v>
      </c>
      <c r="C1250" s="1" t="s">
        <v>7113</v>
      </c>
      <c r="D1250" s="1">
        <v>169522</v>
      </c>
      <c r="E1250" s="3" t="s">
        <v>385</v>
      </c>
      <c r="F1250" s="1" t="s">
        <v>388</v>
      </c>
      <c r="G1250" s="1" t="s">
        <v>2249</v>
      </c>
      <c r="H1250" s="1">
        <v>0</v>
      </c>
      <c r="I1250" s="1" t="s">
        <v>2304</v>
      </c>
      <c r="J1250" s="1">
        <v>773711302</v>
      </c>
      <c r="K1250" s="1" t="s">
        <v>2124</v>
      </c>
      <c r="L1250" s="1" t="s">
        <v>7114</v>
      </c>
      <c r="M1250" s="1" t="s">
        <v>3997</v>
      </c>
      <c r="N1250" s="1" t="s">
        <v>3998</v>
      </c>
      <c r="O1250" s="1" t="s">
        <v>2165</v>
      </c>
      <c r="P1250" s="1" t="s">
        <v>2165</v>
      </c>
      <c r="Q1250" s="1" t="s">
        <v>2166</v>
      </c>
      <c r="R1250" s="1" t="s">
        <v>2277</v>
      </c>
      <c r="S1250" s="1">
        <v>9</v>
      </c>
      <c r="T1250" s="1">
        <v>2717731</v>
      </c>
      <c r="U1250" s="1">
        <v>2717731</v>
      </c>
      <c r="V1250" s="1" t="s">
        <v>2168</v>
      </c>
      <c r="W1250" s="1" t="s">
        <v>2168</v>
      </c>
      <c r="X1250" s="1" t="s">
        <v>2293</v>
      </c>
      <c r="Y1250" s="1" t="s">
        <v>2236</v>
      </c>
      <c r="Z1250" s="1">
        <v>1</v>
      </c>
      <c r="AA1250" s="1" t="s">
        <v>2124</v>
      </c>
      <c r="AB1250" s="1" t="s">
        <v>2171</v>
      </c>
      <c r="AC1250" s="1" t="s">
        <v>2124</v>
      </c>
      <c r="AD1250" s="1">
        <v>2</v>
      </c>
      <c r="AE1250" s="1">
        <v>912683</v>
      </c>
      <c r="AF1250" s="1">
        <v>2717731</v>
      </c>
      <c r="AG1250" s="1" t="s">
        <v>2186</v>
      </c>
      <c r="AH1250" s="1" t="s">
        <v>2174</v>
      </c>
    </row>
    <row r="1251" spans="1:34" x14ac:dyDescent="0.25">
      <c r="A1251" s="1">
        <v>903033</v>
      </c>
      <c r="B1251" s="1" t="s">
        <v>2175</v>
      </c>
      <c r="C1251" s="1" t="s">
        <v>7115</v>
      </c>
      <c r="D1251" s="1">
        <v>1756</v>
      </c>
      <c r="E1251" s="3" t="s">
        <v>863</v>
      </c>
      <c r="F1251" s="1" t="s">
        <v>865</v>
      </c>
      <c r="G1251" s="1" t="s">
        <v>2254</v>
      </c>
      <c r="H1251" s="1">
        <v>0</v>
      </c>
      <c r="I1251" s="1" t="s">
        <v>7116</v>
      </c>
      <c r="J1251" s="1">
        <v>780710916</v>
      </c>
      <c r="K1251" s="1" t="s">
        <v>2124</v>
      </c>
      <c r="L1251" s="1" t="s">
        <v>7117</v>
      </c>
      <c r="M1251" s="1" t="s">
        <v>5621</v>
      </c>
      <c r="N1251" s="1" t="s">
        <v>5622</v>
      </c>
      <c r="O1251" s="1" t="s">
        <v>2165</v>
      </c>
      <c r="P1251" s="1" t="s">
        <v>2165</v>
      </c>
      <c r="Q1251" s="1" t="s">
        <v>2166</v>
      </c>
      <c r="R1251" s="1" t="s">
        <v>2233</v>
      </c>
      <c r="S1251" s="1" t="s">
        <v>2234</v>
      </c>
      <c r="T1251" s="1">
        <v>33211334</v>
      </c>
      <c r="U1251" s="1">
        <v>33211334</v>
      </c>
      <c r="V1251" s="1" t="s">
        <v>2168</v>
      </c>
      <c r="W1251" s="1" t="s">
        <v>2168</v>
      </c>
      <c r="X1251" s="1" t="s">
        <v>2244</v>
      </c>
      <c r="Y1251" s="1" t="s">
        <v>2236</v>
      </c>
      <c r="Z1251" s="1">
        <v>1</v>
      </c>
      <c r="AA1251" s="1" t="s">
        <v>2124</v>
      </c>
      <c r="AB1251" s="1" t="s">
        <v>2171</v>
      </c>
      <c r="AC1251" s="1" t="s">
        <v>2124</v>
      </c>
      <c r="AD1251" s="1">
        <v>2</v>
      </c>
      <c r="AE1251" s="1">
        <v>914621</v>
      </c>
      <c r="AF1251" s="1">
        <v>33211334</v>
      </c>
      <c r="AG1251" s="1" t="s">
        <v>2174</v>
      </c>
      <c r="AH1251" s="1" t="s">
        <v>2186</v>
      </c>
    </row>
    <row r="1252" spans="1:34" x14ac:dyDescent="0.25">
      <c r="A1252" s="1">
        <v>903048</v>
      </c>
      <c r="B1252" s="1" t="s">
        <v>2175</v>
      </c>
      <c r="C1252" s="1" t="s">
        <v>7118</v>
      </c>
      <c r="D1252" s="1">
        <v>6102</v>
      </c>
      <c r="E1252" s="3" t="s">
        <v>642</v>
      </c>
      <c r="F1252" s="1" t="s">
        <v>645</v>
      </c>
      <c r="G1252" s="1" t="s">
        <v>2249</v>
      </c>
      <c r="H1252" s="1">
        <v>0</v>
      </c>
      <c r="I1252" s="1" t="s">
        <v>2335</v>
      </c>
      <c r="J1252" s="1">
        <v>909119773</v>
      </c>
      <c r="K1252" s="1" t="s">
        <v>2124</v>
      </c>
      <c r="L1252" s="1" t="s">
        <v>7119</v>
      </c>
      <c r="M1252" s="1" t="s">
        <v>3060</v>
      </c>
      <c r="N1252" s="1" t="s">
        <v>1134</v>
      </c>
      <c r="O1252" s="1" t="s">
        <v>2165</v>
      </c>
      <c r="P1252" s="1" t="s">
        <v>2165</v>
      </c>
      <c r="Q1252" s="1" t="s">
        <v>2166</v>
      </c>
      <c r="R1252" s="1" t="s">
        <v>2233</v>
      </c>
      <c r="S1252" s="1" t="s">
        <v>2234</v>
      </c>
      <c r="T1252" s="1">
        <v>46837066</v>
      </c>
      <c r="U1252" s="1">
        <v>46837066</v>
      </c>
      <c r="V1252" s="1" t="s">
        <v>2168</v>
      </c>
      <c r="W1252" s="1" t="s">
        <v>2168</v>
      </c>
      <c r="X1252" s="1" t="s">
        <v>2572</v>
      </c>
      <c r="Y1252" s="1" t="s">
        <v>2236</v>
      </c>
      <c r="Z1252" s="1">
        <v>1</v>
      </c>
      <c r="AA1252" s="1" t="s">
        <v>2124</v>
      </c>
      <c r="AB1252" s="1" t="s">
        <v>2171</v>
      </c>
      <c r="AC1252" s="1" t="s">
        <v>2124</v>
      </c>
      <c r="AD1252" s="1">
        <v>2</v>
      </c>
      <c r="AE1252" s="1">
        <v>914210</v>
      </c>
      <c r="AF1252" s="1">
        <v>46837066</v>
      </c>
      <c r="AG1252" s="1" t="s">
        <v>2185</v>
      </c>
      <c r="AH1252" s="1" t="s">
        <v>2210</v>
      </c>
    </row>
    <row r="1253" spans="1:34" x14ac:dyDescent="0.25">
      <c r="A1253" s="1">
        <v>903615</v>
      </c>
      <c r="B1253" s="1" t="s">
        <v>2175</v>
      </c>
      <c r="C1253" s="1" t="s">
        <v>7120</v>
      </c>
      <c r="D1253" s="1">
        <v>79583</v>
      </c>
      <c r="E1253" s="3" t="s">
        <v>1052</v>
      </c>
      <c r="F1253" s="1" t="s">
        <v>1055</v>
      </c>
      <c r="G1253" s="1" t="s">
        <v>5975</v>
      </c>
      <c r="H1253" s="1">
        <v>1</v>
      </c>
      <c r="I1253" s="1" t="s">
        <v>2297</v>
      </c>
      <c r="J1253" s="1">
        <v>2080810222</v>
      </c>
      <c r="K1253" s="1" t="s">
        <v>2124</v>
      </c>
      <c r="L1253" s="1" t="s">
        <v>7121</v>
      </c>
      <c r="M1253" s="1" t="s">
        <v>2232</v>
      </c>
      <c r="N1253" s="1" t="s">
        <v>2194</v>
      </c>
      <c r="O1253" s="1" t="s">
        <v>2215</v>
      </c>
      <c r="P1253" s="1" t="s">
        <v>2215</v>
      </c>
      <c r="Q1253" s="1" t="s">
        <v>2166</v>
      </c>
      <c r="R1253" s="1" t="s">
        <v>2532</v>
      </c>
      <c r="S1253" s="1">
        <v>16</v>
      </c>
      <c r="T1253" s="1">
        <v>75556220</v>
      </c>
      <c r="U1253" s="1">
        <v>75556220</v>
      </c>
      <c r="V1253" s="1" t="s">
        <v>2168</v>
      </c>
      <c r="W1253" s="1" t="s">
        <v>2168</v>
      </c>
      <c r="X1253" s="1" t="s">
        <v>2710</v>
      </c>
      <c r="Y1253" s="1" t="s">
        <v>2236</v>
      </c>
      <c r="Z1253" s="1">
        <v>1</v>
      </c>
      <c r="AA1253" s="1" t="s">
        <v>2124</v>
      </c>
      <c r="AB1253" s="1" t="s">
        <v>2171</v>
      </c>
      <c r="AC1253" s="1" t="s">
        <v>2124</v>
      </c>
      <c r="AD1253" s="1">
        <v>2</v>
      </c>
      <c r="AE1253" s="1">
        <v>915365</v>
      </c>
      <c r="AF1253" s="1">
        <v>75556220</v>
      </c>
      <c r="AG1253" s="1" t="s">
        <v>2174</v>
      </c>
      <c r="AH1253" s="1" t="s">
        <v>2185</v>
      </c>
    </row>
    <row r="1254" spans="1:34" x14ac:dyDescent="0.25">
      <c r="A1254" s="1">
        <v>936487</v>
      </c>
      <c r="B1254" s="1" t="s">
        <v>2175</v>
      </c>
      <c r="C1254" s="1" t="s">
        <v>7122</v>
      </c>
      <c r="D1254" s="1">
        <v>1203</v>
      </c>
      <c r="E1254" s="3" t="s">
        <v>185</v>
      </c>
      <c r="F1254" s="1" t="s">
        <v>188</v>
      </c>
      <c r="G1254" s="1" t="s">
        <v>2249</v>
      </c>
      <c r="H1254" s="1">
        <v>0</v>
      </c>
      <c r="I1254" s="1" t="s">
        <v>7123</v>
      </c>
      <c r="J1254" s="1">
        <v>774598730</v>
      </c>
      <c r="K1254" s="1" t="s">
        <v>2124</v>
      </c>
      <c r="L1254" s="1" t="s">
        <v>7124</v>
      </c>
      <c r="M1254" s="1" t="s">
        <v>2521</v>
      </c>
      <c r="N1254" s="1" t="s">
        <v>2522</v>
      </c>
      <c r="O1254" s="1" t="s">
        <v>2165</v>
      </c>
      <c r="P1254" s="1" t="s">
        <v>2165</v>
      </c>
      <c r="Q1254" s="1" t="s">
        <v>2166</v>
      </c>
      <c r="R1254" s="1" t="s">
        <v>2316</v>
      </c>
      <c r="S1254" s="1">
        <v>13</v>
      </c>
      <c r="T1254" s="1">
        <v>76992088</v>
      </c>
      <c r="U1254" s="1">
        <v>76992088</v>
      </c>
      <c r="V1254" s="1" t="s">
        <v>2168</v>
      </c>
      <c r="W1254" s="1" t="s">
        <v>2168</v>
      </c>
      <c r="X1254" s="1" t="s">
        <v>2317</v>
      </c>
      <c r="Y1254" s="1" t="s">
        <v>2236</v>
      </c>
      <c r="Z1254" s="1">
        <v>2</v>
      </c>
      <c r="AA1254" s="1" t="s">
        <v>2124</v>
      </c>
      <c r="AB1254" s="1" t="s">
        <v>2171</v>
      </c>
      <c r="AC1254" s="1" t="s">
        <v>2124</v>
      </c>
      <c r="AD1254" s="1">
        <v>2</v>
      </c>
      <c r="AE1254" s="1">
        <v>942106</v>
      </c>
      <c r="AF1254" s="1">
        <v>76992088</v>
      </c>
      <c r="AG1254" s="1" t="s">
        <v>2210</v>
      </c>
      <c r="AH1254" s="1" t="s">
        <v>2174</v>
      </c>
    </row>
    <row r="1255" spans="1:34" x14ac:dyDescent="0.25">
      <c r="A1255" s="1">
        <v>966364</v>
      </c>
      <c r="B1255" s="1" t="s">
        <v>2175</v>
      </c>
      <c r="C1255" s="1" t="s">
        <v>7125</v>
      </c>
      <c r="D1255" s="1">
        <v>64802</v>
      </c>
      <c r="E1255" s="3" t="s">
        <v>455</v>
      </c>
      <c r="F1255" s="1" t="s">
        <v>458</v>
      </c>
      <c r="G1255" s="1" t="s">
        <v>5975</v>
      </c>
      <c r="H1255" s="1">
        <v>1</v>
      </c>
      <c r="I1255" s="1" t="s">
        <v>2124</v>
      </c>
      <c r="J1255" s="1">
        <v>1475372376</v>
      </c>
      <c r="K1255" s="1" t="s">
        <v>2124</v>
      </c>
      <c r="L1255" s="1" t="s">
        <v>7126</v>
      </c>
      <c r="M1255" s="1" t="s">
        <v>7127</v>
      </c>
      <c r="N1255" s="1" t="s">
        <v>7128</v>
      </c>
      <c r="O1255" s="1" t="s">
        <v>6301</v>
      </c>
      <c r="P1255" s="1" t="s">
        <v>2165</v>
      </c>
      <c r="Q1255" s="1" t="s">
        <v>2166</v>
      </c>
      <c r="R1255" s="1" t="s">
        <v>2380</v>
      </c>
      <c r="S1255" s="1">
        <v>1</v>
      </c>
      <c r="T1255" s="1">
        <v>9943500</v>
      </c>
      <c r="U1255" s="1">
        <v>9943500</v>
      </c>
      <c r="V1255" s="1" t="s">
        <v>2168</v>
      </c>
      <c r="W1255" s="1" t="s">
        <v>2168</v>
      </c>
      <c r="X1255" s="1" t="s">
        <v>2381</v>
      </c>
      <c r="Y1255" s="1" t="s">
        <v>2170</v>
      </c>
      <c r="Z1255" s="1">
        <v>1</v>
      </c>
      <c r="AA1255" s="1" t="s">
        <v>2124</v>
      </c>
      <c r="AB1255" s="1" t="s">
        <v>2171</v>
      </c>
      <c r="AC1255" s="1" t="s">
        <v>2124</v>
      </c>
      <c r="AD1255" s="1">
        <v>2</v>
      </c>
      <c r="AE1255" s="1">
        <v>978247</v>
      </c>
      <c r="AF1255" s="1">
        <v>9943500</v>
      </c>
      <c r="AG1255" s="1" t="s">
        <v>2210</v>
      </c>
      <c r="AH1255" s="1" t="s">
        <v>2185</v>
      </c>
    </row>
    <row r="1256" spans="1:34" x14ac:dyDescent="0.25">
      <c r="A1256" s="1">
        <v>966365</v>
      </c>
      <c r="B1256" s="1" t="s">
        <v>2175</v>
      </c>
      <c r="C1256" s="1" t="s">
        <v>7129</v>
      </c>
      <c r="D1256" s="1">
        <v>64802</v>
      </c>
      <c r="E1256" s="3" t="s">
        <v>455</v>
      </c>
      <c r="F1256" s="1" t="s">
        <v>458</v>
      </c>
      <c r="G1256" s="1" t="s">
        <v>2159</v>
      </c>
      <c r="H1256" s="1">
        <v>1</v>
      </c>
      <c r="I1256" s="1" t="s">
        <v>2124</v>
      </c>
      <c r="J1256" s="1">
        <v>1175912276</v>
      </c>
      <c r="K1256" s="1" t="s">
        <v>2124</v>
      </c>
      <c r="L1256" s="1" t="s">
        <v>7130</v>
      </c>
      <c r="M1256" s="1" t="s">
        <v>7127</v>
      </c>
      <c r="N1256" s="1" t="s">
        <v>7128</v>
      </c>
      <c r="O1256" s="1" t="s">
        <v>6301</v>
      </c>
      <c r="P1256" s="1" t="s">
        <v>2165</v>
      </c>
      <c r="Q1256" s="1" t="s">
        <v>2166</v>
      </c>
      <c r="R1256" s="1" t="s">
        <v>2380</v>
      </c>
      <c r="S1256" s="1">
        <v>1</v>
      </c>
      <c r="T1256" s="1">
        <v>9943503</v>
      </c>
      <c r="U1256" s="1">
        <v>9943503</v>
      </c>
      <c r="V1256" s="1" t="s">
        <v>2168</v>
      </c>
      <c r="W1256" s="1" t="s">
        <v>2168</v>
      </c>
      <c r="X1256" s="1" t="s">
        <v>2381</v>
      </c>
      <c r="Y1256" s="1" t="s">
        <v>2170</v>
      </c>
      <c r="Z1256" s="1">
        <v>1</v>
      </c>
      <c r="AA1256" s="1" t="s">
        <v>2124</v>
      </c>
      <c r="AB1256" s="1" t="s">
        <v>2171</v>
      </c>
      <c r="AC1256" s="1" t="s">
        <v>2124</v>
      </c>
      <c r="AD1256" s="1">
        <v>2</v>
      </c>
      <c r="AE1256" s="1">
        <v>978238</v>
      </c>
      <c r="AF1256" s="1">
        <v>9943503</v>
      </c>
      <c r="AG1256" s="1" t="s">
        <v>2174</v>
      </c>
      <c r="AH1256" s="1" t="s">
        <v>2186</v>
      </c>
    </row>
    <row r="1257" spans="1:34" x14ac:dyDescent="0.25">
      <c r="A1257" s="1">
        <v>966366</v>
      </c>
      <c r="B1257" s="1" t="s">
        <v>2175</v>
      </c>
      <c r="C1257" s="1" t="s">
        <v>7131</v>
      </c>
      <c r="D1257" s="1">
        <v>64802</v>
      </c>
      <c r="E1257" s="3" t="s">
        <v>455</v>
      </c>
      <c r="F1257" s="1" t="s">
        <v>458</v>
      </c>
      <c r="G1257" s="1" t="s">
        <v>5975</v>
      </c>
      <c r="H1257" s="1">
        <v>1</v>
      </c>
      <c r="I1257" s="1" t="s">
        <v>2124</v>
      </c>
      <c r="J1257" s="1">
        <v>1640875002</v>
      </c>
      <c r="K1257" s="1" t="s">
        <v>2124</v>
      </c>
      <c r="L1257" s="1" t="s">
        <v>7132</v>
      </c>
      <c r="M1257" s="1" t="s">
        <v>7127</v>
      </c>
      <c r="N1257" s="1" t="s">
        <v>7128</v>
      </c>
      <c r="O1257" s="1" t="s">
        <v>6301</v>
      </c>
      <c r="P1257" s="1" t="s">
        <v>2165</v>
      </c>
      <c r="Q1257" s="1" t="s">
        <v>2166</v>
      </c>
      <c r="R1257" s="1" t="s">
        <v>2380</v>
      </c>
      <c r="S1257" s="1">
        <v>1</v>
      </c>
      <c r="T1257" s="1">
        <v>9943515</v>
      </c>
      <c r="U1257" s="1">
        <v>9943515</v>
      </c>
      <c r="V1257" s="1" t="s">
        <v>2168</v>
      </c>
      <c r="W1257" s="1" t="s">
        <v>2168</v>
      </c>
      <c r="X1257" s="1" t="s">
        <v>2381</v>
      </c>
      <c r="Y1257" s="1" t="s">
        <v>2170</v>
      </c>
      <c r="Z1257" s="1">
        <v>1</v>
      </c>
      <c r="AA1257" s="1" t="s">
        <v>2124</v>
      </c>
      <c r="AB1257" s="1" t="s">
        <v>2171</v>
      </c>
      <c r="AC1257" s="1" t="s">
        <v>2124</v>
      </c>
      <c r="AD1257" s="1">
        <v>2</v>
      </c>
      <c r="AE1257" s="1">
        <v>978249</v>
      </c>
      <c r="AF1257" s="1">
        <v>9943515</v>
      </c>
      <c r="AG1257" s="1" t="s">
        <v>2210</v>
      </c>
      <c r="AH1257" s="1" t="s">
        <v>2186</v>
      </c>
    </row>
    <row r="1258" spans="1:34" x14ac:dyDescent="0.25">
      <c r="A1258" s="1">
        <v>966386</v>
      </c>
      <c r="B1258" s="1" t="s">
        <v>2175</v>
      </c>
      <c r="C1258" s="1" t="s">
        <v>7133</v>
      </c>
      <c r="D1258" s="1">
        <v>64802</v>
      </c>
      <c r="E1258" s="3" t="s">
        <v>455</v>
      </c>
      <c r="F1258" s="1" t="s">
        <v>458</v>
      </c>
      <c r="G1258" s="1" t="s">
        <v>5975</v>
      </c>
      <c r="H1258" s="1">
        <v>1</v>
      </c>
      <c r="I1258" s="1" t="s">
        <v>2124</v>
      </c>
      <c r="J1258" s="1">
        <v>957312118</v>
      </c>
      <c r="K1258" s="1" t="s">
        <v>2124</v>
      </c>
      <c r="L1258" s="1" t="s">
        <v>7134</v>
      </c>
      <c r="M1258" s="1" t="s">
        <v>7127</v>
      </c>
      <c r="N1258" s="1" t="s">
        <v>7128</v>
      </c>
      <c r="O1258" s="1" t="s">
        <v>6301</v>
      </c>
      <c r="P1258" s="1" t="s">
        <v>2165</v>
      </c>
      <c r="Q1258" s="1" t="s">
        <v>2166</v>
      </c>
      <c r="R1258" s="1" t="s">
        <v>2380</v>
      </c>
      <c r="S1258" s="1">
        <v>1</v>
      </c>
      <c r="T1258" s="1">
        <v>9943519</v>
      </c>
      <c r="U1258" s="1">
        <v>9943519</v>
      </c>
      <c r="V1258" s="1" t="s">
        <v>2168</v>
      </c>
      <c r="W1258" s="1" t="s">
        <v>2168</v>
      </c>
      <c r="X1258" s="1" t="s">
        <v>2381</v>
      </c>
      <c r="Y1258" s="1" t="s">
        <v>2170</v>
      </c>
      <c r="Z1258" s="1">
        <v>1</v>
      </c>
      <c r="AA1258" s="1" t="s">
        <v>2124</v>
      </c>
      <c r="AB1258" s="1" t="s">
        <v>2171</v>
      </c>
      <c r="AC1258" s="1" t="s">
        <v>2124</v>
      </c>
      <c r="AD1258" s="1">
        <v>2</v>
      </c>
      <c r="AE1258" s="1">
        <v>978248</v>
      </c>
      <c r="AF1258" s="1">
        <v>9943519</v>
      </c>
      <c r="AG1258" s="1" t="s">
        <v>2185</v>
      </c>
      <c r="AH1258" s="1" t="s">
        <v>2210</v>
      </c>
    </row>
    <row r="1259" spans="1:34" x14ac:dyDescent="0.25">
      <c r="A1259" s="1">
        <v>966387</v>
      </c>
      <c r="B1259" s="1" t="s">
        <v>2175</v>
      </c>
      <c r="C1259" s="1" t="s">
        <v>7135</v>
      </c>
      <c r="D1259" s="1">
        <v>64802</v>
      </c>
      <c r="E1259" s="3" t="s">
        <v>455</v>
      </c>
      <c r="F1259" s="1" t="s">
        <v>458</v>
      </c>
      <c r="G1259" s="1" t="s">
        <v>5975</v>
      </c>
      <c r="H1259" s="1">
        <v>1</v>
      </c>
      <c r="I1259" s="1" t="s">
        <v>2124</v>
      </c>
      <c r="J1259" s="1">
        <v>1640875786</v>
      </c>
      <c r="K1259" s="1" t="s">
        <v>2124</v>
      </c>
      <c r="L1259" s="1" t="s">
        <v>7136</v>
      </c>
      <c r="M1259" s="1" t="s">
        <v>7127</v>
      </c>
      <c r="N1259" s="1" t="s">
        <v>7128</v>
      </c>
      <c r="O1259" s="1" t="s">
        <v>6301</v>
      </c>
      <c r="P1259" s="1" t="s">
        <v>2165</v>
      </c>
      <c r="Q1259" s="1" t="s">
        <v>2166</v>
      </c>
      <c r="R1259" s="1" t="s">
        <v>2380</v>
      </c>
      <c r="S1259" s="1">
        <v>1</v>
      </c>
      <c r="T1259" s="1">
        <v>9943525</v>
      </c>
      <c r="U1259" s="1">
        <v>9943525</v>
      </c>
      <c r="V1259" s="1" t="s">
        <v>2168</v>
      </c>
      <c r="W1259" s="1" t="s">
        <v>2168</v>
      </c>
      <c r="X1259" s="1" t="s">
        <v>2381</v>
      </c>
      <c r="Y1259" s="1" t="s">
        <v>2170</v>
      </c>
      <c r="Z1259" s="1">
        <v>1</v>
      </c>
      <c r="AA1259" s="1" t="s">
        <v>2124</v>
      </c>
      <c r="AB1259" s="1" t="s">
        <v>2171</v>
      </c>
      <c r="AC1259" s="1" t="s">
        <v>2124</v>
      </c>
      <c r="AD1259" s="1">
        <v>2</v>
      </c>
      <c r="AE1259" s="1">
        <v>978244</v>
      </c>
      <c r="AF1259" s="1">
        <v>9943525</v>
      </c>
      <c r="AG1259" s="1" t="s">
        <v>2174</v>
      </c>
      <c r="AH1259" s="1" t="s">
        <v>2186</v>
      </c>
    </row>
    <row r="1260" spans="1:34" x14ac:dyDescent="0.25">
      <c r="A1260" s="1">
        <v>975722</v>
      </c>
      <c r="B1260" s="1" t="s">
        <v>2187</v>
      </c>
      <c r="C1260" s="1" t="s">
        <v>7137</v>
      </c>
      <c r="D1260" s="1">
        <v>5080</v>
      </c>
      <c r="E1260" s="3" t="s">
        <v>1295</v>
      </c>
      <c r="F1260" s="1" t="s">
        <v>1298</v>
      </c>
      <c r="G1260" s="1" t="s">
        <v>5975</v>
      </c>
      <c r="H1260" s="1">
        <v>1</v>
      </c>
      <c r="I1260" s="1" t="s">
        <v>7138</v>
      </c>
      <c r="J1260" s="1">
        <v>-1</v>
      </c>
      <c r="K1260" s="1" t="s">
        <v>2124</v>
      </c>
      <c r="L1260" s="1" t="s">
        <v>7139</v>
      </c>
      <c r="M1260" s="1" t="s">
        <v>2179</v>
      </c>
      <c r="N1260" s="1" t="s">
        <v>2180</v>
      </c>
      <c r="O1260" s="1" t="s">
        <v>6451</v>
      </c>
      <c r="P1260" s="1" t="s">
        <v>2165</v>
      </c>
      <c r="Q1260" s="1" t="s">
        <v>2166</v>
      </c>
      <c r="R1260" s="1" t="s">
        <v>2182</v>
      </c>
      <c r="S1260" s="1">
        <v>11</v>
      </c>
      <c r="T1260" s="1">
        <v>31806918</v>
      </c>
      <c r="U1260" s="1">
        <v>31806919</v>
      </c>
      <c r="V1260" s="1" t="s">
        <v>2168</v>
      </c>
      <c r="W1260" s="1" t="s">
        <v>2168</v>
      </c>
      <c r="X1260" s="1" t="s">
        <v>2183</v>
      </c>
      <c r="Y1260" s="1" t="s">
        <v>2170</v>
      </c>
      <c r="Z1260" s="1">
        <v>1</v>
      </c>
      <c r="AA1260" s="1" t="s">
        <v>2124</v>
      </c>
      <c r="AB1260" s="1" t="s">
        <v>2171</v>
      </c>
      <c r="AC1260" s="1" t="s">
        <v>2124</v>
      </c>
      <c r="AD1260" s="1">
        <v>2</v>
      </c>
      <c r="AE1260" s="1">
        <v>987748</v>
      </c>
      <c r="AF1260" s="1">
        <v>31806918</v>
      </c>
      <c r="AG1260" s="1" t="s">
        <v>2186</v>
      </c>
      <c r="AH1260" s="1" t="s">
        <v>6397</v>
      </c>
    </row>
    <row r="1261" spans="1:34" x14ac:dyDescent="0.25">
      <c r="A1261" s="1">
        <v>977519</v>
      </c>
      <c r="B1261" s="1" t="s">
        <v>2175</v>
      </c>
      <c r="C1261" s="1" t="s">
        <v>7140</v>
      </c>
      <c r="D1261" s="1">
        <v>7399</v>
      </c>
      <c r="E1261" s="3" t="s">
        <v>753</v>
      </c>
      <c r="F1261" s="1" t="s">
        <v>756</v>
      </c>
      <c r="G1261" s="1" t="s">
        <v>2249</v>
      </c>
      <c r="H1261" s="1">
        <v>0</v>
      </c>
      <c r="I1261" s="1" t="s">
        <v>7141</v>
      </c>
      <c r="J1261" s="1">
        <v>2039693971</v>
      </c>
      <c r="K1261" s="1" t="s">
        <v>2124</v>
      </c>
      <c r="L1261" s="1" t="s">
        <v>7142</v>
      </c>
      <c r="M1261" s="1" t="s">
        <v>7143</v>
      </c>
      <c r="N1261" s="1" t="s">
        <v>7144</v>
      </c>
      <c r="O1261" s="1" t="s">
        <v>2165</v>
      </c>
      <c r="P1261" s="1" t="s">
        <v>2165</v>
      </c>
      <c r="Q1261" s="1" t="s">
        <v>2166</v>
      </c>
      <c r="R1261" s="1" t="s">
        <v>2380</v>
      </c>
      <c r="S1261" s="1">
        <v>1</v>
      </c>
      <c r="T1261" s="1">
        <v>216422340</v>
      </c>
      <c r="U1261" s="1">
        <v>216422340</v>
      </c>
      <c r="V1261" s="1" t="s">
        <v>2168</v>
      </c>
      <c r="W1261" s="1" t="s">
        <v>2168</v>
      </c>
      <c r="X1261" s="1" t="s">
        <v>2410</v>
      </c>
      <c r="Y1261" s="1" t="s">
        <v>2170</v>
      </c>
      <c r="Z1261" s="1">
        <v>1</v>
      </c>
      <c r="AA1261" s="1" t="s">
        <v>2124</v>
      </c>
      <c r="AB1261" s="1" t="s">
        <v>2171</v>
      </c>
      <c r="AC1261" s="1" t="s">
        <v>2124</v>
      </c>
      <c r="AD1261" s="1">
        <v>2</v>
      </c>
      <c r="AE1261" s="1">
        <v>991456</v>
      </c>
      <c r="AF1261" s="1">
        <v>216422340</v>
      </c>
      <c r="AG1261" s="1" t="s">
        <v>2186</v>
      </c>
      <c r="AH1261" s="1" t="s">
        <v>2174</v>
      </c>
    </row>
    <row r="1262" spans="1:34" x14ac:dyDescent="0.25">
      <c r="A1262" s="1">
        <v>978343</v>
      </c>
      <c r="B1262" s="1" t="s">
        <v>2175</v>
      </c>
      <c r="C1262" s="1" t="s">
        <v>7145</v>
      </c>
      <c r="D1262" s="1">
        <v>346007</v>
      </c>
      <c r="E1262" s="3" t="s">
        <v>277</v>
      </c>
      <c r="F1262" s="1" t="s">
        <v>280</v>
      </c>
      <c r="G1262" s="1" t="s">
        <v>2249</v>
      </c>
      <c r="H1262" s="1">
        <v>0</v>
      </c>
      <c r="I1262" s="1" t="s">
        <v>7146</v>
      </c>
      <c r="J1262" s="1">
        <v>555933041</v>
      </c>
      <c r="K1262" s="1" t="s">
        <v>2124</v>
      </c>
      <c r="L1262" s="1" t="s">
        <v>7147</v>
      </c>
      <c r="M1262" s="1" t="s">
        <v>7148</v>
      </c>
      <c r="N1262" s="1" t="s">
        <v>7149</v>
      </c>
      <c r="O1262" s="1" t="s">
        <v>2165</v>
      </c>
      <c r="P1262" s="1" t="s">
        <v>2165</v>
      </c>
      <c r="Q1262" s="1" t="s">
        <v>2166</v>
      </c>
      <c r="R1262" s="1" t="s">
        <v>2167</v>
      </c>
      <c r="S1262" s="1">
        <v>6</v>
      </c>
      <c r="T1262" s="1">
        <v>65495862</v>
      </c>
      <c r="U1262" s="1">
        <v>65495862</v>
      </c>
      <c r="V1262" s="1" t="s">
        <v>2168</v>
      </c>
      <c r="W1262" s="1" t="s">
        <v>2168</v>
      </c>
      <c r="X1262" s="1" t="s">
        <v>3678</v>
      </c>
      <c r="Y1262" s="1" t="s">
        <v>2236</v>
      </c>
      <c r="Z1262" s="1">
        <v>2</v>
      </c>
      <c r="AA1262" s="1" t="s">
        <v>2124</v>
      </c>
      <c r="AB1262" s="1" t="s">
        <v>2171</v>
      </c>
      <c r="AC1262" s="1" t="s">
        <v>2124</v>
      </c>
      <c r="AD1262" s="1">
        <v>2</v>
      </c>
      <c r="AE1262" s="1">
        <v>991153</v>
      </c>
      <c r="AF1262" s="1">
        <v>65495862</v>
      </c>
      <c r="AG1262" s="1" t="s">
        <v>2210</v>
      </c>
      <c r="AH1262" s="1" t="s">
        <v>2185</v>
      </c>
    </row>
    <row r="1263" spans="1:34" x14ac:dyDescent="0.25">
      <c r="A1263" s="1">
        <v>978344</v>
      </c>
      <c r="B1263" s="1" t="s">
        <v>2175</v>
      </c>
      <c r="C1263" s="1" t="s">
        <v>7150</v>
      </c>
      <c r="D1263" s="1">
        <v>346007</v>
      </c>
      <c r="E1263" s="3" t="s">
        <v>277</v>
      </c>
      <c r="F1263" s="1" t="s">
        <v>280</v>
      </c>
      <c r="G1263" s="1" t="s">
        <v>2254</v>
      </c>
      <c r="H1263" s="1">
        <v>0</v>
      </c>
      <c r="I1263" s="1" t="s">
        <v>7151</v>
      </c>
      <c r="J1263" s="1">
        <v>1004023794</v>
      </c>
      <c r="K1263" s="1" t="s">
        <v>2124</v>
      </c>
      <c r="L1263" s="1" t="s">
        <v>7152</v>
      </c>
      <c r="M1263" s="1" t="s">
        <v>7148</v>
      </c>
      <c r="N1263" s="1" t="s">
        <v>7149</v>
      </c>
      <c r="O1263" s="1" t="s">
        <v>2165</v>
      </c>
      <c r="P1263" s="1" t="s">
        <v>2165</v>
      </c>
      <c r="Q1263" s="1" t="s">
        <v>2166</v>
      </c>
      <c r="R1263" s="1" t="s">
        <v>2167</v>
      </c>
      <c r="S1263" s="1">
        <v>6</v>
      </c>
      <c r="T1263" s="1">
        <v>65495870</v>
      </c>
      <c r="U1263" s="1">
        <v>65495870</v>
      </c>
      <c r="V1263" s="1" t="s">
        <v>2168</v>
      </c>
      <c r="W1263" s="1" t="s">
        <v>2168</v>
      </c>
      <c r="X1263" s="1" t="s">
        <v>3678</v>
      </c>
      <c r="Y1263" s="1" t="s">
        <v>2236</v>
      </c>
      <c r="Z1263" s="1">
        <v>2</v>
      </c>
      <c r="AA1263" s="1" t="s">
        <v>2124</v>
      </c>
      <c r="AB1263" s="1" t="s">
        <v>2171</v>
      </c>
      <c r="AC1263" s="1" t="s">
        <v>2124</v>
      </c>
      <c r="AD1263" s="1">
        <v>2</v>
      </c>
      <c r="AE1263" s="1">
        <v>991154</v>
      </c>
      <c r="AF1263" s="1">
        <v>65495870</v>
      </c>
      <c r="AG1263" s="1" t="s">
        <v>2210</v>
      </c>
      <c r="AH1263" s="1" t="s">
        <v>2185</v>
      </c>
    </row>
    <row r="1264" spans="1:34" x14ac:dyDescent="0.25">
      <c r="A1264" s="1">
        <v>978345</v>
      </c>
      <c r="B1264" s="1" t="s">
        <v>2175</v>
      </c>
      <c r="C1264" s="1" t="s">
        <v>7153</v>
      </c>
      <c r="D1264" s="1">
        <v>346007</v>
      </c>
      <c r="E1264" s="3" t="s">
        <v>277</v>
      </c>
      <c r="F1264" s="1" t="s">
        <v>280</v>
      </c>
      <c r="G1264" s="1" t="s">
        <v>2249</v>
      </c>
      <c r="H1264" s="1">
        <v>0</v>
      </c>
      <c r="I1264" s="1" t="s">
        <v>6479</v>
      </c>
      <c r="J1264" s="1">
        <v>886061687</v>
      </c>
      <c r="K1264" s="1" t="s">
        <v>2124</v>
      </c>
      <c r="L1264" s="1" t="s">
        <v>7154</v>
      </c>
      <c r="M1264" s="1" t="s">
        <v>7148</v>
      </c>
      <c r="N1264" s="1" t="s">
        <v>7149</v>
      </c>
      <c r="O1264" s="1" t="s">
        <v>2165</v>
      </c>
      <c r="P1264" s="1" t="s">
        <v>2165</v>
      </c>
      <c r="Q1264" s="1" t="s">
        <v>2166</v>
      </c>
      <c r="R1264" s="1" t="s">
        <v>2167</v>
      </c>
      <c r="S1264" s="1">
        <v>6</v>
      </c>
      <c r="T1264" s="1">
        <v>65639795</v>
      </c>
      <c r="U1264" s="1">
        <v>65639795</v>
      </c>
      <c r="V1264" s="1" t="s">
        <v>2168</v>
      </c>
      <c r="W1264" s="1" t="s">
        <v>2168</v>
      </c>
      <c r="X1264" s="1" t="s">
        <v>3678</v>
      </c>
      <c r="Y1264" s="1" t="s">
        <v>2236</v>
      </c>
      <c r="Z1264" s="1">
        <v>2</v>
      </c>
      <c r="AA1264" s="1" t="s">
        <v>2124</v>
      </c>
      <c r="AB1264" s="1" t="s">
        <v>2171</v>
      </c>
      <c r="AC1264" s="1" t="s">
        <v>2124</v>
      </c>
      <c r="AD1264" s="1">
        <v>2</v>
      </c>
      <c r="AE1264" s="1">
        <v>991155</v>
      </c>
      <c r="AF1264" s="1">
        <v>65639795</v>
      </c>
      <c r="AG1264" s="1" t="s">
        <v>2174</v>
      </c>
      <c r="AH1264" s="1" t="s">
        <v>2185</v>
      </c>
    </row>
    <row r="1265" spans="1:34" x14ac:dyDescent="0.25">
      <c r="A1265" s="1">
        <v>978346</v>
      </c>
      <c r="B1265" s="1" t="s">
        <v>2175</v>
      </c>
      <c r="C1265" s="1" t="s">
        <v>7155</v>
      </c>
      <c r="D1265" s="1">
        <v>346007</v>
      </c>
      <c r="E1265" s="3" t="s">
        <v>277</v>
      </c>
      <c r="F1265" s="1" t="s">
        <v>280</v>
      </c>
      <c r="G1265" s="1" t="s">
        <v>2254</v>
      </c>
      <c r="H1265" s="1">
        <v>0</v>
      </c>
      <c r="I1265" s="1" t="s">
        <v>7156</v>
      </c>
      <c r="J1265" s="1">
        <v>761045622</v>
      </c>
      <c r="K1265" s="1" t="s">
        <v>2124</v>
      </c>
      <c r="L1265" s="1" t="s">
        <v>7157</v>
      </c>
      <c r="M1265" s="1" t="s">
        <v>7148</v>
      </c>
      <c r="N1265" s="1" t="s">
        <v>7149</v>
      </c>
      <c r="O1265" s="1" t="s">
        <v>2165</v>
      </c>
      <c r="P1265" s="1" t="s">
        <v>2165</v>
      </c>
      <c r="Q1265" s="1" t="s">
        <v>2166</v>
      </c>
      <c r="R1265" s="1" t="s">
        <v>2167</v>
      </c>
      <c r="S1265" s="1">
        <v>6</v>
      </c>
      <c r="T1265" s="1">
        <v>65639796</v>
      </c>
      <c r="U1265" s="1">
        <v>65639796</v>
      </c>
      <c r="V1265" s="1" t="s">
        <v>2168</v>
      </c>
      <c r="W1265" s="1" t="s">
        <v>2168</v>
      </c>
      <c r="X1265" s="1" t="s">
        <v>3678</v>
      </c>
      <c r="Y1265" s="1" t="s">
        <v>2236</v>
      </c>
      <c r="Z1265" s="1">
        <v>2</v>
      </c>
      <c r="AA1265" s="1" t="s">
        <v>2124</v>
      </c>
      <c r="AB1265" s="1" t="s">
        <v>2171</v>
      </c>
      <c r="AC1265" s="1" t="s">
        <v>2124</v>
      </c>
      <c r="AD1265" s="1">
        <v>2</v>
      </c>
      <c r="AE1265" s="1">
        <v>991156</v>
      </c>
      <c r="AF1265" s="1">
        <v>65639796</v>
      </c>
      <c r="AG1265" s="1" t="s">
        <v>2210</v>
      </c>
      <c r="AH1265" s="1" t="s">
        <v>2185</v>
      </c>
    </row>
    <row r="1266" spans="1:34" x14ac:dyDescent="0.25">
      <c r="A1266" s="1">
        <v>979058</v>
      </c>
      <c r="B1266" s="1" t="s">
        <v>2175</v>
      </c>
      <c r="C1266" s="1" t="s">
        <v>7158</v>
      </c>
      <c r="D1266" s="1">
        <v>582</v>
      </c>
      <c r="E1266" s="3" t="s">
        <v>70</v>
      </c>
      <c r="F1266" s="1" t="s">
        <v>73</v>
      </c>
      <c r="G1266" s="1" t="s">
        <v>2249</v>
      </c>
      <c r="H1266" s="1">
        <v>0</v>
      </c>
      <c r="I1266" s="1" t="s">
        <v>7159</v>
      </c>
      <c r="J1266" s="1">
        <v>549210746</v>
      </c>
      <c r="K1266" s="1" t="s">
        <v>2124</v>
      </c>
      <c r="L1266" s="1" t="s">
        <v>7160</v>
      </c>
      <c r="M1266" s="1" t="s">
        <v>7161</v>
      </c>
      <c r="N1266" s="1" t="s">
        <v>7162</v>
      </c>
      <c r="O1266" s="1" t="s">
        <v>2324</v>
      </c>
      <c r="P1266" s="1" t="s">
        <v>2165</v>
      </c>
      <c r="Q1266" s="1" t="s">
        <v>2166</v>
      </c>
      <c r="R1266" s="1" t="s">
        <v>2182</v>
      </c>
      <c r="S1266" s="1">
        <v>11</v>
      </c>
      <c r="T1266" s="1">
        <v>66510657</v>
      </c>
      <c r="U1266" s="1">
        <v>66510657</v>
      </c>
      <c r="V1266" s="1" t="s">
        <v>2168</v>
      </c>
      <c r="W1266" s="1" t="s">
        <v>2168</v>
      </c>
      <c r="X1266" s="1" t="s">
        <v>2761</v>
      </c>
      <c r="Y1266" s="1" t="s">
        <v>2245</v>
      </c>
      <c r="Z1266" s="1">
        <v>4</v>
      </c>
      <c r="AA1266" s="1" t="s">
        <v>2124</v>
      </c>
      <c r="AB1266" s="1" t="s">
        <v>2171</v>
      </c>
      <c r="AC1266" s="1" t="s">
        <v>2124</v>
      </c>
      <c r="AD1266" s="1">
        <v>2</v>
      </c>
      <c r="AE1266" s="1">
        <v>990060</v>
      </c>
      <c r="AF1266" s="1">
        <v>66510657</v>
      </c>
      <c r="AG1266" s="1" t="s">
        <v>2185</v>
      </c>
      <c r="AH1266" s="1" t="s">
        <v>2210</v>
      </c>
    </row>
    <row r="1267" spans="1:34" x14ac:dyDescent="0.25">
      <c r="A1267" s="1">
        <v>979747</v>
      </c>
      <c r="B1267" s="1" t="s">
        <v>2175</v>
      </c>
      <c r="C1267" s="1" t="s">
        <v>7163</v>
      </c>
      <c r="D1267" s="1">
        <v>84572</v>
      </c>
      <c r="E1267" s="3" t="s">
        <v>300</v>
      </c>
      <c r="F1267" s="1" t="s">
        <v>303</v>
      </c>
      <c r="G1267" s="1" t="s">
        <v>2249</v>
      </c>
      <c r="H1267" s="1">
        <v>0</v>
      </c>
      <c r="I1267" s="1" t="s">
        <v>7164</v>
      </c>
      <c r="J1267" s="1">
        <v>1017797000</v>
      </c>
      <c r="K1267" s="1" t="s">
        <v>2124</v>
      </c>
      <c r="L1267" s="1" t="s">
        <v>7165</v>
      </c>
      <c r="M1267" s="1" t="s">
        <v>6700</v>
      </c>
      <c r="N1267" s="1" t="s">
        <v>6701</v>
      </c>
      <c r="O1267" s="1" t="s">
        <v>2324</v>
      </c>
      <c r="P1267" s="1" t="s">
        <v>2165</v>
      </c>
      <c r="Q1267" s="1" t="s">
        <v>2166</v>
      </c>
      <c r="R1267" s="1" t="s">
        <v>2532</v>
      </c>
      <c r="S1267" s="1">
        <v>16</v>
      </c>
      <c r="T1267" s="1">
        <v>1351956</v>
      </c>
      <c r="U1267" s="1">
        <v>1351956</v>
      </c>
      <c r="V1267" s="1" t="s">
        <v>2168</v>
      </c>
      <c r="W1267" s="1" t="s">
        <v>2168</v>
      </c>
      <c r="X1267" s="1" t="s">
        <v>4814</v>
      </c>
      <c r="Y1267" s="1" t="s">
        <v>2236</v>
      </c>
      <c r="Z1267" s="1">
        <v>2</v>
      </c>
      <c r="AA1267" s="1" t="s">
        <v>2124</v>
      </c>
      <c r="AB1267" s="1" t="s">
        <v>2171</v>
      </c>
      <c r="AC1267" s="1" t="s">
        <v>2124</v>
      </c>
      <c r="AD1267" s="1">
        <v>2</v>
      </c>
      <c r="AE1267" s="1">
        <v>989917</v>
      </c>
      <c r="AF1267" s="1">
        <v>1351956</v>
      </c>
      <c r="AG1267" s="1" t="s">
        <v>2174</v>
      </c>
      <c r="AH1267" s="1" t="s">
        <v>2185</v>
      </c>
    </row>
    <row r="1268" spans="1:34" x14ac:dyDescent="0.25">
      <c r="A1268" s="1">
        <v>979748</v>
      </c>
      <c r="B1268" s="1" t="s">
        <v>2175</v>
      </c>
      <c r="C1268" s="1" t="s">
        <v>7166</v>
      </c>
      <c r="D1268" s="1">
        <v>84572</v>
      </c>
      <c r="E1268" s="3" t="s">
        <v>300</v>
      </c>
      <c r="F1268" s="1" t="s">
        <v>303</v>
      </c>
      <c r="G1268" s="1" t="s">
        <v>2249</v>
      </c>
      <c r="H1268" s="1">
        <v>0</v>
      </c>
      <c r="I1268" s="1" t="s">
        <v>7167</v>
      </c>
      <c r="J1268" s="1">
        <v>554707396</v>
      </c>
      <c r="K1268" s="1" t="s">
        <v>2124</v>
      </c>
      <c r="L1268" s="1" t="s">
        <v>7168</v>
      </c>
      <c r="M1268" s="1" t="s">
        <v>6700</v>
      </c>
      <c r="N1268" s="1" t="s">
        <v>6701</v>
      </c>
      <c r="O1268" s="1" t="s">
        <v>2165</v>
      </c>
      <c r="P1268" s="1" t="s">
        <v>2165</v>
      </c>
      <c r="Q1268" s="1" t="s">
        <v>2166</v>
      </c>
      <c r="R1268" s="1" t="s">
        <v>2532</v>
      </c>
      <c r="S1268" s="1">
        <v>16</v>
      </c>
      <c r="T1268" s="1">
        <v>1351962</v>
      </c>
      <c r="U1268" s="1">
        <v>1351962</v>
      </c>
      <c r="V1268" s="1" t="s">
        <v>2168</v>
      </c>
      <c r="W1268" s="1" t="s">
        <v>2168</v>
      </c>
      <c r="X1268" s="1" t="s">
        <v>4814</v>
      </c>
      <c r="Y1268" s="1" t="s">
        <v>2170</v>
      </c>
      <c r="Z1268" s="1">
        <v>1</v>
      </c>
      <c r="AA1268" s="1" t="s">
        <v>2124</v>
      </c>
      <c r="AB1268" s="1" t="s">
        <v>2171</v>
      </c>
      <c r="AC1268" s="1" t="s">
        <v>2124</v>
      </c>
      <c r="AD1268" s="1">
        <v>2</v>
      </c>
      <c r="AE1268" s="1">
        <v>989918</v>
      </c>
      <c r="AF1268" s="1">
        <v>1351962</v>
      </c>
      <c r="AG1268" s="1" t="s">
        <v>2174</v>
      </c>
      <c r="AH1268" s="1" t="s">
        <v>2186</v>
      </c>
    </row>
    <row r="1269" spans="1:34" x14ac:dyDescent="0.25">
      <c r="A1269" s="1">
        <v>979803</v>
      </c>
      <c r="B1269" s="1" t="s">
        <v>2175</v>
      </c>
      <c r="C1269" s="1" t="s">
        <v>7169</v>
      </c>
      <c r="D1269" s="1">
        <v>23322</v>
      </c>
      <c r="E1269" s="3" t="s">
        <v>662</v>
      </c>
      <c r="F1269" s="1" t="s">
        <v>665</v>
      </c>
      <c r="G1269" s="1" t="s">
        <v>2249</v>
      </c>
      <c r="H1269" s="1">
        <v>0</v>
      </c>
      <c r="I1269" s="1" t="s">
        <v>7170</v>
      </c>
      <c r="J1269" s="1">
        <v>181731431</v>
      </c>
      <c r="K1269" s="1" t="s">
        <v>2124</v>
      </c>
      <c r="L1269" s="1" t="s">
        <v>7171</v>
      </c>
      <c r="M1269" s="1" t="s">
        <v>7172</v>
      </c>
      <c r="N1269" s="1" t="s">
        <v>7173</v>
      </c>
      <c r="O1269" s="1" t="s">
        <v>2165</v>
      </c>
      <c r="P1269" s="1" t="s">
        <v>2165</v>
      </c>
      <c r="Q1269" s="1" t="s">
        <v>2166</v>
      </c>
      <c r="R1269" s="1" t="s">
        <v>2532</v>
      </c>
      <c r="S1269" s="1">
        <v>16</v>
      </c>
      <c r="T1269" s="1">
        <v>53700726</v>
      </c>
      <c r="U1269" s="1">
        <v>53700726</v>
      </c>
      <c r="V1269" s="1" t="s">
        <v>2168</v>
      </c>
      <c r="W1269" s="1" t="s">
        <v>2168</v>
      </c>
      <c r="X1269" s="1" t="s">
        <v>4830</v>
      </c>
      <c r="Y1269" s="1" t="s">
        <v>2170</v>
      </c>
      <c r="Z1269" s="1">
        <v>1</v>
      </c>
      <c r="AA1269" s="1" t="s">
        <v>2124</v>
      </c>
      <c r="AB1269" s="1" t="s">
        <v>2171</v>
      </c>
      <c r="AC1269" s="1" t="s">
        <v>2124</v>
      </c>
      <c r="AD1269" s="1">
        <v>2</v>
      </c>
      <c r="AE1269" s="1">
        <v>989965</v>
      </c>
      <c r="AF1269" s="1">
        <v>53700726</v>
      </c>
      <c r="AG1269" s="1" t="s">
        <v>2174</v>
      </c>
      <c r="AH1269" s="1" t="s">
        <v>2210</v>
      </c>
    </row>
    <row r="1270" spans="1:34" x14ac:dyDescent="0.25">
      <c r="A1270" s="1">
        <v>980046</v>
      </c>
      <c r="B1270" s="1" t="s">
        <v>2175</v>
      </c>
      <c r="C1270" s="1" t="s">
        <v>7174</v>
      </c>
      <c r="D1270" s="1">
        <v>326</v>
      </c>
      <c r="E1270" s="3" t="s">
        <v>41</v>
      </c>
      <c r="F1270" s="1" t="s">
        <v>45</v>
      </c>
      <c r="G1270" s="1" t="s">
        <v>2249</v>
      </c>
      <c r="H1270" s="1">
        <v>0</v>
      </c>
      <c r="I1270" s="1" t="s">
        <v>5843</v>
      </c>
      <c r="J1270" s="1">
        <v>1004208577</v>
      </c>
      <c r="K1270" s="1" t="s">
        <v>2124</v>
      </c>
      <c r="L1270" s="1" t="s">
        <v>7175</v>
      </c>
      <c r="M1270" s="1" t="s">
        <v>7176</v>
      </c>
      <c r="N1270" s="1" t="s">
        <v>7177</v>
      </c>
      <c r="O1270" s="1" t="s">
        <v>2165</v>
      </c>
      <c r="P1270" s="1" t="s">
        <v>2165</v>
      </c>
      <c r="Q1270" s="1" t="s">
        <v>2166</v>
      </c>
      <c r="R1270" s="1" t="s">
        <v>6842</v>
      </c>
      <c r="S1270" s="1">
        <v>21</v>
      </c>
      <c r="T1270" s="1">
        <v>44286003</v>
      </c>
      <c r="U1270" s="1">
        <v>44286003</v>
      </c>
      <c r="V1270" s="1" t="s">
        <v>2168</v>
      </c>
      <c r="W1270" s="1" t="s">
        <v>2168</v>
      </c>
      <c r="X1270" s="1" t="s">
        <v>6843</v>
      </c>
      <c r="Y1270" s="1" t="s">
        <v>2170</v>
      </c>
      <c r="Z1270" s="1">
        <v>1</v>
      </c>
      <c r="AA1270" s="1" t="s">
        <v>2124</v>
      </c>
      <c r="AB1270" s="1" t="s">
        <v>2171</v>
      </c>
      <c r="AC1270" s="1" t="s">
        <v>2124</v>
      </c>
      <c r="AD1270" s="1">
        <v>2</v>
      </c>
      <c r="AE1270" s="1">
        <v>989627</v>
      </c>
      <c r="AF1270" s="1">
        <v>44286003</v>
      </c>
      <c r="AG1270" s="1" t="s">
        <v>2174</v>
      </c>
      <c r="AH1270" s="1" t="s">
        <v>2185</v>
      </c>
    </row>
    <row r="1271" spans="1:34" x14ac:dyDescent="0.25">
      <c r="A1271" s="1">
        <v>983251</v>
      </c>
      <c r="B1271" s="1" t="s">
        <v>2175</v>
      </c>
      <c r="C1271" s="1" t="s">
        <v>7178</v>
      </c>
      <c r="D1271" s="1">
        <v>1756</v>
      </c>
      <c r="E1271" s="3" t="s">
        <v>863</v>
      </c>
      <c r="F1271" s="1" t="s">
        <v>865</v>
      </c>
      <c r="G1271" s="1" t="s">
        <v>2249</v>
      </c>
      <c r="H1271" s="1">
        <v>0</v>
      </c>
      <c r="I1271" s="1" t="s">
        <v>7179</v>
      </c>
      <c r="J1271" s="1">
        <v>2051914908</v>
      </c>
      <c r="K1271" s="1" t="s">
        <v>2124</v>
      </c>
      <c r="L1271" s="1" t="s">
        <v>7180</v>
      </c>
      <c r="M1271" s="1" t="s">
        <v>2232</v>
      </c>
      <c r="N1271" s="1" t="s">
        <v>2194</v>
      </c>
      <c r="O1271" s="1" t="s">
        <v>2215</v>
      </c>
      <c r="P1271" s="1" t="s">
        <v>2215</v>
      </c>
      <c r="Q1271" s="1" t="s">
        <v>2166</v>
      </c>
      <c r="R1271" s="1" t="s">
        <v>2233</v>
      </c>
      <c r="S1271" s="1" t="s">
        <v>2234</v>
      </c>
      <c r="T1271" s="1">
        <v>33211504</v>
      </c>
      <c r="U1271" s="1">
        <v>33211504</v>
      </c>
      <c r="V1271" s="1" t="s">
        <v>2168</v>
      </c>
      <c r="W1271" s="1" t="s">
        <v>2168</v>
      </c>
      <c r="X1271" s="1" t="s">
        <v>2244</v>
      </c>
      <c r="Y1271" s="1" t="s">
        <v>2236</v>
      </c>
      <c r="Z1271" s="1">
        <v>1</v>
      </c>
      <c r="AA1271" s="1" t="s">
        <v>2124</v>
      </c>
      <c r="AB1271" s="1" t="s">
        <v>2171</v>
      </c>
      <c r="AC1271" s="1" t="s">
        <v>2124</v>
      </c>
      <c r="AD1271" s="1">
        <v>2</v>
      </c>
      <c r="AE1271" s="1">
        <v>994872</v>
      </c>
      <c r="AF1271" s="1">
        <v>33211504</v>
      </c>
      <c r="AG1271" s="1" t="s">
        <v>2210</v>
      </c>
      <c r="AH1271" s="1" t="s">
        <v>2185</v>
      </c>
    </row>
    <row r="1272" spans="1:34" x14ac:dyDescent="0.25">
      <c r="A1272" s="1">
        <v>984065</v>
      </c>
      <c r="B1272" s="1" t="s">
        <v>2175</v>
      </c>
      <c r="C1272" s="1" t="s">
        <v>7181</v>
      </c>
      <c r="D1272" s="1">
        <v>5627</v>
      </c>
      <c r="E1272" s="3" t="s">
        <v>1426</v>
      </c>
      <c r="F1272" s="1" t="s">
        <v>1428</v>
      </c>
      <c r="G1272" s="1" t="s">
        <v>2249</v>
      </c>
      <c r="H1272" s="1">
        <v>0</v>
      </c>
      <c r="I1272" s="1" t="s">
        <v>7182</v>
      </c>
      <c r="J1272" s="1">
        <v>1709927865</v>
      </c>
      <c r="K1272" s="1" t="s">
        <v>2124</v>
      </c>
      <c r="L1272" s="1" t="s">
        <v>7183</v>
      </c>
      <c r="M1272" s="1" t="s">
        <v>2232</v>
      </c>
      <c r="N1272" s="1" t="s">
        <v>2194</v>
      </c>
      <c r="O1272" s="1" t="s">
        <v>2215</v>
      </c>
      <c r="P1272" s="1" t="s">
        <v>2215</v>
      </c>
      <c r="Q1272" s="1" t="s">
        <v>2166</v>
      </c>
      <c r="R1272" s="1" t="s">
        <v>2637</v>
      </c>
      <c r="S1272" s="1">
        <v>3</v>
      </c>
      <c r="T1272" s="1">
        <v>93973752</v>
      </c>
      <c r="U1272" s="1">
        <v>93973752</v>
      </c>
      <c r="V1272" s="1" t="s">
        <v>2168</v>
      </c>
      <c r="W1272" s="1" t="s">
        <v>2168</v>
      </c>
      <c r="X1272" s="1" t="s">
        <v>3319</v>
      </c>
      <c r="Y1272" s="1" t="s">
        <v>2236</v>
      </c>
      <c r="Z1272" s="1">
        <v>1</v>
      </c>
      <c r="AA1272" s="1" t="s">
        <v>2124</v>
      </c>
      <c r="AB1272" s="1" t="s">
        <v>2171</v>
      </c>
      <c r="AC1272" s="1" t="s">
        <v>2124</v>
      </c>
      <c r="AD1272" s="1">
        <v>2</v>
      </c>
      <c r="AE1272" s="1">
        <v>996352</v>
      </c>
      <c r="AF1272" s="1">
        <v>93973752</v>
      </c>
      <c r="AG1272" s="1" t="s">
        <v>2174</v>
      </c>
      <c r="AH1272" s="1" t="s">
        <v>2185</v>
      </c>
    </row>
    <row r="1273" spans="1:34" x14ac:dyDescent="0.25">
      <c r="A1273" s="1">
        <v>985308</v>
      </c>
      <c r="B1273" s="1" t="s">
        <v>2175</v>
      </c>
      <c r="C1273" s="1" t="s">
        <v>7184</v>
      </c>
      <c r="D1273" s="1">
        <v>5925</v>
      </c>
      <c r="E1273" s="3" t="s">
        <v>1330</v>
      </c>
      <c r="F1273" s="1" t="s">
        <v>1333</v>
      </c>
      <c r="G1273" s="1" t="s">
        <v>2220</v>
      </c>
      <c r="H1273" s="1">
        <v>0</v>
      </c>
      <c r="I1273" s="1" t="s">
        <v>7185</v>
      </c>
      <c r="J1273" s="1">
        <v>1014776340</v>
      </c>
      <c r="K1273" s="1" t="s">
        <v>2124</v>
      </c>
      <c r="L1273" s="1" t="s">
        <v>7186</v>
      </c>
      <c r="M1273" s="1" t="s">
        <v>7187</v>
      </c>
      <c r="N1273" s="1" t="s">
        <v>7188</v>
      </c>
      <c r="O1273" s="1" t="s">
        <v>2324</v>
      </c>
      <c r="P1273" s="1" t="s">
        <v>2165</v>
      </c>
      <c r="Q1273" s="1" t="s">
        <v>2166</v>
      </c>
      <c r="R1273" s="1" t="s">
        <v>2316</v>
      </c>
      <c r="S1273" s="1">
        <v>13</v>
      </c>
      <c r="T1273" s="1">
        <v>48303764</v>
      </c>
      <c r="U1273" s="1">
        <v>48303764</v>
      </c>
      <c r="V1273" s="1" t="s">
        <v>2168</v>
      </c>
      <c r="W1273" s="1" t="s">
        <v>2168</v>
      </c>
      <c r="X1273" s="1" t="s">
        <v>4569</v>
      </c>
      <c r="Y1273" s="1" t="s">
        <v>2227</v>
      </c>
      <c r="Z1273" s="1">
        <v>5</v>
      </c>
      <c r="AA1273" s="1" t="s">
        <v>4301</v>
      </c>
      <c r="AB1273" s="1" t="s">
        <v>2171</v>
      </c>
      <c r="AC1273" s="1" t="s">
        <v>2124</v>
      </c>
      <c r="AD1273" s="1">
        <v>2</v>
      </c>
      <c r="AE1273" s="1">
        <v>997629</v>
      </c>
      <c r="AF1273" s="1">
        <v>48303764</v>
      </c>
      <c r="AG1273" s="1" t="s">
        <v>2210</v>
      </c>
      <c r="AH1273" s="1" t="s">
        <v>2186</v>
      </c>
    </row>
    <row r="1274" spans="1:34" x14ac:dyDescent="0.25">
      <c r="A1274" s="1">
        <v>991672</v>
      </c>
      <c r="B1274" s="1" t="s">
        <v>2175</v>
      </c>
      <c r="C1274" s="1" t="s">
        <v>7189</v>
      </c>
      <c r="D1274" s="1">
        <v>346007</v>
      </c>
      <c r="E1274" s="3" t="s">
        <v>277</v>
      </c>
      <c r="F1274" s="1" t="s">
        <v>280</v>
      </c>
      <c r="G1274" s="1" t="s">
        <v>2249</v>
      </c>
      <c r="H1274" s="1">
        <v>0</v>
      </c>
      <c r="I1274" s="1" t="s">
        <v>7190</v>
      </c>
      <c r="J1274" s="1">
        <v>564008138</v>
      </c>
      <c r="K1274" s="1" t="s">
        <v>2124</v>
      </c>
      <c r="L1274" s="1" t="s">
        <v>7191</v>
      </c>
      <c r="M1274" s="1" t="s">
        <v>2232</v>
      </c>
      <c r="N1274" s="1" t="s">
        <v>2194</v>
      </c>
      <c r="O1274" s="1" t="s">
        <v>2165</v>
      </c>
      <c r="P1274" s="1" t="s">
        <v>2165</v>
      </c>
      <c r="Q1274" s="1" t="s">
        <v>2166</v>
      </c>
      <c r="R1274" s="1" t="s">
        <v>2167</v>
      </c>
      <c r="S1274" s="1">
        <v>6</v>
      </c>
      <c r="T1274" s="1">
        <v>65495511</v>
      </c>
      <c r="U1274" s="1">
        <v>65495511</v>
      </c>
      <c r="V1274" s="1" t="s">
        <v>2168</v>
      </c>
      <c r="W1274" s="1" t="s">
        <v>2168</v>
      </c>
      <c r="X1274" s="1" t="s">
        <v>3678</v>
      </c>
      <c r="Y1274" s="1" t="s">
        <v>2236</v>
      </c>
      <c r="Z1274" s="1">
        <v>1</v>
      </c>
      <c r="AA1274" s="1" t="s">
        <v>2124</v>
      </c>
      <c r="AB1274" s="1" t="s">
        <v>2171</v>
      </c>
      <c r="AC1274" s="1" t="s">
        <v>2124</v>
      </c>
      <c r="AD1274" s="1">
        <v>2</v>
      </c>
      <c r="AE1274" s="1">
        <v>999279</v>
      </c>
      <c r="AF1274" s="1">
        <v>65495511</v>
      </c>
      <c r="AG1274" s="1" t="s">
        <v>2174</v>
      </c>
      <c r="AH1274" s="1" t="s">
        <v>2186</v>
      </c>
    </row>
    <row r="1275" spans="1:34" x14ac:dyDescent="0.25">
      <c r="A1275" s="1">
        <v>1006824</v>
      </c>
      <c r="B1275" s="1" t="s">
        <v>2175</v>
      </c>
      <c r="C1275" s="1" t="s">
        <v>7192</v>
      </c>
      <c r="D1275" s="1">
        <v>346007</v>
      </c>
      <c r="E1275" s="3" t="s">
        <v>277</v>
      </c>
      <c r="F1275" s="1" t="s">
        <v>280</v>
      </c>
      <c r="G1275" s="1" t="s">
        <v>2249</v>
      </c>
      <c r="H1275" s="1">
        <v>0</v>
      </c>
      <c r="I1275" s="1" t="s">
        <v>4045</v>
      </c>
      <c r="J1275" s="1">
        <v>1014994890</v>
      </c>
      <c r="K1275" s="1" t="s">
        <v>2124</v>
      </c>
      <c r="L1275" s="1" t="s">
        <v>7193</v>
      </c>
      <c r="M1275" s="1" t="s">
        <v>2232</v>
      </c>
      <c r="N1275" s="1" t="s">
        <v>2194</v>
      </c>
      <c r="O1275" s="1" t="s">
        <v>2165</v>
      </c>
      <c r="P1275" s="1" t="s">
        <v>2165</v>
      </c>
      <c r="Q1275" s="1" t="s">
        <v>2166</v>
      </c>
      <c r="R1275" s="1" t="s">
        <v>2167</v>
      </c>
      <c r="S1275" s="1">
        <v>6</v>
      </c>
      <c r="T1275" s="1">
        <v>65495920</v>
      </c>
      <c r="U1275" s="1">
        <v>65495920</v>
      </c>
      <c r="V1275" s="1" t="s">
        <v>2168</v>
      </c>
      <c r="W1275" s="1" t="s">
        <v>2168</v>
      </c>
      <c r="X1275" s="1" t="s">
        <v>3678</v>
      </c>
      <c r="Y1275" s="1" t="s">
        <v>2236</v>
      </c>
      <c r="Z1275" s="1">
        <v>1</v>
      </c>
      <c r="AA1275" s="1" t="s">
        <v>2124</v>
      </c>
      <c r="AB1275" s="1" t="s">
        <v>2171</v>
      </c>
      <c r="AC1275" s="1" t="s">
        <v>2124</v>
      </c>
      <c r="AD1275" s="1">
        <v>2</v>
      </c>
      <c r="AE1275" s="1">
        <v>1026868</v>
      </c>
      <c r="AF1275" s="1">
        <v>65495920</v>
      </c>
      <c r="AG1275" s="1" t="s">
        <v>2185</v>
      </c>
      <c r="AH1275" s="1" t="s">
        <v>2210</v>
      </c>
    </row>
    <row r="1276" spans="1:34" x14ac:dyDescent="0.25">
      <c r="A1276" s="1">
        <v>1006825</v>
      </c>
      <c r="B1276" s="1" t="s">
        <v>2175</v>
      </c>
      <c r="C1276" s="1" t="s">
        <v>7194</v>
      </c>
      <c r="D1276" s="1">
        <v>346007</v>
      </c>
      <c r="E1276" s="3" t="s">
        <v>277</v>
      </c>
      <c r="F1276" s="1" t="s">
        <v>280</v>
      </c>
      <c r="G1276" s="1" t="s">
        <v>2249</v>
      </c>
      <c r="H1276" s="1">
        <v>0</v>
      </c>
      <c r="I1276" s="1" t="s">
        <v>7195</v>
      </c>
      <c r="J1276" s="1">
        <v>1766241156</v>
      </c>
      <c r="K1276" s="1" t="s">
        <v>2124</v>
      </c>
      <c r="L1276" s="1" t="s">
        <v>7196</v>
      </c>
      <c r="M1276" s="1" t="s">
        <v>2232</v>
      </c>
      <c r="N1276" s="1" t="s">
        <v>2194</v>
      </c>
      <c r="O1276" s="1" t="s">
        <v>2165</v>
      </c>
      <c r="P1276" s="1" t="s">
        <v>2165</v>
      </c>
      <c r="Q1276" s="1" t="s">
        <v>2166</v>
      </c>
      <c r="R1276" s="1" t="s">
        <v>2167</v>
      </c>
      <c r="S1276" s="1">
        <v>6</v>
      </c>
      <c r="T1276" s="1">
        <v>65495952</v>
      </c>
      <c r="U1276" s="1">
        <v>65495952</v>
      </c>
      <c r="V1276" s="1" t="s">
        <v>2168</v>
      </c>
      <c r="W1276" s="1" t="s">
        <v>2168</v>
      </c>
      <c r="X1276" s="1" t="s">
        <v>3678</v>
      </c>
      <c r="Y1276" s="1" t="s">
        <v>2236</v>
      </c>
      <c r="Z1276" s="1">
        <v>1</v>
      </c>
      <c r="AA1276" s="1" t="s">
        <v>2124</v>
      </c>
      <c r="AB1276" s="1" t="s">
        <v>2171</v>
      </c>
      <c r="AC1276" s="1" t="s">
        <v>2124</v>
      </c>
      <c r="AD1276" s="1">
        <v>2</v>
      </c>
      <c r="AE1276" s="1">
        <v>1021101</v>
      </c>
      <c r="AF1276" s="1">
        <v>65495952</v>
      </c>
      <c r="AG1276" s="1" t="s">
        <v>2210</v>
      </c>
      <c r="AH1276" s="1" t="s">
        <v>2186</v>
      </c>
    </row>
    <row r="1277" spans="1:34" x14ac:dyDescent="0.25">
      <c r="A1277" s="1">
        <v>1008131</v>
      </c>
      <c r="B1277" s="1" t="s">
        <v>2175</v>
      </c>
      <c r="C1277" s="1" t="s">
        <v>7197</v>
      </c>
      <c r="D1277" s="1">
        <v>79848</v>
      </c>
      <c r="E1277" s="3" t="s">
        <v>237</v>
      </c>
      <c r="F1277" s="1" t="s">
        <v>240</v>
      </c>
      <c r="G1277" s="1" t="s">
        <v>2249</v>
      </c>
      <c r="H1277" s="1">
        <v>0</v>
      </c>
      <c r="I1277" s="1" t="s">
        <v>7198</v>
      </c>
      <c r="J1277" s="1">
        <v>775895663</v>
      </c>
      <c r="K1277" s="1" t="s">
        <v>2124</v>
      </c>
      <c r="L1277" s="1" t="s">
        <v>7199</v>
      </c>
      <c r="M1277" s="1" t="s">
        <v>6481</v>
      </c>
      <c r="N1277" s="1" t="s">
        <v>6482</v>
      </c>
      <c r="O1277" s="1" t="s">
        <v>2165</v>
      </c>
      <c r="P1277" s="1" t="s">
        <v>2165</v>
      </c>
      <c r="Q1277" s="1" t="s">
        <v>2166</v>
      </c>
      <c r="R1277" s="1" t="s">
        <v>2325</v>
      </c>
      <c r="S1277" s="1">
        <v>8</v>
      </c>
      <c r="T1277" s="1">
        <v>67064421</v>
      </c>
      <c r="U1277" s="1">
        <v>67064421</v>
      </c>
      <c r="V1277" s="1" t="s">
        <v>2168</v>
      </c>
      <c r="W1277" s="1" t="s">
        <v>2168</v>
      </c>
      <c r="X1277" s="1" t="s">
        <v>5836</v>
      </c>
      <c r="Y1277" s="1" t="s">
        <v>2245</v>
      </c>
      <c r="Z1277" s="1">
        <v>2</v>
      </c>
      <c r="AA1277" s="1" t="s">
        <v>2124</v>
      </c>
      <c r="AB1277" s="1" t="s">
        <v>2171</v>
      </c>
      <c r="AC1277" s="1" t="s">
        <v>2124</v>
      </c>
      <c r="AD1277" s="1">
        <v>2</v>
      </c>
      <c r="AE1277" s="1">
        <v>1020179</v>
      </c>
      <c r="AF1277" s="1">
        <v>67064421</v>
      </c>
      <c r="AG1277" s="1" t="s">
        <v>2174</v>
      </c>
      <c r="AH1277" s="1" t="s">
        <v>2186</v>
      </c>
    </row>
    <row r="1278" spans="1:34" x14ac:dyDescent="0.25">
      <c r="A1278" s="1">
        <v>1008132</v>
      </c>
      <c r="B1278" s="1" t="s">
        <v>2175</v>
      </c>
      <c r="C1278" s="1" t="s">
        <v>7200</v>
      </c>
      <c r="D1278" s="1">
        <v>79848</v>
      </c>
      <c r="E1278" s="3" t="s">
        <v>237</v>
      </c>
      <c r="F1278" s="1" t="s">
        <v>240</v>
      </c>
      <c r="G1278" s="1" t="s">
        <v>2249</v>
      </c>
      <c r="H1278" s="1">
        <v>0</v>
      </c>
      <c r="I1278" s="1" t="s">
        <v>7201</v>
      </c>
      <c r="J1278" s="1">
        <v>918221746</v>
      </c>
      <c r="K1278" s="1" t="s">
        <v>2124</v>
      </c>
      <c r="L1278" s="1" t="s">
        <v>7202</v>
      </c>
      <c r="M1278" s="1" t="s">
        <v>6481</v>
      </c>
      <c r="N1278" s="1" t="s">
        <v>6482</v>
      </c>
      <c r="O1278" s="1" t="s">
        <v>2165</v>
      </c>
      <c r="P1278" s="1" t="s">
        <v>2165</v>
      </c>
      <c r="Q1278" s="1" t="s">
        <v>2166</v>
      </c>
      <c r="R1278" s="1" t="s">
        <v>2325</v>
      </c>
      <c r="S1278" s="1">
        <v>8</v>
      </c>
      <c r="T1278" s="1">
        <v>67064474</v>
      </c>
      <c r="U1278" s="1">
        <v>67064474</v>
      </c>
      <c r="V1278" s="1" t="s">
        <v>2168</v>
      </c>
      <c r="W1278" s="1" t="s">
        <v>2168</v>
      </c>
      <c r="X1278" s="1" t="s">
        <v>5836</v>
      </c>
      <c r="Y1278" s="1" t="s">
        <v>2236</v>
      </c>
      <c r="Z1278" s="1">
        <v>1</v>
      </c>
      <c r="AA1278" s="1" t="s">
        <v>2124</v>
      </c>
      <c r="AB1278" s="1" t="s">
        <v>2171</v>
      </c>
      <c r="AC1278" s="1" t="s">
        <v>2124</v>
      </c>
      <c r="AD1278" s="1">
        <v>2</v>
      </c>
      <c r="AE1278" s="1">
        <v>1019218</v>
      </c>
      <c r="AF1278" s="1">
        <v>67064474</v>
      </c>
      <c r="AG1278" s="1" t="s">
        <v>2174</v>
      </c>
      <c r="AH1278" s="1" t="s">
        <v>2186</v>
      </c>
    </row>
    <row r="1279" spans="1:34" x14ac:dyDescent="0.25">
      <c r="A1279" s="1">
        <v>1027376</v>
      </c>
      <c r="B1279" s="1" t="s">
        <v>2175</v>
      </c>
      <c r="C1279" s="1" t="s">
        <v>7203</v>
      </c>
      <c r="D1279" s="1">
        <v>346007</v>
      </c>
      <c r="E1279" s="3" t="s">
        <v>277</v>
      </c>
      <c r="F1279" s="1" t="s">
        <v>280</v>
      </c>
      <c r="G1279" s="1" t="s">
        <v>2249</v>
      </c>
      <c r="H1279" s="1">
        <v>0</v>
      </c>
      <c r="I1279" s="1" t="s">
        <v>7204</v>
      </c>
      <c r="J1279" s="1">
        <v>1482471142</v>
      </c>
      <c r="K1279" s="1" t="s">
        <v>2124</v>
      </c>
      <c r="L1279" s="1" t="s">
        <v>7205</v>
      </c>
      <c r="M1279" s="1" t="s">
        <v>2232</v>
      </c>
      <c r="N1279" s="1" t="s">
        <v>2194</v>
      </c>
      <c r="O1279" s="1" t="s">
        <v>2165</v>
      </c>
      <c r="P1279" s="1" t="s">
        <v>2165</v>
      </c>
      <c r="Q1279" s="1" t="s">
        <v>2166</v>
      </c>
      <c r="R1279" s="1" t="s">
        <v>2167</v>
      </c>
      <c r="S1279" s="1">
        <v>6</v>
      </c>
      <c r="T1279" s="1">
        <v>65495530</v>
      </c>
      <c r="U1279" s="1">
        <v>65495530</v>
      </c>
      <c r="V1279" s="1" t="s">
        <v>2168</v>
      </c>
      <c r="W1279" s="1" t="s">
        <v>2168</v>
      </c>
      <c r="X1279" s="1" t="s">
        <v>3678</v>
      </c>
      <c r="Y1279" s="1" t="s">
        <v>2236</v>
      </c>
      <c r="Z1279" s="1">
        <v>1</v>
      </c>
      <c r="AA1279" s="1" t="s">
        <v>2124</v>
      </c>
      <c r="AB1279" s="1" t="s">
        <v>2171</v>
      </c>
      <c r="AC1279" s="1" t="s">
        <v>2124</v>
      </c>
      <c r="AD1279" s="1">
        <v>2</v>
      </c>
      <c r="AE1279" s="1">
        <v>1046724</v>
      </c>
      <c r="AF1279" s="1">
        <v>65495530</v>
      </c>
      <c r="AG1279" s="1" t="s">
        <v>2174</v>
      </c>
      <c r="AH1279" s="1" t="s">
        <v>2210</v>
      </c>
    </row>
    <row r="1280" spans="1:34" x14ac:dyDescent="0.25">
      <c r="A1280" s="1">
        <v>1027377</v>
      </c>
      <c r="B1280" s="1" t="s">
        <v>2175</v>
      </c>
      <c r="C1280" s="1" t="s">
        <v>7206</v>
      </c>
      <c r="D1280" s="1">
        <v>346007</v>
      </c>
      <c r="E1280" s="3" t="s">
        <v>277</v>
      </c>
      <c r="F1280" s="1" t="s">
        <v>280</v>
      </c>
      <c r="G1280" s="1" t="s">
        <v>2249</v>
      </c>
      <c r="H1280" s="1">
        <v>0</v>
      </c>
      <c r="I1280" s="1" t="s">
        <v>6435</v>
      </c>
      <c r="J1280" s="1">
        <v>1355531772</v>
      </c>
      <c r="K1280" s="1" t="s">
        <v>2124</v>
      </c>
      <c r="L1280" s="1" t="s">
        <v>7207</v>
      </c>
      <c r="M1280" s="1" t="s">
        <v>2232</v>
      </c>
      <c r="N1280" s="1" t="s">
        <v>2194</v>
      </c>
      <c r="O1280" s="1" t="s">
        <v>2165</v>
      </c>
      <c r="P1280" s="1" t="s">
        <v>2165</v>
      </c>
      <c r="Q1280" s="1" t="s">
        <v>2166</v>
      </c>
      <c r="R1280" s="1" t="s">
        <v>2167</v>
      </c>
      <c r="S1280" s="1">
        <v>6</v>
      </c>
      <c r="T1280" s="1">
        <v>65495544</v>
      </c>
      <c r="U1280" s="1">
        <v>65495544</v>
      </c>
      <c r="V1280" s="1" t="s">
        <v>2168</v>
      </c>
      <c r="W1280" s="1" t="s">
        <v>2168</v>
      </c>
      <c r="X1280" s="1" t="s">
        <v>3678</v>
      </c>
      <c r="Y1280" s="1" t="s">
        <v>2236</v>
      </c>
      <c r="Z1280" s="1">
        <v>1</v>
      </c>
      <c r="AA1280" s="1" t="s">
        <v>2124</v>
      </c>
      <c r="AB1280" s="1" t="s">
        <v>2171</v>
      </c>
      <c r="AC1280" s="1" t="s">
        <v>2124</v>
      </c>
      <c r="AD1280" s="1">
        <v>2</v>
      </c>
      <c r="AE1280" s="1">
        <v>1046562</v>
      </c>
      <c r="AF1280" s="1">
        <v>65495544</v>
      </c>
      <c r="AG1280" s="1" t="s">
        <v>2174</v>
      </c>
      <c r="AH1280" s="1" t="s">
        <v>2185</v>
      </c>
    </row>
    <row r="1281" spans="1:34" x14ac:dyDescent="0.25">
      <c r="A1281" s="1">
        <v>1027378</v>
      </c>
      <c r="B1281" s="1" t="s">
        <v>2175</v>
      </c>
      <c r="C1281" s="1" t="s">
        <v>7208</v>
      </c>
      <c r="D1281" s="1">
        <v>346007</v>
      </c>
      <c r="E1281" s="3" t="s">
        <v>277</v>
      </c>
      <c r="F1281" s="1" t="s">
        <v>280</v>
      </c>
      <c r="G1281" s="1" t="s">
        <v>2249</v>
      </c>
      <c r="H1281" s="1">
        <v>0</v>
      </c>
      <c r="I1281" s="1" t="s">
        <v>7209</v>
      </c>
      <c r="J1281" s="1">
        <v>184368442</v>
      </c>
      <c r="K1281" s="1" t="s">
        <v>2124</v>
      </c>
      <c r="L1281" s="1" t="s">
        <v>7210</v>
      </c>
      <c r="M1281" s="1" t="s">
        <v>7211</v>
      </c>
      <c r="N1281" s="1" t="s">
        <v>7212</v>
      </c>
      <c r="O1281" s="1" t="s">
        <v>2165</v>
      </c>
      <c r="P1281" s="1" t="s">
        <v>2165</v>
      </c>
      <c r="Q1281" s="1" t="s">
        <v>2166</v>
      </c>
      <c r="R1281" s="1" t="s">
        <v>2167</v>
      </c>
      <c r="S1281" s="1">
        <v>6</v>
      </c>
      <c r="T1281" s="1">
        <v>65707184</v>
      </c>
      <c r="U1281" s="1">
        <v>65707184</v>
      </c>
      <c r="V1281" s="1" t="s">
        <v>2168</v>
      </c>
      <c r="W1281" s="1" t="s">
        <v>2168</v>
      </c>
      <c r="X1281" s="1" t="s">
        <v>3678</v>
      </c>
      <c r="Y1281" s="1" t="s">
        <v>2236</v>
      </c>
      <c r="Z1281" s="1">
        <v>2</v>
      </c>
      <c r="AA1281" s="1" t="s">
        <v>2124</v>
      </c>
      <c r="AB1281" s="1" t="s">
        <v>2171</v>
      </c>
      <c r="AC1281" s="1" t="s">
        <v>2124</v>
      </c>
      <c r="AD1281" s="1">
        <v>2</v>
      </c>
      <c r="AE1281" s="1">
        <v>1036058</v>
      </c>
      <c r="AF1281" s="1">
        <v>65707184</v>
      </c>
      <c r="AG1281" s="1" t="s">
        <v>2210</v>
      </c>
      <c r="AH1281" s="1" t="s">
        <v>2185</v>
      </c>
    </row>
    <row r="1282" spans="1:34" x14ac:dyDescent="0.25">
      <c r="A1282" s="1">
        <v>1028651</v>
      </c>
      <c r="B1282" s="1" t="s">
        <v>2175</v>
      </c>
      <c r="C1282" s="1" t="s">
        <v>7213</v>
      </c>
      <c r="D1282" s="1">
        <v>79848</v>
      </c>
      <c r="E1282" s="3" t="s">
        <v>237</v>
      </c>
      <c r="F1282" s="1" t="s">
        <v>240</v>
      </c>
      <c r="G1282" s="1" t="s">
        <v>2249</v>
      </c>
      <c r="H1282" s="1">
        <v>0</v>
      </c>
      <c r="I1282" s="1" t="s">
        <v>7214</v>
      </c>
      <c r="J1282" s="1">
        <v>768356971</v>
      </c>
      <c r="K1282" s="1" t="s">
        <v>2124</v>
      </c>
      <c r="L1282" s="1" t="s">
        <v>7215</v>
      </c>
      <c r="M1282" s="1" t="s">
        <v>6481</v>
      </c>
      <c r="N1282" s="1" t="s">
        <v>6482</v>
      </c>
      <c r="O1282" s="1" t="s">
        <v>2165</v>
      </c>
      <c r="P1282" s="1" t="s">
        <v>2165</v>
      </c>
      <c r="Q1282" s="1" t="s">
        <v>2166</v>
      </c>
      <c r="R1282" s="1" t="s">
        <v>2325</v>
      </c>
      <c r="S1282" s="1">
        <v>8</v>
      </c>
      <c r="T1282" s="1">
        <v>67064400</v>
      </c>
      <c r="U1282" s="1">
        <v>67064400</v>
      </c>
      <c r="V1282" s="1" t="s">
        <v>2168</v>
      </c>
      <c r="W1282" s="1" t="s">
        <v>2168</v>
      </c>
      <c r="X1282" s="1" t="s">
        <v>5836</v>
      </c>
      <c r="Y1282" s="1" t="s">
        <v>2236</v>
      </c>
      <c r="Z1282" s="1">
        <v>1</v>
      </c>
      <c r="AA1282" s="1" t="s">
        <v>2124</v>
      </c>
      <c r="AB1282" s="1" t="s">
        <v>2171</v>
      </c>
      <c r="AC1282" s="1" t="s">
        <v>2124</v>
      </c>
      <c r="AD1282" s="1">
        <v>2</v>
      </c>
      <c r="AE1282" s="1">
        <v>1044914</v>
      </c>
      <c r="AF1282" s="1">
        <v>67064400</v>
      </c>
      <c r="AG1282" s="1" t="s">
        <v>2186</v>
      </c>
      <c r="AH1282" s="1" t="s">
        <v>2185</v>
      </c>
    </row>
    <row r="1283" spans="1:34" x14ac:dyDescent="0.25">
      <c r="A1283" s="1">
        <v>1030204</v>
      </c>
      <c r="B1283" s="1" t="s">
        <v>2157</v>
      </c>
      <c r="C1283" s="1" t="s">
        <v>7216</v>
      </c>
      <c r="D1283" s="1">
        <v>5080</v>
      </c>
      <c r="E1283" s="3" t="s">
        <v>1295</v>
      </c>
      <c r="F1283" s="1" t="s">
        <v>1298</v>
      </c>
      <c r="G1283" s="1" t="s">
        <v>2249</v>
      </c>
      <c r="H1283" s="1">
        <v>0</v>
      </c>
      <c r="I1283" s="1" t="s">
        <v>7217</v>
      </c>
      <c r="J1283" s="1">
        <v>1955943115</v>
      </c>
      <c r="K1283" s="1" t="s">
        <v>2124</v>
      </c>
      <c r="L1283" s="1" t="s">
        <v>7218</v>
      </c>
      <c r="M1283" s="1" t="s">
        <v>7219</v>
      </c>
      <c r="N1283" s="1" t="s">
        <v>7220</v>
      </c>
      <c r="O1283" s="1" t="s">
        <v>2165</v>
      </c>
      <c r="P1283" s="1" t="s">
        <v>2165</v>
      </c>
      <c r="Q1283" s="1" t="s">
        <v>2166</v>
      </c>
      <c r="R1283" s="1" t="s">
        <v>2182</v>
      </c>
      <c r="S1283" s="1">
        <v>11</v>
      </c>
      <c r="T1283" s="1">
        <v>31806848</v>
      </c>
      <c r="U1283" s="1">
        <v>31806848</v>
      </c>
      <c r="V1283" s="1" t="s">
        <v>2168</v>
      </c>
      <c r="W1283" s="1" t="s">
        <v>2168</v>
      </c>
      <c r="X1283" s="1" t="s">
        <v>2183</v>
      </c>
      <c r="Y1283" s="1" t="s">
        <v>2236</v>
      </c>
      <c r="Z1283" s="1">
        <v>1</v>
      </c>
      <c r="AA1283" s="1" t="s">
        <v>2124</v>
      </c>
      <c r="AB1283" s="1" t="s">
        <v>2171</v>
      </c>
      <c r="AC1283" s="1" t="s">
        <v>2124</v>
      </c>
      <c r="AD1283" s="1">
        <v>2</v>
      </c>
      <c r="AE1283" s="1">
        <v>1042308</v>
      </c>
      <c r="AF1283" s="1">
        <v>31806847</v>
      </c>
      <c r="AG1283" s="1" t="s">
        <v>2773</v>
      </c>
      <c r="AH1283" s="1" t="s">
        <v>2210</v>
      </c>
    </row>
    <row r="1284" spans="1:34" x14ac:dyDescent="0.25">
      <c r="A1284" s="1">
        <v>1044308</v>
      </c>
      <c r="B1284" s="1" t="s">
        <v>2175</v>
      </c>
      <c r="C1284" s="1" t="s">
        <v>7221</v>
      </c>
      <c r="D1284" s="1">
        <v>346007</v>
      </c>
      <c r="E1284" s="3" t="s">
        <v>277</v>
      </c>
      <c r="F1284" s="1" t="s">
        <v>280</v>
      </c>
      <c r="G1284" s="1" t="s">
        <v>2254</v>
      </c>
      <c r="H1284" s="1">
        <v>0</v>
      </c>
      <c r="I1284" s="1" t="s">
        <v>7222</v>
      </c>
      <c r="J1284" s="1">
        <v>-1</v>
      </c>
      <c r="K1284" s="1" t="s">
        <v>2124</v>
      </c>
      <c r="L1284" s="1" t="s">
        <v>7223</v>
      </c>
      <c r="M1284" s="1" t="s">
        <v>2232</v>
      </c>
      <c r="N1284" s="1" t="s">
        <v>2194</v>
      </c>
      <c r="O1284" s="1" t="s">
        <v>2165</v>
      </c>
      <c r="P1284" s="1" t="s">
        <v>2165</v>
      </c>
      <c r="Q1284" s="1" t="s">
        <v>2166</v>
      </c>
      <c r="R1284" s="1" t="s">
        <v>2167</v>
      </c>
      <c r="S1284" s="1">
        <v>6</v>
      </c>
      <c r="T1284" s="1">
        <v>65639824</v>
      </c>
      <c r="U1284" s="1">
        <v>65639824</v>
      </c>
      <c r="V1284" s="1" t="s">
        <v>2168</v>
      </c>
      <c r="W1284" s="1" t="s">
        <v>2168</v>
      </c>
      <c r="X1284" s="1" t="s">
        <v>3678</v>
      </c>
      <c r="Y1284" s="1" t="s">
        <v>2236</v>
      </c>
      <c r="Z1284" s="1">
        <v>1</v>
      </c>
      <c r="AA1284" s="1" t="s">
        <v>2124</v>
      </c>
      <c r="AB1284" s="1" t="s">
        <v>2171</v>
      </c>
      <c r="AC1284" s="1" t="s">
        <v>2124</v>
      </c>
      <c r="AD1284" s="1">
        <v>2</v>
      </c>
      <c r="AE1284" s="1">
        <v>1064063</v>
      </c>
      <c r="AF1284" s="1">
        <v>65639824</v>
      </c>
      <c r="AG1284" s="1" t="s">
        <v>2210</v>
      </c>
      <c r="AH1284" s="1" t="s">
        <v>2174</v>
      </c>
    </row>
    <row r="1285" spans="1:34" x14ac:dyDescent="0.25">
      <c r="A1285" s="1">
        <v>1044309</v>
      </c>
      <c r="B1285" s="1" t="s">
        <v>2175</v>
      </c>
      <c r="C1285" s="1" t="s">
        <v>7224</v>
      </c>
      <c r="D1285" s="1">
        <v>346007</v>
      </c>
      <c r="E1285" s="3" t="s">
        <v>277</v>
      </c>
      <c r="F1285" s="1" t="s">
        <v>280</v>
      </c>
      <c r="G1285" s="1" t="s">
        <v>2249</v>
      </c>
      <c r="H1285" s="1">
        <v>0</v>
      </c>
      <c r="I1285" s="1" t="s">
        <v>7225</v>
      </c>
      <c r="J1285" s="1">
        <v>-1</v>
      </c>
      <c r="K1285" s="1" t="s">
        <v>2124</v>
      </c>
      <c r="L1285" s="1" t="s">
        <v>7226</v>
      </c>
      <c r="M1285" s="1" t="s">
        <v>2232</v>
      </c>
      <c r="N1285" s="1" t="s">
        <v>2194</v>
      </c>
      <c r="O1285" s="1" t="s">
        <v>2165</v>
      </c>
      <c r="P1285" s="1" t="s">
        <v>2165</v>
      </c>
      <c r="Q1285" s="1" t="s">
        <v>2166</v>
      </c>
      <c r="R1285" s="1" t="s">
        <v>2167</v>
      </c>
      <c r="S1285" s="1">
        <v>6</v>
      </c>
      <c r="T1285" s="1">
        <v>65639858</v>
      </c>
      <c r="U1285" s="1">
        <v>65639858</v>
      </c>
      <c r="V1285" s="1" t="s">
        <v>2168</v>
      </c>
      <c r="W1285" s="1" t="s">
        <v>2168</v>
      </c>
      <c r="X1285" s="1" t="s">
        <v>3678</v>
      </c>
      <c r="Y1285" s="1" t="s">
        <v>2236</v>
      </c>
      <c r="Z1285" s="1">
        <v>1</v>
      </c>
      <c r="AA1285" s="1" t="s">
        <v>2124</v>
      </c>
      <c r="AB1285" s="1" t="s">
        <v>2171</v>
      </c>
      <c r="AC1285" s="1" t="s">
        <v>2124</v>
      </c>
      <c r="AD1285" s="1">
        <v>2</v>
      </c>
      <c r="AE1285" s="1">
        <v>1056525</v>
      </c>
      <c r="AF1285" s="1">
        <v>65639858</v>
      </c>
      <c r="AG1285" s="1" t="s">
        <v>2185</v>
      </c>
      <c r="AH1285" s="1" t="s">
        <v>2186</v>
      </c>
    </row>
    <row r="1286" spans="1:34" x14ac:dyDescent="0.25">
      <c r="A1286" s="1">
        <v>1044310</v>
      </c>
      <c r="B1286" s="1" t="s">
        <v>2175</v>
      </c>
      <c r="C1286" s="1" t="s">
        <v>7227</v>
      </c>
      <c r="D1286" s="1">
        <v>346007</v>
      </c>
      <c r="E1286" s="3" t="s">
        <v>277</v>
      </c>
      <c r="F1286" s="1" t="s">
        <v>280</v>
      </c>
      <c r="G1286" s="1" t="s">
        <v>2254</v>
      </c>
      <c r="H1286" s="1">
        <v>0</v>
      </c>
      <c r="I1286" s="1" t="s">
        <v>2265</v>
      </c>
      <c r="J1286" s="1">
        <v>-1</v>
      </c>
      <c r="K1286" s="1" t="s">
        <v>2124</v>
      </c>
      <c r="L1286" s="1" t="s">
        <v>7228</v>
      </c>
      <c r="M1286" s="1" t="s">
        <v>2232</v>
      </c>
      <c r="N1286" s="1" t="s">
        <v>2194</v>
      </c>
      <c r="O1286" s="1" t="s">
        <v>2165</v>
      </c>
      <c r="P1286" s="1" t="s">
        <v>2165</v>
      </c>
      <c r="Q1286" s="1" t="s">
        <v>2166</v>
      </c>
      <c r="R1286" s="1" t="s">
        <v>2167</v>
      </c>
      <c r="S1286" s="1">
        <v>6</v>
      </c>
      <c r="T1286" s="1">
        <v>65707169</v>
      </c>
      <c r="U1286" s="1">
        <v>65707169</v>
      </c>
      <c r="V1286" s="1" t="s">
        <v>2168</v>
      </c>
      <c r="W1286" s="1" t="s">
        <v>2168</v>
      </c>
      <c r="X1286" s="1" t="s">
        <v>3678</v>
      </c>
      <c r="Y1286" s="1" t="s">
        <v>2236</v>
      </c>
      <c r="Z1286" s="1">
        <v>1</v>
      </c>
      <c r="AA1286" s="1" t="s">
        <v>2124</v>
      </c>
      <c r="AB1286" s="1" t="s">
        <v>2171</v>
      </c>
      <c r="AC1286" s="1" t="s">
        <v>2124</v>
      </c>
      <c r="AD1286" s="1">
        <v>2</v>
      </c>
      <c r="AE1286" s="1">
        <v>1051334</v>
      </c>
      <c r="AF1286" s="1">
        <v>65707169</v>
      </c>
      <c r="AG1286" s="1" t="s">
        <v>2210</v>
      </c>
      <c r="AH1286" s="1" t="s">
        <v>2185</v>
      </c>
    </row>
    <row r="1287" spans="1:34" x14ac:dyDescent="0.25">
      <c r="A1287" s="1">
        <v>1045645</v>
      </c>
      <c r="B1287" s="1" t="s">
        <v>2175</v>
      </c>
      <c r="C1287" s="1" t="s">
        <v>7229</v>
      </c>
      <c r="D1287" s="1">
        <v>79848</v>
      </c>
      <c r="E1287" s="3" t="s">
        <v>237</v>
      </c>
      <c r="F1287" s="1" t="s">
        <v>240</v>
      </c>
      <c r="G1287" s="1" t="s">
        <v>2249</v>
      </c>
      <c r="H1287" s="1">
        <v>0</v>
      </c>
      <c r="I1287" s="1" t="s">
        <v>7230</v>
      </c>
      <c r="J1287" s="1">
        <v>-1</v>
      </c>
      <c r="K1287" s="1" t="s">
        <v>2124</v>
      </c>
      <c r="L1287" s="1" t="s">
        <v>7231</v>
      </c>
      <c r="M1287" s="1" t="s">
        <v>6481</v>
      </c>
      <c r="N1287" s="1" t="s">
        <v>6482</v>
      </c>
      <c r="O1287" s="1" t="s">
        <v>2165</v>
      </c>
      <c r="P1287" s="1" t="s">
        <v>2165</v>
      </c>
      <c r="Q1287" s="1" t="s">
        <v>2166</v>
      </c>
      <c r="R1287" s="1" t="s">
        <v>2325</v>
      </c>
      <c r="S1287" s="1">
        <v>8</v>
      </c>
      <c r="T1287" s="1">
        <v>67064469</v>
      </c>
      <c r="U1287" s="1">
        <v>67064469</v>
      </c>
      <c r="V1287" s="1" t="s">
        <v>2168</v>
      </c>
      <c r="W1287" s="1" t="s">
        <v>2168</v>
      </c>
      <c r="X1287" s="1" t="s">
        <v>5836</v>
      </c>
      <c r="Y1287" s="1" t="s">
        <v>2236</v>
      </c>
      <c r="Z1287" s="1">
        <v>1</v>
      </c>
      <c r="AA1287" s="1" t="s">
        <v>2124</v>
      </c>
      <c r="AB1287" s="1" t="s">
        <v>2171</v>
      </c>
      <c r="AC1287" s="1" t="s">
        <v>2124</v>
      </c>
      <c r="AD1287" s="1">
        <v>2</v>
      </c>
      <c r="AE1287" s="1">
        <v>1058458</v>
      </c>
      <c r="AF1287" s="1">
        <v>67064469</v>
      </c>
      <c r="AG1287" s="1" t="s">
        <v>2174</v>
      </c>
      <c r="AH1287" s="1" t="s">
        <v>2210</v>
      </c>
    </row>
    <row r="1288" spans="1:34" x14ac:dyDescent="0.25">
      <c r="A1288" s="1">
        <v>1045646</v>
      </c>
      <c r="B1288" s="1" t="s">
        <v>2175</v>
      </c>
      <c r="C1288" s="1" t="s">
        <v>7232</v>
      </c>
      <c r="D1288" s="1">
        <v>79848</v>
      </c>
      <c r="E1288" s="3" t="s">
        <v>237</v>
      </c>
      <c r="F1288" s="1" t="s">
        <v>240</v>
      </c>
      <c r="G1288" s="1" t="s">
        <v>2249</v>
      </c>
      <c r="H1288" s="1">
        <v>0</v>
      </c>
      <c r="I1288" s="1" t="s">
        <v>7123</v>
      </c>
      <c r="J1288" s="1">
        <v>-1</v>
      </c>
      <c r="K1288" s="1" t="s">
        <v>2124</v>
      </c>
      <c r="L1288" s="1" t="s">
        <v>7233</v>
      </c>
      <c r="M1288" s="1" t="s">
        <v>6481</v>
      </c>
      <c r="N1288" s="1" t="s">
        <v>6482</v>
      </c>
      <c r="O1288" s="1" t="s">
        <v>2165</v>
      </c>
      <c r="P1288" s="1" t="s">
        <v>2165</v>
      </c>
      <c r="Q1288" s="1" t="s">
        <v>2166</v>
      </c>
      <c r="R1288" s="1" t="s">
        <v>2325</v>
      </c>
      <c r="S1288" s="1">
        <v>8</v>
      </c>
      <c r="T1288" s="1">
        <v>67074238</v>
      </c>
      <c r="U1288" s="1">
        <v>67074238</v>
      </c>
      <c r="V1288" s="1" t="s">
        <v>2168</v>
      </c>
      <c r="W1288" s="1" t="s">
        <v>2168</v>
      </c>
      <c r="X1288" s="1" t="s">
        <v>5836</v>
      </c>
      <c r="Y1288" s="1" t="s">
        <v>2236</v>
      </c>
      <c r="Z1288" s="1">
        <v>1</v>
      </c>
      <c r="AA1288" s="1" t="s">
        <v>2124</v>
      </c>
      <c r="AB1288" s="1" t="s">
        <v>2171</v>
      </c>
      <c r="AC1288" s="1" t="s">
        <v>2124</v>
      </c>
      <c r="AD1288" s="1">
        <v>2</v>
      </c>
      <c r="AE1288" s="1">
        <v>1055800</v>
      </c>
      <c r="AF1288" s="1">
        <v>67074238</v>
      </c>
      <c r="AG1288" s="1" t="s">
        <v>2186</v>
      </c>
      <c r="AH1288" s="1" t="s">
        <v>2185</v>
      </c>
    </row>
    <row r="1289" spans="1:34" x14ac:dyDescent="0.25">
      <c r="A1289" s="1">
        <v>1075518</v>
      </c>
      <c r="B1289" s="1" t="s">
        <v>2175</v>
      </c>
      <c r="C1289" s="1" t="s">
        <v>7234</v>
      </c>
      <c r="D1289" s="1">
        <v>79848</v>
      </c>
      <c r="E1289" s="3" t="s">
        <v>237</v>
      </c>
      <c r="F1289" s="1" t="s">
        <v>240</v>
      </c>
      <c r="G1289" s="1" t="s">
        <v>2254</v>
      </c>
      <c r="H1289" s="1">
        <v>0</v>
      </c>
      <c r="I1289" s="1" t="s">
        <v>7201</v>
      </c>
      <c r="J1289" s="1">
        <v>-1</v>
      </c>
      <c r="K1289" s="1" t="s">
        <v>2124</v>
      </c>
      <c r="L1289" s="1" t="s">
        <v>7235</v>
      </c>
      <c r="M1289" s="1" t="s">
        <v>6481</v>
      </c>
      <c r="N1289" s="1" t="s">
        <v>6482</v>
      </c>
      <c r="O1289" s="1" t="s">
        <v>2165</v>
      </c>
      <c r="P1289" s="1" t="s">
        <v>2165</v>
      </c>
      <c r="Q1289" s="1" t="s">
        <v>2166</v>
      </c>
      <c r="R1289" s="1" t="s">
        <v>2325</v>
      </c>
      <c r="S1289" s="1">
        <v>8</v>
      </c>
      <c r="T1289" s="1">
        <v>67064453</v>
      </c>
      <c r="U1289" s="1">
        <v>67064453</v>
      </c>
      <c r="V1289" s="1" t="s">
        <v>2168</v>
      </c>
      <c r="W1289" s="1" t="s">
        <v>2168</v>
      </c>
      <c r="X1289" s="1" t="s">
        <v>5836</v>
      </c>
      <c r="Y1289" s="1" t="s">
        <v>2236</v>
      </c>
      <c r="Z1289" s="1">
        <v>1</v>
      </c>
      <c r="AA1289" s="1" t="s">
        <v>2124</v>
      </c>
      <c r="AB1289" s="1" t="s">
        <v>2171</v>
      </c>
      <c r="AC1289" s="1" t="s">
        <v>2124</v>
      </c>
      <c r="AD1289" s="1">
        <v>2</v>
      </c>
      <c r="AE1289" s="1">
        <v>1086445</v>
      </c>
      <c r="AF1289" s="1">
        <v>67064453</v>
      </c>
      <c r="AG1289" s="1" t="s">
        <v>2174</v>
      </c>
      <c r="AH1289" s="1" t="s">
        <v>2186</v>
      </c>
    </row>
    <row r="1290" spans="1:34" x14ac:dyDescent="0.25">
      <c r="A1290" s="1">
        <v>1075519</v>
      </c>
      <c r="B1290" s="1" t="s">
        <v>2175</v>
      </c>
      <c r="C1290" s="1" t="s">
        <v>7236</v>
      </c>
      <c r="D1290" s="1">
        <v>79848</v>
      </c>
      <c r="E1290" s="3" t="s">
        <v>237</v>
      </c>
      <c r="F1290" s="1" t="s">
        <v>240</v>
      </c>
      <c r="G1290" s="1" t="s">
        <v>2254</v>
      </c>
      <c r="H1290" s="1">
        <v>0</v>
      </c>
      <c r="I1290" s="1" t="s">
        <v>7237</v>
      </c>
      <c r="J1290" s="1">
        <v>-1</v>
      </c>
      <c r="K1290" s="1" t="s">
        <v>2124</v>
      </c>
      <c r="L1290" s="1" t="s">
        <v>7238</v>
      </c>
      <c r="M1290" s="1" t="s">
        <v>6481</v>
      </c>
      <c r="N1290" s="1" t="s">
        <v>6482</v>
      </c>
      <c r="O1290" s="1" t="s">
        <v>2165</v>
      </c>
      <c r="P1290" s="1" t="s">
        <v>2165</v>
      </c>
      <c r="Q1290" s="1" t="s">
        <v>2166</v>
      </c>
      <c r="R1290" s="1" t="s">
        <v>2325</v>
      </c>
      <c r="S1290" s="1">
        <v>8</v>
      </c>
      <c r="T1290" s="1">
        <v>67064473</v>
      </c>
      <c r="U1290" s="1">
        <v>67064473</v>
      </c>
      <c r="V1290" s="1" t="s">
        <v>2168</v>
      </c>
      <c r="W1290" s="1" t="s">
        <v>2168</v>
      </c>
      <c r="X1290" s="1" t="s">
        <v>5836</v>
      </c>
      <c r="Y1290" s="1" t="s">
        <v>2236</v>
      </c>
      <c r="Z1290" s="1">
        <v>1</v>
      </c>
      <c r="AA1290" s="1" t="s">
        <v>2124</v>
      </c>
      <c r="AB1290" s="1" t="s">
        <v>2171</v>
      </c>
      <c r="AC1290" s="1" t="s">
        <v>2124</v>
      </c>
      <c r="AD1290" s="1">
        <v>2</v>
      </c>
      <c r="AE1290" s="1">
        <v>1095150</v>
      </c>
      <c r="AF1290" s="1">
        <v>67064473</v>
      </c>
      <c r="AG1290" s="1" t="s">
        <v>2174</v>
      </c>
      <c r="AH1290" s="1" t="s">
        <v>2186</v>
      </c>
    </row>
    <row r="1291" spans="1:34" x14ac:dyDescent="0.25">
      <c r="A1291" s="1">
        <v>1087498</v>
      </c>
      <c r="B1291" s="1" t="s">
        <v>2175</v>
      </c>
      <c r="C1291" s="1" t="s">
        <v>7239</v>
      </c>
      <c r="D1291" s="1">
        <v>1545</v>
      </c>
      <c r="E1291" s="3" t="s">
        <v>1169</v>
      </c>
      <c r="F1291" s="1" t="s">
        <v>1171</v>
      </c>
      <c r="G1291" s="1" t="s">
        <v>2254</v>
      </c>
      <c r="H1291" s="1">
        <v>0</v>
      </c>
      <c r="I1291" s="1" t="s">
        <v>7240</v>
      </c>
      <c r="J1291" s="1">
        <v>-1</v>
      </c>
      <c r="K1291" s="1" t="s">
        <v>2124</v>
      </c>
      <c r="L1291" s="1" t="s">
        <v>7241</v>
      </c>
      <c r="M1291" s="1" t="s">
        <v>2331</v>
      </c>
      <c r="N1291" s="1" t="s">
        <v>2332</v>
      </c>
      <c r="O1291" s="1" t="s">
        <v>2165</v>
      </c>
      <c r="P1291" s="1" t="s">
        <v>2165</v>
      </c>
      <c r="Q1291" s="1" t="s">
        <v>2166</v>
      </c>
      <c r="R1291" s="1" t="s">
        <v>2443</v>
      </c>
      <c r="S1291" s="1">
        <v>2</v>
      </c>
      <c r="T1291" s="1">
        <v>38076064</v>
      </c>
      <c r="U1291" s="1">
        <v>38076064</v>
      </c>
      <c r="V1291" s="1" t="s">
        <v>2168</v>
      </c>
      <c r="W1291" s="1" t="s">
        <v>2168</v>
      </c>
      <c r="X1291" s="1" t="s">
        <v>2444</v>
      </c>
      <c r="Y1291" s="1" t="s">
        <v>2236</v>
      </c>
      <c r="Z1291" s="1">
        <v>1</v>
      </c>
      <c r="AA1291" s="1" t="s">
        <v>2124</v>
      </c>
      <c r="AB1291" s="1" t="s">
        <v>2171</v>
      </c>
      <c r="AC1291" s="1" t="s">
        <v>2124</v>
      </c>
      <c r="AD1291" s="1">
        <v>2</v>
      </c>
      <c r="AE1291" s="1">
        <v>1098814</v>
      </c>
      <c r="AF1291" s="1">
        <v>38076064</v>
      </c>
      <c r="AG1291" s="1" t="s">
        <v>2210</v>
      </c>
      <c r="AH1291" s="1" t="s">
        <v>2185</v>
      </c>
    </row>
    <row r="1292" spans="1:34" x14ac:dyDescent="0.25">
      <c r="A1292" s="1">
        <v>1101981</v>
      </c>
      <c r="B1292" s="1" t="s">
        <v>2175</v>
      </c>
      <c r="C1292" s="1" t="s">
        <v>7242</v>
      </c>
      <c r="D1292" s="1">
        <v>1203</v>
      </c>
      <c r="E1292" s="3" t="s">
        <v>185</v>
      </c>
      <c r="F1292" s="1" t="s">
        <v>188</v>
      </c>
      <c r="G1292" s="1" t="s">
        <v>2254</v>
      </c>
      <c r="H1292" s="1">
        <v>0</v>
      </c>
      <c r="I1292" s="1" t="s">
        <v>5843</v>
      </c>
      <c r="J1292" s="1">
        <v>-1</v>
      </c>
      <c r="K1292" s="1" t="s">
        <v>2124</v>
      </c>
      <c r="L1292" s="1" t="s">
        <v>7243</v>
      </c>
      <c r="M1292" s="1" t="s">
        <v>2521</v>
      </c>
      <c r="N1292" s="1" t="s">
        <v>2522</v>
      </c>
      <c r="O1292" s="1" t="s">
        <v>2165</v>
      </c>
      <c r="P1292" s="1" t="s">
        <v>2165</v>
      </c>
      <c r="Q1292" s="1" t="s">
        <v>2166</v>
      </c>
      <c r="R1292" s="1" t="s">
        <v>2316</v>
      </c>
      <c r="S1292" s="1">
        <v>13</v>
      </c>
      <c r="T1292" s="1">
        <v>76992089</v>
      </c>
      <c r="U1292" s="1">
        <v>76992089</v>
      </c>
      <c r="V1292" s="1" t="s">
        <v>2168</v>
      </c>
      <c r="W1292" s="1" t="s">
        <v>2168</v>
      </c>
      <c r="X1292" s="1" t="s">
        <v>2317</v>
      </c>
      <c r="Y1292" s="1" t="s">
        <v>2236</v>
      </c>
      <c r="Z1292" s="1">
        <v>1</v>
      </c>
      <c r="AA1292" s="1" t="s">
        <v>2124</v>
      </c>
      <c r="AB1292" s="1" t="s">
        <v>2171</v>
      </c>
      <c r="AC1292" s="1" t="s">
        <v>2124</v>
      </c>
      <c r="AD1292" s="1">
        <v>2</v>
      </c>
      <c r="AE1292" s="1">
        <v>1107778</v>
      </c>
      <c r="AF1292" s="1">
        <v>76992089</v>
      </c>
      <c r="AG1292" s="1" t="s">
        <v>2210</v>
      </c>
      <c r="AH1292" s="1" t="s">
        <v>2174</v>
      </c>
    </row>
    <row r="1293" spans="1:34" x14ac:dyDescent="0.25">
      <c r="A1293" s="1">
        <v>1118753</v>
      </c>
      <c r="B1293" s="1" t="s">
        <v>2175</v>
      </c>
      <c r="C1293" s="1" t="s">
        <v>7244</v>
      </c>
      <c r="D1293" s="1">
        <v>79848</v>
      </c>
      <c r="E1293" s="3" t="s">
        <v>237</v>
      </c>
      <c r="F1293" s="1" t="s">
        <v>240</v>
      </c>
      <c r="G1293" s="1" t="s">
        <v>2254</v>
      </c>
      <c r="H1293" s="1">
        <v>0</v>
      </c>
      <c r="I1293" s="1" t="s">
        <v>7245</v>
      </c>
      <c r="J1293" s="1">
        <v>-1</v>
      </c>
      <c r="K1293" s="1" t="s">
        <v>2124</v>
      </c>
      <c r="L1293" s="1" t="s">
        <v>7246</v>
      </c>
      <c r="M1293" s="1" t="s">
        <v>6481</v>
      </c>
      <c r="N1293" s="1" t="s">
        <v>6482</v>
      </c>
      <c r="O1293" s="1" t="s">
        <v>2165</v>
      </c>
      <c r="P1293" s="1" t="s">
        <v>2165</v>
      </c>
      <c r="Q1293" s="1" t="s">
        <v>2166</v>
      </c>
      <c r="R1293" s="1" t="s">
        <v>2325</v>
      </c>
      <c r="S1293" s="1">
        <v>8</v>
      </c>
      <c r="T1293" s="1">
        <v>67064467</v>
      </c>
      <c r="U1293" s="1">
        <v>67064467</v>
      </c>
      <c r="V1293" s="1" t="s">
        <v>2168</v>
      </c>
      <c r="W1293" s="1" t="s">
        <v>2168</v>
      </c>
      <c r="X1293" s="1" t="s">
        <v>5836</v>
      </c>
      <c r="Y1293" s="1" t="s">
        <v>2236</v>
      </c>
      <c r="Z1293" s="1">
        <v>1</v>
      </c>
      <c r="AA1293" s="1" t="s">
        <v>2124</v>
      </c>
      <c r="AB1293" s="1" t="s">
        <v>2171</v>
      </c>
      <c r="AC1293" s="1" t="s">
        <v>2124</v>
      </c>
      <c r="AD1293" s="1">
        <v>2</v>
      </c>
      <c r="AE1293" s="1">
        <v>1132689</v>
      </c>
      <c r="AF1293" s="1">
        <v>67064467</v>
      </c>
      <c r="AG1293" s="1" t="s">
        <v>2210</v>
      </c>
      <c r="AH1293" s="1" t="s">
        <v>2174</v>
      </c>
    </row>
    <row r="1294" spans="1:34" x14ac:dyDescent="0.25">
      <c r="A1294" s="1">
        <v>1139617</v>
      </c>
      <c r="B1294" s="1" t="s">
        <v>2175</v>
      </c>
      <c r="C1294" s="1" t="s">
        <v>7247</v>
      </c>
      <c r="D1294" s="1">
        <v>79848</v>
      </c>
      <c r="E1294" s="3" t="s">
        <v>237</v>
      </c>
      <c r="F1294" s="1" t="s">
        <v>240</v>
      </c>
      <c r="G1294" s="1" t="s">
        <v>2254</v>
      </c>
      <c r="H1294" s="1">
        <v>0</v>
      </c>
      <c r="I1294" s="1" t="s">
        <v>7248</v>
      </c>
      <c r="J1294" s="1">
        <v>-1</v>
      </c>
      <c r="K1294" s="1" t="s">
        <v>2124</v>
      </c>
      <c r="L1294" s="1" t="s">
        <v>7249</v>
      </c>
      <c r="M1294" s="1" t="s">
        <v>6481</v>
      </c>
      <c r="N1294" s="1" t="s">
        <v>6482</v>
      </c>
      <c r="O1294" s="1" t="s">
        <v>2165</v>
      </c>
      <c r="P1294" s="1" t="s">
        <v>2165</v>
      </c>
      <c r="Q1294" s="1" t="s">
        <v>2166</v>
      </c>
      <c r="R1294" s="1" t="s">
        <v>2325</v>
      </c>
      <c r="S1294" s="1">
        <v>8</v>
      </c>
      <c r="T1294" s="1">
        <v>67064437</v>
      </c>
      <c r="U1294" s="1">
        <v>67064437</v>
      </c>
      <c r="V1294" s="1" t="s">
        <v>2168</v>
      </c>
      <c r="W1294" s="1" t="s">
        <v>2168</v>
      </c>
      <c r="X1294" s="1" t="s">
        <v>5836</v>
      </c>
      <c r="Y1294" s="1" t="s">
        <v>2236</v>
      </c>
      <c r="Z1294" s="1">
        <v>1</v>
      </c>
      <c r="AA1294" s="1" t="s">
        <v>2124</v>
      </c>
      <c r="AB1294" s="1" t="s">
        <v>2171</v>
      </c>
      <c r="AC1294" s="1" t="s">
        <v>2124</v>
      </c>
      <c r="AD1294" s="1">
        <v>2</v>
      </c>
      <c r="AE1294" s="1">
        <v>1146297</v>
      </c>
      <c r="AF1294" s="1">
        <v>67064437</v>
      </c>
      <c r="AG1294" s="1" t="s">
        <v>2210</v>
      </c>
      <c r="AH1294" s="1" t="s">
        <v>2174</v>
      </c>
    </row>
    <row r="1295" spans="1:34" x14ac:dyDescent="0.25">
      <c r="A1295" s="1">
        <v>1154428</v>
      </c>
      <c r="B1295" s="1" t="s">
        <v>2175</v>
      </c>
      <c r="C1295" s="1" t="s">
        <v>7250</v>
      </c>
      <c r="D1295" s="1">
        <v>84984</v>
      </c>
      <c r="E1295" s="3" t="s">
        <v>834</v>
      </c>
      <c r="F1295" s="1" t="s">
        <v>836</v>
      </c>
      <c r="G1295" s="1" t="s">
        <v>2189</v>
      </c>
      <c r="H1295" s="1">
        <v>0</v>
      </c>
      <c r="I1295" s="1" t="s">
        <v>7251</v>
      </c>
      <c r="J1295" s="1">
        <v>-1</v>
      </c>
      <c r="K1295" s="1" t="s">
        <v>2124</v>
      </c>
      <c r="L1295" s="1" t="s">
        <v>7252</v>
      </c>
      <c r="M1295" s="1" t="s">
        <v>2232</v>
      </c>
      <c r="N1295" s="1" t="s">
        <v>2194</v>
      </c>
      <c r="O1295" s="1" t="s">
        <v>2165</v>
      </c>
      <c r="P1295" s="1" t="s">
        <v>2165</v>
      </c>
      <c r="Q1295" s="1" t="s">
        <v>2166</v>
      </c>
      <c r="R1295" s="1" t="s">
        <v>2637</v>
      </c>
      <c r="S1295" s="1">
        <v>3</v>
      </c>
      <c r="T1295" s="1">
        <v>196708663</v>
      </c>
      <c r="U1295" s="1">
        <v>196708663</v>
      </c>
      <c r="V1295" s="1" t="s">
        <v>2168</v>
      </c>
      <c r="W1295" s="1" t="s">
        <v>2168</v>
      </c>
      <c r="X1295" s="1" t="s">
        <v>3277</v>
      </c>
      <c r="Y1295" s="1" t="s">
        <v>2236</v>
      </c>
      <c r="Z1295" s="1">
        <v>1</v>
      </c>
      <c r="AA1295" s="1" t="s">
        <v>2124</v>
      </c>
      <c r="AB1295" s="1" t="s">
        <v>2171</v>
      </c>
      <c r="AC1295" s="1" t="s">
        <v>2124</v>
      </c>
      <c r="AD1295" s="1">
        <v>2</v>
      </c>
      <c r="AE1295" s="1">
        <v>1166784</v>
      </c>
      <c r="AF1295" s="1">
        <v>196708663</v>
      </c>
      <c r="AG1295" s="1" t="s">
        <v>2186</v>
      </c>
      <c r="AH1295" s="1" t="s">
        <v>2174</v>
      </c>
    </row>
    <row r="1296" spans="1:34" x14ac:dyDescent="0.25">
      <c r="A1296" s="1">
        <v>1164953</v>
      </c>
      <c r="B1296" s="1" t="s">
        <v>2175</v>
      </c>
      <c r="C1296" s="1" t="s">
        <v>7253</v>
      </c>
      <c r="D1296" s="1">
        <v>2296</v>
      </c>
      <c r="E1296" s="3" t="s">
        <v>1191</v>
      </c>
      <c r="F1296" s="1" t="s">
        <v>1193</v>
      </c>
      <c r="G1296" s="1" t="s">
        <v>2189</v>
      </c>
      <c r="H1296" s="1">
        <v>0</v>
      </c>
      <c r="I1296" s="1" t="s">
        <v>3375</v>
      </c>
      <c r="J1296" s="1">
        <v>-1</v>
      </c>
      <c r="K1296" s="1" t="s">
        <v>2124</v>
      </c>
      <c r="L1296" s="1" t="s">
        <v>7254</v>
      </c>
      <c r="M1296" s="1" t="s">
        <v>2232</v>
      </c>
      <c r="N1296" s="1" t="s">
        <v>2194</v>
      </c>
      <c r="O1296" s="1" t="s">
        <v>2165</v>
      </c>
      <c r="P1296" s="1" t="s">
        <v>2165</v>
      </c>
      <c r="Q1296" s="1" t="s">
        <v>2166</v>
      </c>
      <c r="R1296" s="1" t="s">
        <v>2167</v>
      </c>
      <c r="S1296" s="1">
        <v>6</v>
      </c>
      <c r="T1296" s="1">
        <v>1610202</v>
      </c>
      <c r="U1296" s="1">
        <v>1610202</v>
      </c>
      <c r="V1296" s="1" t="s">
        <v>2168</v>
      </c>
      <c r="W1296" s="1" t="s">
        <v>2168</v>
      </c>
      <c r="X1296" s="1" t="s">
        <v>2451</v>
      </c>
      <c r="Y1296" s="1" t="s">
        <v>2236</v>
      </c>
      <c r="Z1296" s="1">
        <v>1</v>
      </c>
      <c r="AA1296" s="1" t="s">
        <v>2124</v>
      </c>
      <c r="AB1296" s="1" t="s">
        <v>2171</v>
      </c>
      <c r="AC1296" s="1" t="s">
        <v>2124</v>
      </c>
      <c r="AD1296" s="1">
        <v>2</v>
      </c>
      <c r="AE1296" s="1">
        <v>1175413</v>
      </c>
      <c r="AF1296" s="1">
        <v>1610202</v>
      </c>
      <c r="AG1296" s="1" t="s">
        <v>2174</v>
      </c>
      <c r="AH1296" s="1" t="s">
        <v>2210</v>
      </c>
    </row>
    <row r="1297" spans="1:34" x14ac:dyDescent="0.25">
      <c r="A1297" s="1">
        <v>1165004</v>
      </c>
      <c r="B1297" s="1" t="s">
        <v>2175</v>
      </c>
      <c r="C1297" s="1" t="s">
        <v>7255</v>
      </c>
      <c r="D1297" s="1">
        <v>5076</v>
      </c>
      <c r="E1297" s="3" t="s">
        <v>966</v>
      </c>
      <c r="F1297" s="1" t="s">
        <v>969</v>
      </c>
      <c r="G1297" s="1" t="s">
        <v>2189</v>
      </c>
      <c r="H1297" s="1">
        <v>0</v>
      </c>
      <c r="I1297" s="1" t="s">
        <v>7256</v>
      </c>
      <c r="J1297" s="1">
        <v>-1</v>
      </c>
      <c r="K1297" s="1" t="s">
        <v>2124</v>
      </c>
      <c r="L1297" s="1" t="s">
        <v>7257</v>
      </c>
      <c r="M1297" s="1" t="s">
        <v>2232</v>
      </c>
      <c r="N1297" s="1" t="s">
        <v>2194</v>
      </c>
      <c r="O1297" s="1" t="s">
        <v>2165</v>
      </c>
      <c r="P1297" s="1" t="s">
        <v>2165</v>
      </c>
      <c r="Q1297" s="1" t="s">
        <v>2166</v>
      </c>
      <c r="R1297" s="1" t="s">
        <v>2225</v>
      </c>
      <c r="S1297" s="1">
        <v>10</v>
      </c>
      <c r="T1297" s="1">
        <v>100745886</v>
      </c>
      <c r="U1297" s="1">
        <v>100745886</v>
      </c>
      <c r="V1297" s="1" t="s">
        <v>2168</v>
      </c>
      <c r="W1297" s="1" t="s">
        <v>2168</v>
      </c>
      <c r="X1297" s="1" t="s">
        <v>7258</v>
      </c>
      <c r="Y1297" s="1" t="s">
        <v>2236</v>
      </c>
      <c r="Z1297" s="1">
        <v>1</v>
      </c>
      <c r="AA1297" s="1" t="s">
        <v>2124</v>
      </c>
      <c r="AB1297" s="1" t="s">
        <v>2171</v>
      </c>
      <c r="AC1297" s="1" t="s">
        <v>2124</v>
      </c>
      <c r="AD1297" s="1">
        <v>2</v>
      </c>
      <c r="AE1297" s="1">
        <v>1175431</v>
      </c>
      <c r="AF1297" s="1">
        <v>100745886</v>
      </c>
      <c r="AG1297" s="1" t="s">
        <v>2174</v>
      </c>
      <c r="AH1297" s="1" t="s">
        <v>2185</v>
      </c>
    </row>
    <row r="1298" spans="1:34" x14ac:dyDescent="0.25">
      <c r="A1298" s="1">
        <v>1165624</v>
      </c>
      <c r="B1298" s="1" t="s">
        <v>2175</v>
      </c>
      <c r="C1298" s="1" t="s">
        <v>7259</v>
      </c>
      <c r="D1298" s="1">
        <v>1545</v>
      </c>
      <c r="E1298" s="3" t="s">
        <v>1169</v>
      </c>
      <c r="F1298" s="1" t="s">
        <v>1171</v>
      </c>
      <c r="G1298" s="1" t="s">
        <v>2189</v>
      </c>
      <c r="H1298" s="1">
        <v>0</v>
      </c>
      <c r="I1298" s="1" t="s">
        <v>7260</v>
      </c>
      <c r="J1298" s="1">
        <v>-1</v>
      </c>
      <c r="K1298" s="1" t="s">
        <v>2124</v>
      </c>
      <c r="L1298" s="1" t="s">
        <v>7261</v>
      </c>
      <c r="M1298" s="1" t="s">
        <v>7262</v>
      </c>
      <c r="N1298" s="1" t="s">
        <v>7263</v>
      </c>
      <c r="O1298" s="1" t="s">
        <v>2165</v>
      </c>
      <c r="P1298" s="1" t="s">
        <v>2165</v>
      </c>
      <c r="Q1298" s="1" t="s">
        <v>2166</v>
      </c>
      <c r="R1298" s="1" t="s">
        <v>2443</v>
      </c>
      <c r="S1298" s="1">
        <v>2</v>
      </c>
      <c r="T1298" s="1">
        <v>38076116</v>
      </c>
      <c r="U1298" s="1">
        <v>38076116</v>
      </c>
      <c r="V1298" s="1" t="s">
        <v>2168</v>
      </c>
      <c r="W1298" s="1" t="s">
        <v>2168</v>
      </c>
      <c r="X1298" s="1" t="s">
        <v>2444</v>
      </c>
      <c r="Y1298" s="1" t="s">
        <v>2236</v>
      </c>
      <c r="Z1298" s="1">
        <v>1</v>
      </c>
      <c r="AA1298" s="1" t="s">
        <v>2124</v>
      </c>
      <c r="AB1298" s="1" t="s">
        <v>2171</v>
      </c>
      <c r="AC1298" s="1" t="s">
        <v>2124</v>
      </c>
      <c r="AD1298" s="1">
        <v>2</v>
      </c>
      <c r="AE1298" s="1">
        <v>1973740</v>
      </c>
      <c r="AF1298" s="1">
        <v>38076116</v>
      </c>
      <c r="AG1298" s="1" t="s">
        <v>2174</v>
      </c>
      <c r="AH1298" s="1" t="s">
        <v>2185</v>
      </c>
    </row>
    <row r="1299" spans="1:34" x14ac:dyDescent="0.25">
      <c r="A1299" s="1">
        <v>1167865</v>
      </c>
      <c r="B1299" s="1" t="s">
        <v>2187</v>
      </c>
      <c r="C1299" s="1" t="s">
        <v>7264</v>
      </c>
      <c r="D1299" s="1">
        <v>9129</v>
      </c>
      <c r="E1299" s="3" t="s">
        <v>559</v>
      </c>
      <c r="F1299" s="1" t="s">
        <v>562</v>
      </c>
      <c r="G1299" s="1" t="s">
        <v>2189</v>
      </c>
      <c r="H1299" s="1">
        <v>0</v>
      </c>
      <c r="I1299" s="1" t="s">
        <v>7265</v>
      </c>
      <c r="J1299" s="1">
        <v>-1</v>
      </c>
      <c r="K1299" s="1" t="s">
        <v>2124</v>
      </c>
      <c r="L1299" s="1" t="s">
        <v>7266</v>
      </c>
      <c r="M1299" s="1" t="s">
        <v>2232</v>
      </c>
      <c r="N1299" s="1" t="s">
        <v>2194</v>
      </c>
      <c r="O1299" s="1" t="s">
        <v>2165</v>
      </c>
      <c r="P1299" s="1" t="s">
        <v>2165</v>
      </c>
      <c r="Q1299" s="1" t="s">
        <v>2166</v>
      </c>
      <c r="R1299" s="1" t="s">
        <v>2380</v>
      </c>
      <c r="S1299" s="1">
        <v>1</v>
      </c>
      <c r="T1299" s="1">
        <v>150324880</v>
      </c>
      <c r="U1299" s="1">
        <v>150324881</v>
      </c>
      <c r="V1299" s="1" t="s">
        <v>2168</v>
      </c>
      <c r="W1299" s="1" t="s">
        <v>2168</v>
      </c>
      <c r="X1299" s="1" t="s">
        <v>6457</v>
      </c>
      <c r="Y1299" s="1" t="s">
        <v>2236</v>
      </c>
      <c r="Z1299" s="1">
        <v>1</v>
      </c>
      <c r="AA1299" s="1" t="s">
        <v>2124</v>
      </c>
      <c r="AB1299" s="1" t="s">
        <v>2171</v>
      </c>
      <c r="AC1299" s="1" t="s">
        <v>2124</v>
      </c>
      <c r="AD1299" s="1">
        <v>2</v>
      </c>
      <c r="AE1299" s="1">
        <v>1178706</v>
      </c>
      <c r="AF1299" s="1">
        <v>150324880</v>
      </c>
      <c r="AG1299" s="1" t="s">
        <v>2174</v>
      </c>
      <c r="AH1299" s="1" t="s">
        <v>7267</v>
      </c>
    </row>
    <row r="1300" spans="1:34" x14ac:dyDescent="0.25">
      <c r="A1300" s="1">
        <v>1171194</v>
      </c>
      <c r="B1300" s="1" t="s">
        <v>2175</v>
      </c>
      <c r="C1300" s="1" t="s">
        <v>7268</v>
      </c>
      <c r="D1300" s="1">
        <v>5308</v>
      </c>
      <c r="E1300" s="3" t="s">
        <v>1310</v>
      </c>
      <c r="F1300" s="1" t="s">
        <v>1312</v>
      </c>
      <c r="G1300" s="1" t="s">
        <v>2254</v>
      </c>
      <c r="H1300" s="1">
        <v>0</v>
      </c>
      <c r="I1300" s="1" t="s">
        <v>3375</v>
      </c>
      <c r="J1300" s="1">
        <v>-1</v>
      </c>
      <c r="K1300" s="1" t="s">
        <v>2124</v>
      </c>
      <c r="L1300" s="1" t="s">
        <v>7269</v>
      </c>
      <c r="M1300" s="1" t="s">
        <v>2232</v>
      </c>
      <c r="N1300" s="1" t="s">
        <v>2194</v>
      </c>
      <c r="O1300" s="1" t="s">
        <v>2165</v>
      </c>
      <c r="P1300" s="1" t="s">
        <v>2165</v>
      </c>
      <c r="Q1300" s="1" t="s">
        <v>2166</v>
      </c>
      <c r="R1300" s="1" t="s">
        <v>2359</v>
      </c>
      <c r="S1300" s="1">
        <v>4</v>
      </c>
      <c r="T1300" s="1">
        <v>110623054</v>
      </c>
      <c r="U1300" s="1">
        <v>110623054</v>
      </c>
      <c r="V1300" s="1" t="s">
        <v>2168</v>
      </c>
      <c r="W1300" s="1" t="s">
        <v>2168</v>
      </c>
      <c r="X1300" s="1" t="s">
        <v>3415</v>
      </c>
      <c r="Y1300" s="1" t="s">
        <v>2236</v>
      </c>
      <c r="Z1300" s="1">
        <v>1</v>
      </c>
      <c r="AA1300" s="1" t="s">
        <v>2124</v>
      </c>
      <c r="AB1300" s="1" t="s">
        <v>2171</v>
      </c>
      <c r="AC1300" s="1" t="s">
        <v>2124</v>
      </c>
      <c r="AD1300" s="1">
        <v>2</v>
      </c>
      <c r="AE1300" s="1">
        <v>1183846</v>
      </c>
      <c r="AF1300" s="1">
        <v>110623054</v>
      </c>
      <c r="AG1300" s="1" t="s">
        <v>2210</v>
      </c>
      <c r="AH1300" s="1" t="s">
        <v>2174</v>
      </c>
    </row>
    <row r="1301" spans="1:34" x14ac:dyDescent="0.25">
      <c r="A1301" s="1">
        <v>1171944</v>
      </c>
      <c r="B1301" s="1" t="s">
        <v>2175</v>
      </c>
      <c r="C1301" s="1" t="s">
        <v>7270</v>
      </c>
      <c r="D1301" s="1">
        <v>56623</v>
      </c>
      <c r="E1301" s="3" t="s">
        <v>374</v>
      </c>
      <c r="F1301" s="1" t="s">
        <v>376</v>
      </c>
      <c r="G1301" s="1" t="s">
        <v>2254</v>
      </c>
      <c r="H1301" s="1">
        <v>0</v>
      </c>
      <c r="I1301" s="1" t="s">
        <v>7271</v>
      </c>
      <c r="J1301" s="1">
        <v>-1</v>
      </c>
      <c r="K1301" s="1" t="s">
        <v>2124</v>
      </c>
      <c r="L1301" s="1" t="s">
        <v>7272</v>
      </c>
      <c r="M1301" s="1" t="s">
        <v>2232</v>
      </c>
      <c r="N1301" s="1" t="s">
        <v>2194</v>
      </c>
      <c r="O1301" s="1" t="s">
        <v>2165</v>
      </c>
      <c r="P1301" s="1" t="s">
        <v>2165</v>
      </c>
      <c r="Q1301" s="1" t="s">
        <v>2166</v>
      </c>
      <c r="R1301" s="1" t="s">
        <v>2277</v>
      </c>
      <c r="S1301" s="1">
        <v>9</v>
      </c>
      <c r="T1301" s="1">
        <v>136439569</v>
      </c>
      <c r="U1301" s="1">
        <v>136439569</v>
      </c>
      <c r="V1301" s="1" t="s">
        <v>2168</v>
      </c>
      <c r="W1301" s="1" t="s">
        <v>2168</v>
      </c>
      <c r="X1301" s="1" t="s">
        <v>2671</v>
      </c>
      <c r="Y1301" s="1" t="s">
        <v>2236</v>
      </c>
      <c r="Z1301" s="1">
        <v>1</v>
      </c>
      <c r="AA1301" s="1" t="s">
        <v>2124</v>
      </c>
      <c r="AB1301" s="1" t="s">
        <v>2171</v>
      </c>
      <c r="AC1301" s="1" t="s">
        <v>2124</v>
      </c>
      <c r="AD1301" s="1">
        <v>2</v>
      </c>
      <c r="AE1301" s="1">
        <v>1183286</v>
      </c>
      <c r="AF1301" s="1">
        <v>136439569</v>
      </c>
      <c r="AG1301" s="1" t="s">
        <v>2210</v>
      </c>
      <c r="AH1301" s="1" t="s">
        <v>2185</v>
      </c>
    </row>
    <row r="1302" spans="1:34" x14ac:dyDescent="0.25">
      <c r="A1302" s="1">
        <v>1171952</v>
      </c>
      <c r="B1302" s="1" t="s">
        <v>2175</v>
      </c>
      <c r="C1302" s="1" t="s">
        <v>7273</v>
      </c>
      <c r="D1302" s="1">
        <v>10383</v>
      </c>
      <c r="E1302" s="3" t="s">
        <v>1071</v>
      </c>
      <c r="F1302" s="1" t="s">
        <v>1074</v>
      </c>
      <c r="G1302" s="1" t="s">
        <v>2189</v>
      </c>
      <c r="H1302" s="1">
        <v>0</v>
      </c>
      <c r="I1302" s="1" t="s">
        <v>7274</v>
      </c>
      <c r="J1302" s="1">
        <v>-1</v>
      </c>
      <c r="K1302" s="1" t="s">
        <v>2124</v>
      </c>
      <c r="L1302" s="1" t="s">
        <v>7275</v>
      </c>
      <c r="M1302" s="1" t="s">
        <v>2232</v>
      </c>
      <c r="N1302" s="1" t="s">
        <v>2194</v>
      </c>
      <c r="O1302" s="1" t="s">
        <v>2165</v>
      </c>
      <c r="P1302" s="1" t="s">
        <v>2165</v>
      </c>
      <c r="Q1302" s="1" t="s">
        <v>2166</v>
      </c>
      <c r="R1302" s="1" t="s">
        <v>2277</v>
      </c>
      <c r="S1302" s="1">
        <v>9</v>
      </c>
      <c r="T1302" s="1">
        <v>137241332</v>
      </c>
      <c r="U1302" s="1">
        <v>137241332</v>
      </c>
      <c r="V1302" s="1" t="s">
        <v>2168</v>
      </c>
      <c r="W1302" s="1" t="s">
        <v>2168</v>
      </c>
      <c r="X1302" s="1" t="s">
        <v>2671</v>
      </c>
      <c r="Y1302" s="1" t="s">
        <v>2236</v>
      </c>
      <c r="Z1302" s="1">
        <v>1</v>
      </c>
      <c r="AA1302" s="1" t="s">
        <v>2124</v>
      </c>
      <c r="AB1302" s="1" t="s">
        <v>2171</v>
      </c>
      <c r="AC1302" s="1" t="s">
        <v>2124</v>
      </c>
      <c r="AD1302" s="1">
        <v>2</v>
      </c>
      <c r="AE1302" s="1">
        <v>1182505</v>
      </c>
      <c r="AF1302" s="1">
        <v>137241332</v>
      </c>
      <c r="AG1302" s="1" t="s">
        <v>2174</v>
      </c>
      <c r="AH1302" s="1" t="s">
        <v>2185</v>
      </c>
    </row>
    <row r="1303" spans="1:34" x14ac:dyDescent="0.25">
      <c r="A1303" s="1">
        <v>1176669</v>
      </c>
      <c r="B1303" s="1" t="s">
        <v>2263</v>
      </c>
      <c r="C1303" s="1" t="s">
        <v>7276</v>
      </c>
      <c r="D1303" s="1">
        <v>7025</v>
      </c>
      <c r="E1303" s="3" t="s">
        <v>1273</v>
      </c>
      <c r="F1303" s="1" t="s">
        <v>1276</v>
      </c>
      <c r="G1303" s="1" t="s">
        <v>2254</v>
      </c>
      <c r="H1303" s="1">
        <v>0</v>
      </c>
      <c r="I1303" s="1" t="s">
        <v>7277</v>
      </c>
      <c r="J1303" s="1">
        <v>-1</v>
      </c>
      <c r="K1303" s="1" t="s">
        <v>2124</v>
      </c>
      <c r="L1303" s="1" t="s">
        <v>7278</v>
      </c>
      <c r="M1303" s="1" t="s">
        <v>2232</v>
      </c>
      <c r="N1303" s="1" t="s">
        <v>2194</v>
      </c>
      <c r="O1303" s="1" t="s">
        <v>2165</v>
      </c>
      <c r="P1303" s="1" t="s">
        <v>2165</v>
      </c>
      <c r="Q1303" s="1" t="s">
        <v>2166</v>
      </c>
      <c r="R1303" s="1" t="s">
        <v>2345</v>
      </c>
      <c r="S1303" s="1">
        <v>5</v>
      </c>
      <c r="T1303" s="1">
        <v>93583272</v>
      </c>
      <c r="U1303" s="1">
        <v>93583273</v>
      </c>
      <c r="V1303" s="1" t="s">
        <v>2168</v>
      </c>
      <c r="W1303" s="1" t="s">
        <v>2168</v>
      </c>
      <c r="X1303" s="1" t="s">
        <v>5814</v>
      </c>
      <c r="Y1303" s="1" t="s">
        <v>2236</v>
      </c>
      <c r="Z1303" s="1">
        <v>1</v>
      </c>
      <c r="AA1303" s="1" t="s">
        <v>2124</v>
      </c>
      <c r="AB1303" s="1" t="s">
        <v>2171</v>
      </c>
      <c r="AC1303" s="1" t="s">
        <v>2124</v>
      </c>
      <c r="AD1303" s="1">
        <v>2</v>
      </c>
      <c r="AE1303" s="1">
        <v>1186466</v>
      </c>
      <c r="AF1303" s="1">
        <v>93583271</v>
      </c>
      <c r="AG1303" s="1" t="s">
        <v>3004</v>
      </c>
      <c r="AH1303" s="1" t="s">
        <v>2210</v>
      </c>
    </row>
    <row r="1304" spans="1:34" x14ac:dyDescent="0.25">
      <c r="A1304" s="1">
        <v>1177245</v>
      </c>
      <c r="B1304" s="1" t="s">
        <v>2175</v>
      </c>
      <c r="C1304" s="1" t="s">
        <v>7279</v>
      </c>
      <c r="D1304" s="1">
        <v>5076</v>
      </c>
      <c r="E1304" s="3" t="s">
        <v>966</v>
      </c>
      <c r="F1304" s="1" t="s">
        <v>969</v>
      </c>
      <c r="G1304" s="1" t="s">
        <v>2254</v>
      </c>
      <c r="H1304" s="1">
        <v>0</v>
      </c>
      <c r="I1304" s="1" t="s">
        <v>7280</v>
      </c>
      <c r="J1304" s="1">
        <v>-1</v>
      </c>
      <c r="K1304" s="1" t="s">
        <v>2124</v>
      </c>
      <c r="L1304" s="1" t="s">
        <v>7281</v>
      </c>
      <c r="M1304" s="1" t="s">
        <v>2232</v>
      </c>
      <c r="N1304" s="1" t="s">
        <v>2194</v>
      </c>
      <c r="O1304" s="1" t="s">
        <v>2165</v>
      </c>
      <c r="P1304" s="1" t="s">
        <v>2165</v>
      </c>
      <c r="Q1304" s="1" t="s">
        <v>2166</v>
      </c>
      <c r="R1304" s="1" t="s">
        <v>2225</v>
      </c>
      <c r="S1304" s="1">
        <v>10</v>
      </c>
      <c r="T1304" s="1">
        <v>100745706</v>
      </c>
      <c r="U1304" s="1">
        <v>100745706</v>
      </c>
      <c r="V1304" s="1" t="s">
        <v>2168</v>
      </c>
      <c r="W1304" s="1" t="s">
        <v>2168</v>
      </c>
      <c r="X1304" s="1" t="s">
        <v>7258</v>
      </c>
      <c r="Y1304" s="1" t="s">
        <v>2236</v>
      </c>
      <c r="Z1304" s="1">
        <v>1</v>
      </c>
      <c r="AA1304" s="1" t="s">
        <v>2124</v>
      </c>
      <c r="AB1304" s="1" t="s">
        <v>2171</v>
      </c>
      <c r="AC1304" s="1" t="s">
        <v>2124</v>
      </c>
      <c r="AD1304" s="1">
        <v>2</v>
      </c>
      <c r="AE1304" s="1">
        <v>1188097</v>
      </c>
      <c r="AF1304" s="1">
        <v>100745706</v>
      </c>
      <c r="AG1304" s="1" t="s">
        <v>2210</v>
      </c>
      <c r="AH1304" s="1" t="s">
        <v>2186</v>
      </c>
    </row>
    <row r="1305" spans="1:34" x14ac:dyDescent="0.25">
      <c r="A1305" s="1">
        <v>1177565</v>
      </c>
      <c r="B1305" s="1" t="s">
        <v>2175</v>
      </c>
      <c r="C1305" s="1" t="s">
        <v>7282</v>
      </c>
      <c r="D1305" s="1">
        <v>79867</v>
      </c>
      <c r="E1305" s="3" t="s">
        <v>1367</v>
      </c>
      <c r="F1305" s="1" t="s">
        <v>1369</v>
      </c>
      <c r="G1305" s="1" t="s">
        <v>2254</v>
      </c>
      <c r="H1305" s="1">
        <v>0</v>
      </c>
      <c r="I1305" s="1" t="s">
        <v>7271</v>
      </c>
      <c r="J1305" s="1">
        <v>-1</v>
      </c>
      <c r="K1305" s="1" t="s">
        <v>2124</v>
      </c>
      <c r="L1305" s="1" t="s">
        <v>7283</v>
      </c>
      <c r="M1305" s="1" t="s">
        <v>2232</v>
      </c>
      <c r="N1305" s="1" t="s">
        <v>2194</v>
      </c>
      <c r="O1305" s="1" t="s">
        <v>2165</v>
      </c>
      <c r="P1305" s="1" t="s">
        <v>2165</v>
      </c>
      <c r="Q1305" s="1" t="s">
        <v>2166</v>
      </c>
      <c r="R1305" s="1" t="s">
        <v>2488</v>
      </c>
      <c r="S1305" s="1">
        <v>12</v>
      </c>
      <c r="T1305" s="1">
        <v>123671161</v>
      </c>
      <c r="U1305" s="1">
        <v>123671161</v>
      </c>
      <c r="V1305" s="1" t="s">
        <v>2168</v>
      </c>
      <c r="W1305" s="1" t="s">
        <v>2168</v>
      </c>
      <c r="X1305" s="1" t="s">
        <v>2489</v>
      </c>
      <c r="Y1305" s="1" t="s">
        <v>2236</v>
      </c>
      <c r="Z1305" s="1">
        <v>1</v>
      </c>
      <c r="AA1305" s="1" t="s">
        <v>2124</v>
      </c>
      <c r="AB1305" s="1" t="s">
        <v>2171</v>
      </c>
      <c r="AC1305" s="1" t="s">
        <v>2124</v>
      </c>
      <c r="AD1305" s="1">
        <v>2</v>
      </c>
      <c r="AE1305" s="1">
        <v>1188149</v>
      </c>
      <c r="AF1305" s="1">
        <v>123671161</v>
      </c>
      <c r="AG1305" s="1" t="s">
        <v>2210</v>
      </c>
      <c r="AH1305" s="1" t="s">
        <v>2185</v>
      </c>
    </row>
    <row r="1306" spans="1:34" x14ac:dyDescent="0.25">
      <c r="A1306" s="1">
        <v>1180629</v>
      </c>
      <c r="B1306" s="1" t="s">
        <v>2175</v>
      </c>
      <c r="C1306" s="1" t="s">
        <v>7284</v>
      </c>
      <c r="D1306" s="1">
        <v>5076</v>
      </c>
      <c r="E1306" s="3" t="s">
        <v>966</v>
      </c>
      <c r="F1306" s="1" t="s">
        <v>969</v>
      </c>
      <c r="G1306" s="1" t="s">
        <v>2254</v>
      </c>
      <c r="H1306" s="1">
        <v>0</v>
      </c>
      <c r="I1306" s="1" t="s">
        <v>7285</v>
      </c>
      <c r="J1306" s="1">
        <v>-1</v>
      </c>
      <c r="K1306" s="1" t="s">
        <v>2124</v>
      </c>
      <c r="L1306" s="1" t="s">
        <v>7286</v>
      </c>
      <c r="M1306" s="1" t="s">
        <v>2232</v>
      </c>
      <c r="N1306" s="1" t="s">
        <v>2194</v>
      </c>
      <c r="O1306" s="1" t="s">
        <v>2165</v>
      </c>
      <c r="P1306" s="1" t="s">
        <v>2165</v>
      </c>
      <c r="Q1306" s="1" t="s">
        <v>2166</v>
      </c>
      <c r="R1306" s="1" t="s">
        <v>2225</v>
      </c>
      <c r="S1306" s="1">
        <v>10</v>
      </c>
      <c r="T1306" s="1">
        <v>100745582</v>
      </c>
      <c r="U1306" s="1">
        <v>100745582</v>
      </c>
      <c r="V1306" s="1" t="s">
        <v>2168</v>
      </c>
      <c r="W1306" s="1" t="s">
        <v>2168</v>
      </c>
      <c r="X1306" s="1" t="s">
        <v>7258</v>
      </c>
      <c r="Y1306" s="1" t="s">
        <v>2236</v>
      </c>
      <c r="Z1306" s="1">
        <v>1</v>
      </c>
      <c r="AA1306" s="1" t="s">
        <v>2124</v>
      </c>
      <c r="AB1306" s="1" t="s">
        <v>2171</v>
      </c>
      <c r="AC1306" s="1" t="s">
        <v>2124</v>
      </c>
      <c r="AD1306" s="1">
        <v>2</v>
      </c>
      <c r="AE1306" s="1">
        <v>1190550</v>
      </c>
      <c r="AF1306" s="1">
        <v>100745582</v>
      </c>
      <c r="AG1306" s="1" t="s">
        <v>2185</v>
      </c>
      <c r="AH1306" s="1" t="s">
        <v>2210</v>
      </c>
    </row>
    <row r="1307" spans="1:34" x14ac:dyDescent="0.25">
      <c r="A1307" s="1">
        <v>1182411</v>
      </c>
      <c r="B1307" s="1" t="s">
        <v>2175</v>
      </c>
      <c r="C1307" s="1" t="s">
        <v>7287</v>
      </c>
      <c r="D1307" s="1">
        <v>403</v>
      </c>
      <c r="E1307" s="3" t="s">
        <v>812</v>
      </c>
      <c r="F1307" s="1" t="s">
        <v>814</v>
      </c>
      <c r="G1307" s="1" t="s">
        <v>2189</v>
      </c>
      <c r="H1307" s="1">
        <v>0</v>
      </c>
      <c r="I1307" s="1" t="s">
        <v>2613</v>
      </c>
      <c r="J1307" s="1">
        <v>-1</v>
      </c>
      <c r="K1307" s="1" t="s">
        <v>2124</v>
      </c>
      <c r="L1307" s="1" t="s">
        <v>7288</v>
      </c>
      <c r="M1307" s="1" t="s">
        <v>7289</v>
      </c>
      <c r="N1307" s="1" t="s">
        <v>7290</v>
      </c>
      <c r="O1307" s="1" t="s">
        <v>2165</v>
      </c>
      <c r="P1307" s="1" t="s">
        <v>2165</v>
      </c>
      <c r="Q1307" s="1" t="s">
        <v>2166</v>
      </c>
      <c r="R1307" s="1" t="s">
        <v>2225</v>
      </c>
      <c r="S1307" s="1">
        <v>10</v>
      </c>
      <c r="T1307" s="1">
        <v>102714350</v>
      </c>
      <c r="U1307" s="1">
        <v>102714350</v>
      </c>
      <c r="V1307" s="1" t="s">
        <v>2168</v>
      </c>
      <c r="W1307" s="1" t="s">
        <v>2168</v>
      </c>
      <c r="X1307" s="1" t="s">
        <v>7291</v>
      </c>
      <c r="Y1307" s="1" t="s">
        <v>2236</v>
      </c>
      <c r="Z1307" s="1">
        <v>1</v>
      </c>
      <c r="AA1307" s="1" t="s">
        <v>2124</v>
      </c>
      <c r="AB1307" s="1" t="s">
        <v>2171</v>
      </c>
      <c r="AC1307" s="1" t="s">
        <v>2124</v>
      </c>
      <c r="AD1307" s="1">
        <v>2</v>
      </c>
      <c r="AE1307" s="1">
        <v>1192445</v>
      </c>
      <c r="AF1307" s="1">
        <v>102714350</v>
      </c>
      <c r="AG1307" s="1" t="s">
        <v>2210</v>
      </c>
      <c r="AH1307" s="1" t="s">
        <v>2185</v>
      </c>
    </row>
    <row r="1308" spans="1:34" x14ac:dyDescent="0.25">
      <c r="A1308" s="1">
        <v>1186597</v>
      </c>
      <c r="B1308" s="1" t="s">
        <v>2157</v>
      </c>
      <c r="C1308" s="1" t="s">
        <v>7292</v>
      </c>
      <c r="D1308" s="1">
        <v>1499</v>
      </c>
      <c r="E1308" s="3" t="s">
        <v>241</v>
      </c>
      <c r="F1308" s="1" t="s">
        <v>244</v>
      </c>
      <c r="G1308" s="1" t="s">
        <v>2254</v>
      </c>
      <c r="H1308" s="1">
        <v>0</v>
      </c>
      <c r="I1308" s="1" t="s">
        <v>7293</v>
      </c>
      <c r="J1308" s="1">
        <v>-1</v>
      </c>
      <c r="K1308" s="1" t="s">
        <v>2124</v>
      </c>
      <c r="L1308" s="1" t="s">
        <v>7294</v>
      </c>
      <c r="M1308" s="1" t="s">
        <v>2232</v>
      </c>
      <c r="N1308" s="1" t="s">
        <v>2194</v>
      </c>
      <c r="O1308" s="1" t="s">
        <v>2165</v>
      </c>
      <c r="P1308" s="1" t="s">
        <v>2165</v>
      </c>
      <c r="Q1308" s="1" t="s">
        <v>2166</v>
      </c>
      <c r="R1308" s="1" t="s">
        <v>2637</v>
      </c>
      <c r="S1308" s="1">
        <v>3</v>
      </c>
      <c r="T1308" s="1">
        <v>41224012</v>
      </c>
      <c r="U1308" s="1">
        <v>41224012</v>
      </c>
      <c r="V1308" s="1" t="s">
        <v>2168</v>
      </c>
      <c r="W1308" s="1" t="s">
        <v>2168</v>
      </c>
      <c r="X1308" s="1" t="s">
        <v>7295</v>
      </c>
      <c r="Y1308" s="1" t="s">
        <v>2236</v>
      </c>
      <c r="Z1308" s="1">
        <v>1</v>
      </c>
      <c r="AA1308" s="1" t="s">
        <v>2124</v>
      </c>
      <c r="AB1308" s="1" t="s">
        <v>2171</v>
      </c>
      <c r="AC1308" s="1" t="s">
        <v>2124</v>
      </c>
      <c r="AD1308" s="1">
        <v>2</v>
      </c>
      <c r="AE1308" s="1">
        <v>1199102</v>
      </c>
      <c r="AF1308" s="1">
        <v>41224011</v>
      </c>
      <c r="AG1308" s="1" t="s">
        <v>5973</v>
      </c>
      <c r="AH1308" s="1" t="s">
        <v>2174</v>
      </c>
    </row>
    <row r="1309" spans="1:34" x14ac:dyDescent="0.25">
      <c r="A1309" s="1">
        <v>1187706</v>
      </c>
      <c r="B1309" s="1" t="s">
        <v>2175</v>
      </c>
      <c r="C1309" s="1" t="s">
        <v>7296</v>
      </c>
      <c r="D1309" s="1">
        <v>10083</v>
      </c>
      <c r="E1309" s="3" t="s">
        <v>747</v>
      </c>
      <c r="F1309" s="1" t="s">
        <v>749</v>
      </c>
      <c r="G1309" s="1" t="s">
        <v>2254</v>
      </c>
      <c r="H1309" s="1">
        <v>0</v>
      </c>
      <c r="I1309" s="1" t="s">
        <v>7297</v>
      </c>
      <c r="J1309" s="1">
        <v>-1</v>
      </c>
      <c r="K1309" s="1" t="s">
        <v>2124</v>
      </c>
      <c r="L1309" s="1" t="s">
        <v>7298</v>
      </c>
      <c r="M1309" s="1" t="s">
        <v>2232</v>
      </c>
      <c r="N1309" s="1" t="s">
        <v>2194</v>
      </c>
      <c r="O1309" s="1" t="s">
        <v>2165</v>
      </c>
      <c r="P1309" s="1" t="s">
        <v>2165</v>
      </c>
      <c r="Q1309" s="1" t="s">
        <v>2166</v>
      </c>
      <c r="R1309" s="1" t="s">
        <v>2182</v>
      </c>
      <c r="S1309" s="1">
        <v>11</v>
      </c>
      <c r="T1309" s="1">
        <v>17544338</v>
      </c>
      <c r="U1309" s="1">
        <v>17544338</v>
      </c>
      <c r="V1309" s="1" t="s">
        <v>2168</v>
      </c>
      <c r="W1309" s="1" t="s">
        <v>2168</v>
      </c>
      <c r="X1309" s="1" t="s">
        <v>4285</v>
      </c>
      <c r="Y1309" s="1" t="s">
        <v>2236</v>
      </c>
      <c r="Z1309" s="1">
        <v>1</v>
      </c>
      <c r="AA1309" s="1" t="s">
        <v>2124</v>
      </c>
      <c r="AB1309" s="1" t="s">
        <v>2171</v>
      </c>
      <c r="AC1309" s="1" t="s">
        <v>2124</v>
      </c>
      <c r="AD1309" s="1">
        <v>2</v>
      </c>
      <c r="AE1309" s="1">
        <v>1196156</v>
      </c>
      <c r="AF1309" s="1">
        <v>17544338</v>
      </c>
      <c r="AG1309" s="1" t="s">
        <v>2174</v>
      </c>
      <c r="AH1309" s="1" t="s">
        <v>2185</v>
      </c>
    </row>
    <row r="1310" spans="1:34" x14ac:dyDescent="0.25">
      <c r="A1310" s="1">
        <v>1189664</v>
      </c>
      <c r="B1310" s="1" t="s">
        <v>2175</v>
      </c>
      <c r="C1310" s="1" t="s">
        <v>7299</v>
      </c>
      <c r="D1310" s="1">
        <v>83715</v>
      </c>
      <c r="E1310" s="3" t="s">
        <v>873</v>
      </c>
      <c r="F1310" s="1" t="s">
        <v>875</v>
      </c>
      <c r="G1310" s="1" t="s">
        <v>2254</v>
      </c>
      <c r="H1310" s="1">
        <v>0</v>
      </c>
      <c r="I1310" s="1" t="s">
        <v>7300</v>
      </c>
      <c r="J1310" s="1">
        <v>-1</v>
      </c>
      <c r="K1310" s="1" t="s">
        <v>2124</v>
      </c>
      <c r="L1310" s="1" t="s">
        <v>7301</v>
      </c>
      <c r="M1310" s="1" t="s">
        <v>2232</v>
      </c>
      <c r="N1310" s="1" t="s">
        <v>2194</v>
      </c>
      <c r="O1310" s="1" t="s">
        <v>2165</v>
      </c>
      <c r="P1310" s="1" t="s">
        <v>2165</v>
      </c>
      <c r="Q1310" s="1" t="s">
        <v>2166</v>
      </c>
      <c r="R1310" s="1" t="s">
        <v>2380</v>
      </c>
      <c r="S1310" s="1">
        <v>1</v>
      </c>
      <c r="T1310" s="1">
        <v>6424907</v>
      </c>
      <c r="U1310" s="1">
        <v>6424907</v>
      </c>
      <c r="V1310" s="1" t="s">
        <v>2168</v>
      </c>
      <c r="W1310" s="1" t="s">
        <v>2168</v>
      </c>
      <c r="X1310" s="1" t="s">
        <v>3072</v>
      </c>
      <c r="Y1310" s="1" t="s">
        <v>2236</v>
      </c>
      <c r="Z1310" s="1">
        <v>1</v>
      </c>
      <c r="AA1310" s="1" t="s">
        <v>2124</v>
      </c>
      <c r="AB1310" s="1" t="s">
        <v>2171</v>
      </c>
      <c r="AC1310" s="1" t="s">
        <v>2124</v>
      </c>
      <c r="AD1310" s="1">
        <v>2</v>
      </c>
      <c r="AE1310" s="1">
        <v>1202200</v>
      </c>
      <c r="AF1310" s="1">
        <v>6424907</v>
      </c>
      <c r="AG1310" s="1" t="s">
        <v>2210</v>
      </c>
      <c r="AH1310" s="1" t="s">
        <v>2185</v>
      </c>
    </row>
    <row r="1311" spans="1:34" x14ac:dyDescent="0.25">
      <c r="A1311" s="1">
        <v>1190406</v>
      </c>
      <c r="B1311" s="1" t="s">
        <v>2175</v>
      </c>
      <c r="C1311" s="1" t="s">
        <v>7302</v>
      </c>
      <c r="D1311" s="1">
        <v>7025</v>
      </c>
      <c r="E1311" s="3" t="s">
        <v>1273</v>
      </c>
      <c r="F1311" s="1" t="s">
        <v>1276</v>
      </c>
      <c r="G1311" s="1" t="s">
        <v>2254</v>
      </c>
      <c r="H1311" s="1">
        <v>0</v>
      </c>
      <c r="I1311" s="1" t="s">
        <v>4833</v>
      </c>
      <c r="J1311" s="1">
        <v>-1</v>
      </c>
      <c r="K1311" s="1" t="s">
        <v>2124</v>
      </c>
      <c r="L1311" s="1" t="s">
        <v>7303</v>
      </c>
      <c r="M1311" s="1" t="s">
        <v>2232</v>
      </c>
      <c r="N1311" s="1" t="s">
        <v>2194</v>
      </c>
      <c r="O1311" s="1" t="s">
        <v>2165</v>
      </c>
      <c r="P1311" s="1" t="s">
        <v>2165</v>
      </c>
      <c r="Q1311" s="1" t="s">
        <v>2166</v>
      </c>
      <c r="R1311" s="1" t="s">
        <v>2345</v>
      </c>
      <c r="S1311" s="1">
        <v>5</v>
      </c>
      <c r="T1311" s="1">
        <v>93583436</v>
      </c>
      <c r="U1311" s="1">
        <v>93583436</v>
      </c>
      <c r="V1311" s="1" t="s">
        <v>2168</v>
      </c>
      <c r="W1311" s="1" t="s">
        <v>2168</v>
      </c>
      <c r="X1311" s="1" t="s">
        <v>5814</v>
      </c>
      <c r="Y1311" s="1" t="s">
        <v>2236</v>
      </c>
      <c r="Z1311" s="1">
        <v>1</v>
      </c>
      <c r="AA1311" s="1" t="s">
        <v>2124</v>
      </c>
      <c r="AB1311" s="1" t="s">
        <v>2171</v>
      </c>
      <c r="AC1311" s="1" t="s">
        <v>2124</v>
      </c>
      <c r="AD1311" s="1">
        <v>2</v>
      </c>
      <c r="AE1311" s="1">
        <v>1200196</v>
      </c>
      <c r="AF1311" s="1">
        <v>93583436</v>
      </c>
      <c r="AG1311" s="1" t="s">
        <v>2186</v>
      </c>
      <c r="AH1311" s="1" t="s">
        <v>2174</v>
      </c>
    </row>
    <row r="1312" spans="1:34" x14ac:dyDescent="0.25">
      <c r="A1312" s="1">
        <v>1190560</v>
      </c>
      <c r="B1312" s="1" t="s">
        <v>2187</v>
      </c>
      <c r="C1312" s="1" t="s">
        <v>7304</v>
      </c>
      <c r="D1312" s="1">
        <v>6785</v>
      </c>
      <c r="E1312" s="3" t="s">
        <v>265</v>
      </c>
      <c r="F1312" s="1" t="s">
        <v>268</v>
      </c>
      <c r="G1312" s="1" t="s">
        <v>2254</v>
      </c>
      <c r="H1312" s="1">
        <v>0</v>
      </c>
      <c r="I1312" s="1" t="s">
        <v>6955</v>
      </c>
      <c r="J1312" s="1">
        <v>-1</v>
      </c>
      <c r="K1312" s="1" t="s">
        <v>2124</v>
      </c>
      <c r="L1312" s="1" t="s">
        <v>7305</v>
      </c>
      <c r="M1312" s="1" t="s">
        <v>2232</v>
      </c>
      <c r="N1312" s="1" t="s">
        <v>2194</v>
      </c>
      <c r="O1312" s="1" t="s">
        <v>2165</v>
      </c>
      <c r="P1312" s="1" t="s">
        <v>2165</v>
      </c>
      <c r="Q1312" s="1" t="s">
        <v>2166</v>
      </c>
      <c r="R1312" s="1" t="s">
        <v>2167</v>
      </c>
      <c r="S1312" s="1">
        <v>6</v>
      </c>
      <c r="T1312" s="1">
        <v>79947538</v>
      </c>
      <c r="U1312" s="1">
        <v>79947539</v>
      </c>
      <c r="V1312" s="1" t="s">
        <v>2168</v>
      </c>
      <c r="W1312" s="1" t="s">
        <v>2168</v>
      </c>
      <c r="X1312" s="1" t="s">
        <v>2169</v>
      </c>
      <c r="Y1312" s="1" t="s">
        <v>2236</v>
      </c>
      <c r="Z1312" s="1">
        <v>1</v>
      </c>
      <c r="AA1312" s="1" t="s">
        <v>2124</v>
      </c>
      <c r="AB1312" s="1" t="s">
        <v>2171</v>
      </c>
      <c r="AC1312" s="1" t="s">
        <v>2124</v>
      </c>
      <c r="AD1312" s="1">
        <v>2</v>
      </c>
      <c r="AE1312" s="1">
        <v>1200560</v>
      </c>
      <c r="AF1312" s="1">
        <v>79947538</v>
      </c>
      <c r="AG1312" s="1" t="s">
        <v>2174</v>
      </c>
      <c r="AH1312" s="1" t="s">
        <v>7306</v>
      </c>
    </row>
    <row r="1313" spans="1:34" x14ac:dyDescent="0.25">
      <c r="A1313" s="1">
        <v>1192895</v>
      </c>
      <c r="B1313" s="1" t="s">
        <v>2175</v>
      </c>
      <c r="C1313" s="1" t="s">
        <v>7307</v>
      </c>
      <c r="D1313" s="1">
        <v>83715</v>
      </c>
      <c r="E1313" s="3" t="s">
        <v>873</v>
      </c>
      <c r="F1313" s="1" t="s">
        <v>875</v>
      </c>
      <c r="G1313" s="1" t="s">
        <v>2254</v>
      </c>
      <c r="H1313" s="1">
        <v>0</v>
      </c>
      <c r="I1313" s="1" t="s">
        <v>7308</v>
      </c>
      <c r="J1313" s="1">
        <v>-1</v>
      </c>
      <c r="K1313" s="1" t="s">
        <v>2124</v>
      </c>
      <c r="L1313" s="1" t="s">
        <v>7309</v>
      </c>
      <c r="M1313" s="1" t="s">
        <v>2232</v>
      </c>
      <c r="N1313" s="1" t="s">
        <v>2194</v>
      </c>
      <c r="O1313" s="1" t="s">
        <v>2165</v>
      </c>
      <c r="P1313" s="1" t="s">
        <v>2165</v>
      </c>
      <c r="Q1313" s="1" t="s">
        <v>2166</v>
      </c>
      <c r="R1313" s="1" t="s">
        <v>2380</v>
      </c>
      <c r="S1313" s="1">
        <v>1</v>
      </c>
      <c r="T1313" s="1">
        <v>6424902</v>
      </c>
      <c r="U1313" s="1">
        <v>6424902</v>
      </c>
      <c r="V1313" s="1" t="s">
        <v>2168</v>
      </c>
      <c r="W1313" s="1" t="s">
        <v>2168</v>
      </c>
      <c r="X1313" s="1" t="s">
        <v>3072</v>
      </c>
      <c r="Y1313" s="1" t="s">
        <v>2236</v>
      </c>
      <c r="Z1313" s="1">
        <v>1</v>
      </c>
      <c r="AA1313" s="1" t="s">
        <v>2124</v>
      </c>
      <c r="AB1313" s="1" t="s">
        <v>2171</v>
      </c>
      <c r="AC1313" s="1" t="s">
        <v>2124</v>
      </c>
      <c r="AD1313" s="1">
        <v>2</v>
      </c>
      <c r="AE1313" s="1">
        <v>1203363</v>
      </c>
      <c r="AF1313" s="1">
        <v>6424902</v>
      </c>
      <c r="AG1313" s="1" t="s">
        <v>2185</v>
      </c>
      <c r="AH1313" s="1" t="s">
        <v>2210</v>
      </c>
    </row>
    <row r="1314" spans="1:34" x14ac:dyDescent="0.25">
      <c r="A1314" s="1">
        <v>1193431</v>
      </c>
      <c r="B1314" s="1" t="s">
        <v>2175</v>
      </c>
      <c r="C1314" s="1" t="s">
        <v>7310</v>
      </c>
      <c r="D1314" s="1">
        <v>9364</v>
      </c>
      <c r="E1314" s="3" t="s">
        <v>586</v>
      </c>
      <c r="F1314" s="1" t="s">
        <v>589</v>
      </c>
      <c r="G1314" s="1" t="s">
        <v>2254</v>
      </c>
      <c r="H1314" s="1">
        <v>0</v>
      </c>
      <c r="I1314" s="1" t="s">
        <v>7311</v>
      </c>
      <c r="J1314" s="1">
        <v>-1</v>
      </c>
      <c r="K1314" s="1" t="s">
        <v>2124</v>
      </c>
      <c r="L1314" s="1" t="s">
        <v>7312</v>
      </c>
      <c r="M1314" s="1" t="s">
        <v>2232</v>
      </c>
      <c r="N1314" s="1" t="s">
        <v>2194</v>
      </c>
      <c r="O1314" s="1" t="s">
        <v>2165</v>
      </c>
      <c r="P1314" s="1" t="s">
        <v>2165</v>
      </c>
      <c r="Q1314" s="1" t="s">
        <v>2166</v>
      </c>
      <c r="R1314" s="1" t="s">
        <v>2359</v>
      </c>
      <c r="S1314" s="1">
        <v>4</v>
      </c>
      <c r="T1314" s="1">
        <v>13484183</v>
      </c>
      <c r="U1314" s="1">
        <v>13484183</v>
      </c>
      <c r="V1314" s="1" t="s">
        <v>2168</v>
      </c>
      <c r="W1314" s="1" t="s">
        <v>2168</v>
      </c>
      <c r="X1314" s="1" t="s">
        <v>7313</v>
      </c>
      <c r="Y1314" s="1" t="s">
        <v>2236</v>
      </c>
      <c r="Z1314" s="1">
        <v>1</v>
      </c>
      <c r="AA1314" s="1" t="s">
        <v>2124</v>
      </c>
      <c r="AB1314" s="1" t="s">
        <v>2171</v>
      </c>
      <c r="AC1314" s="1" t="s">
        <v>2124</v>
      </c>
      <c r="AD1314" s="1">
        <v>2</v>
      </c>
      <c r="AE1314" s="1">
        <v>1203208</v>
      </c>
      <c r="AF1314" s="1">
        <v>13484183</v>
      </c>
      <c r="AG1314" s="1" t="s">
        <v>2186</v>
      </c>
      <c r="AH1314" s="1" t="s">
        <v>2210</v>
      </c>
    </row>
    <row r="1315" spans="1:34" x14ac:dyDescent="0.25">
      <c r="A1315" s="1">
        <v>1196652</v>
      </c>
      <c r="B1315" s="1" t="s">
        <v>2175</v>
      </c>
      <c r="C1315" s="1" t="s">
        <v>7314</v>
      </c>
      <c r="D1315" s="1">
        <v>83715</v>
      </c>
      <c r="E1315" s="3" t="s">
        <v>873</v>
      </c>
      <c r="F1315" s="1" t="s">
        <v>875</v>
      </c>
      <c r="G1315" s="1" t="s">
        <v>2254</v>
      </c>
      <c r="H1315" s="1">
        <v>0</v>
      </c>
      <c r="I1315" s="1" t="s">
        <v>7315</v>
      </c>
      <c r="J1315" s="1">
        <v>-1</v>
      </c>
      <c r="K1315" s="1" t="s">
        <v>2124</v>
      </c>
      <c r="L1315" s="1" t="s">
        <v>7316</v>
      </c>
      <c r="M1315" s="1" t="s">
        <v>2232</v>
      </c>
      <c r="N1315" s="1" t="s">
        <v>2194</v>
      </c>
      <c r="O1315" s="1" t="s">
        <v>2165</v>
      </c>
      <c r="P1315" s="1" t="s">
        <v>2165</v>
      </c>
      <c r="Q1315" s="1" t="s">
        <v>2166</v>
      </c>
      <c r="R1315" s="1" t="s">
        <v>2380</v>
      </c>
      <c r="S1315" s="1">
        <v>1</v>
      </c>
      <c r="T1315" s="1">
        <v>6424943</v>
      </c>
      <c r="U1315" s="1">
        <v>6424943</v>
      </c>
      <c r="V1315" s="1" t="s">
        <v>2168</v>
      </c>
      <c r="W1315" s="1" t="s">
        <v>2168</v>
      </c>
      <c r="X1315" s="1" t="s">
        <v>3072</v>
      </c>
      <c r="Y1315" s="1" t="s">
        <v>2236</v>
      </c>
      <c r="Z1315" s="1">
        <v>1</v>
      </c>
      <c r="AA1315" s="1" t="s">
        <v>2124</v>
      </c>
      <c r="AB1315" s="1" t="s">
        <v>2171</v>
      </c>
      <c r="AC1315" s="1" t="s">
        <v>2124</v>
      </c>
      <c r="AD1315" s="1">
        <v>2</v>
      </c>
      <c r="AE1315" s="1">
        <v>1207661</v>
      </c>
      <c r="AF1315" s="1">
        <v>6424943</v>
      </c>
      <c r="AG1315" s="1" t="s">
        <v>2174</v>
      </c>
      <c r="AH1315" s="1" t="s">
        <v>2186</v>
      </c>
    </row>
    <row r="1316" spans="1:34" x14ac:dyDescent="0.25">
      <c r="A1316" s="1">
        <v>1197172</v>
      </c>
      <c r="B1316" s="1" t="s">
        <v>2175</v>
      </c>
      <c r="C1316" s="1" t="s">
        <v>7317</v>
      </c>
      <c r="D1316" s="1">
        <v>5308</v>
      </c>
      <c r="E1316" s="3" t="s">
        <v>1310</v>
      </c>
      <c r="F1316" s="1" t="s">
        <v>1312</v>
      </c>
      <c r="G1316" s="1" t="s">
        <v>2254</v>
      </c>
      <c r="H1316" s="1">
        <v>0</v>
      </c>
      <c r="I1316" s="1" t="s">
        <v>3166</v>
      </c>
      <c r="J1316" s="1">
        <v>-1</v>
      </c>
      <c r="K1316" s="1" t="s">
        <v>2124</v>
      </c>
      <c r="L1316" s="1" t="s">
        <v>7318</v>
      </c>
      <c r="M1316" s="1" t="s">
        <v>2232</v>
      </c>
      <c r="N1316" s="1" t="s">
        <v>2194</v>
      </c>
      <c r="O1316" s="1" t="s">
        <v>2165</v>
      </c>
      <c r="P1316" s="1" t="s">
        <v>2165</v>
      </c>
      <c r="Q1316" s="1" t="s">
        <v>2166</v>
      </c>
      <c r="R1316" s="1" t="s">
        <v>2359</v>
      </c>
      <c r="S1316" s="1">
        <v>4</v>
      </c>
      <c r="T1316" s="1">
        <v>110622788</v>
      </c>
      <c r="U1316" s="1">
        <v>110622788</v>
      </c>
      <c r="V1316" s="1" t="s">
        <v>2168</v>
      </c>
      <c r="W1316" s="1" t="s">
        <v>2168</v>
      </c>
      <c r="X1316" s="1" t="s">
        <v>3415</v>
      </c>
      <c r="Y1316" s="1" t="s">
        <v>2236</v>
      </c>
      <c r="Z1316" s="1">
        <v>1</v>
      </c>
      <c r="AA1316" s="1" t="s">
        <v>2124</v>
      </c>
      <c r="AB1316" s="1" t="s">
        <v>2171</v>
      </c>
      <c r="AC1316" s="1" t="s">
        <v>2124</v>
      </c>
      <c r="AD1316" s="1">
        <v>2</v>
      </c>
      <c r="AE1316" s="1">
        <v>1209417</v>
      </c>
      <c r="AF1316" s="1">
        <v>110622788</v>
      </c>
      <c r="AG1316" s="1" t="s">
        <v>2174</v>
      </c>
      <c r="AH1316" s="1" t="s">
        <v>2186</v>
      </c>
    </row>
    <row r="1317" spans="1:34" x14ac:dyDescent="0.25">
      <c r="A1317" s="1">
        <v>1200886</v>
      </c>
      <c r="B1317" s="1" t="s">
        <v>2175</v>
      </c>
      <c r="C1317" s="1" t="s">
        <v>7319</v>
      </c>
      <c r="D1317" s="1">
        <v>5076</v>
      </c>
      <c r="E1317" s="3" t="s">
        <v>966</v>
      </c>
      <c r="F1317" s="1" t="s">
        <v>969</v>
      </c>
      <c r="G1317" s="1" t="s">
        <v>2254</v>
      </c>
      <c r="H1317" s="1">
        <v>0</v>
      </c>
      <c r="I1317" s="1" t="s">
        <v>7320</v>
      </c>
      <c r="J1317" s="1">
        <v>-1</v>
      </c>
      <c r="K1317" s="1" t="s">
        <v>2124</v>
      </c>
      <c r="L1317" s="1" t="s">
        <v>7321</v>
      </c>
      <c r="M1317" s="1" t="s">
        <v>2232</v>
      </c>
      <c r="N1317" s="1" t="s">
        <v>2194</v>
      </c>
      <c r="O1317" s="1" t="s">
        <v>2165</v>
      </c>
      <c r="P1317" s="1" t="s">
        <v>2165</v>
      </c>
      <c r="Q1317" s="1" t="s">
        <v>2166</v>
      </c>
      <c r="R1317" s="1" t="s">
        <v>2225</v>
      </c>
      <c r="S1317" s="1">
        <v>10</v>
      </c>
      <c r="T1317" s="1">
        <v>100745847</v>
      </c>
      <c r="U1317" s="1">
        <v>100745847</v>
      </c>
      <c r="V1317" s="1" t="s">
        <v>2168</v>
      </c>
      <c r="W1317" s="1" t="s">
        <v>2168</v>
      </c>
      <c r="X1317" s="1" t="s">
        <v>7258</v>
      </c>
      <c r="Y1317" s="1" t="s">
        <v>2236</v>
      </c>
      <c r="Z1317" s="1">
        <v>1</v>
      </c>
      <c r="AA1317" s="1" t="s">
        <v>2124</v>
      </c>
      <c r="AB1317" s="1" t="s">
        <v>2171</v>
      </c>
      <c r="AC1317" s="1" t="s">
        <v>2124</v>
      </c>
      <c r="AD1317" s="1">
        <v>2</v>
      </c>
      <c r="AE1317" s="1">
        <v>1210888</v>
      </c>
      <c r="AF1317" s="1">
        <v>100745847</v>
      </c>
      <c r="AG1317" s="1" t="s">
        <v>2174</v>
      </c>
      <c r="AH1317" s="1" t="s">
        <v>2186</v>
      </c>
    </row>
    <row r="1318" spans="1:34" x14ac:dyDescent="0.25">
      <c r="A1318" s="1">
        <v>1202501</v>
      </c>
      <c r="B1318" s="1" t="s">
        <v>2175</v>
      </c>
      <c r="C1318" s="1" t="s">
        <v>7322</v>
      </c>
      <c r="D1318" s="1">
        <v>10516</v>
      </c>
      <c r="E1318" s="3" t="s">
        <v>1188</v>
      </c>
      <c r="F1318" s="1" t="s">
        <v>1190</v>
      </c>
      <c r="G1318" s="1" t="s">
        <v>2254</v>
      </c>
      <c r="H1318" s="1">
        <v>0</v>
      </c>
      <c r="I1318" s="1" t="s">
        <v>7323</v>
      </c>
      <c r="J1318" s="1">
        <v>-1</v>
      </c>
      <c r="K1318" s="1" t="s">
        <v>2124</v>
      </c>
      <c r="L1318" s="1" t="s">
        <v>7324</v>
      </c>
      <c r="M1318" s="1" t="s">
        <v>2232</v>
      </c>
      <c r="N1318" s="1" t="s">
        <v>2194</v>
      </c>
      <c r="O1318" s="1" t="s">
        <v>2165</v>
      </c>
      <c r="P1318" s="1" t="s">
        <v>2165</v>
      </c>
      <c r="Q1318" s="1" t="s">
        <v>2166</v>
      </c>
      <c r="R1318" s="1" t="s">
        <v>2692</v>
      </c>
      <c r="S1318" s="1">
        <v>14</v>
      </c>
      <c r="T1318" s="1">
        <v>91947231</v>
      </c>
      <c r="U1318" s="1">
        <v>91947231</v>
      </c>
      <c r="V1318" s="1" t="s">
        <v>2168</v>
      </c>
      <c r="W1318" s="1" t="s">
        <v>2168</v>
      </c>
      <c r="X1318" s="1" t="s">
        <v>4673</v>
      </c>
      <c r="Y1318" s="1" t="s">
        <v>2236</v>
      </c>
      <c r="Z1318" s="1">
        <v>1</v>
      </c>
      <c r="AA1318" s="1" t="s">
        <v>2124</v>
      </c>
      <c r="AB1318" s="1" t="s">
        <v>2171</v>
      </c>
      <c r="AC1318" s="1" t="s">
        <v>2124</v>
      </c>
      <c r="AD1318" s="1">
        <v>2</v>
      </c>
      <c r="AE1318" s="1">
        <v>1212507</v>
      </c>
      <c r="AF1318" s="1">
        <v>91947231</v>
      </c>
      <c r="AG1318" s="1" t="s">
        <v>2186</v>
      </c>
      <c r="AH1318" s="1" t="s">
        <v>2185</v>
      </c>
    </row>
    <row r="1319" spans="1:34" x14ac:dyDescent="0.25">
      <c r="A1319" s="1">
        <v>1203319</v>
      </c>
      <c r="B1319" s="1" t="s">
        <v>2175</v>
      </c>
      <c r="C1319" s="1" t="s">
        <v>7325</v>
      </c>
      <c r="D1319" s="1">
        <v>8722</v>
      </c>
      <c r="E1319" s="3" t="s">
        <v>1161</v>
      </c>
      <c r="F1319" s="1" t="s">
        <v>1164</v>
      </c>
      <c r="G1319" s="1" t="s">
        <v>2254</v>
      </c>
      <c r="H1319" s="1">
        <v>0</v>
      </c>
      <c r="I1319" s="1" t="s">
        <v>5242</v>
      </c>
      <c r="J1319" s="1">
        <v>-1</v>
      </c>
      <c r="K1319" s="1" t="s">
        <v>2124</v>
      </c>
      <c r="L1319" s="1" t="s">
        <v>7326</v>
      </c>
      <c r="M1319" s="1" t="s">
        <v>2232</v>
      </c>
      <c r="N1319" s="1" t="s">
        <v>2194</v>
      </c>
      <c r="O1319" s="1" t="s">
        <v>2165</v>
      </c>
      <c r="P1319" s="1" t="s">
        <v>2165</v>
      </c>
      <c r="Q1319" s="1" t="s">
        <v>2166</v>
      </c>
      <c r="R1319" s="1" t="s">
        <v>2182</v>
      </c>
      <c r="S1319" s="1">
        <v>11</v>
      </c>
      <c r="T1319" s="1">
        <v>66568773</v>
      </c>
      <c r="U1319" s="1">
        <v>66568773</v>
      </c>
      <c r="V1319" s="1" t="s">
        <v>2168</v>
      </c>
      <c r="W1319" s="1" t="s">
        <v>2168</v>
      </c>
      <c r="X1319" s="1" t="s">
        <v>2761</v>
      </c>
      <c r="Y1319" s="1" t="s">
        <v>2236</v>
      </c>
      <c r="Z1319" s="1">
        <v>1</v>
      </c>
      <c r="AA1319" s="1" t="s">
        <v>2124</v>
      </c>
      <c r="AB1319" s="1" t="s">
        <v>2171</v>
      </c>
      <c r="AC1319" s="1" t="s">
        <v>2124</v>
      </c>
      <c r="AD1319" s="1">
        <v>2</v>
      </c>
      <c r="AE1319" s="1">
        <v>1213325</v>
      </c>
      <c r="AF1319" s="1">
        <v>66568773</v>
      </c>
      <c r="AG1319" s="1" t="s">
        <v>2174</v>
      </c>
      <c r="AH1319" s="1" t="s">
        <v>2186</v>
      </c>
    </row>
    <row r="1320" spans="1:34" x14ac:dyDescent="0.25">
      <c r="A1320" s="1">
        <v>1203876</v>
      </c>
      <c r="B1320" s="1" t="s">
        <v>2175</v>
      </c>
      <c r="C1320" s="1" t="s">
        <v>7327</v>
      </c>
      <c r="D1320" s="1">
        <v>26121</v>
      </c>
      <c r="E1320" s="3" t="s">
        <v>563</v>
      </c>
      <c r="F1320" s="1" t="s">
        <v>566</v>
      </c>
      <c r="G1320" s="1" t="s">
        <v>5975</v>
      </c>
      <c r="H1320" s="1">
        <v>1</v>
      </c>
      <c r="I1320" s="1" t="s">
        <v>5177</v>
      </c>
      <c r="J1320" s="1">
        <v>-1</v>
      </c>
      <c r="K1320" s="1" t="s">
        <v>2124</v>
      </c>
      <c r="L1320" s="1" t="s">
        <v>7328</v>
      </c>
      <c r="M1320" s="1" t="s">
        <v>7329</v>
      </c>
      <c r="N1320" s="1" t="s">
        <v>7330</v>
      </c>
      <c r="O1320" s="1" t="s">
        <v>2165</v>
      </c>
      <c r="P1320" s="1" t="s">
        <v>2165</v>
      </c>
      <c r="Q1320" s="1" t="s">
        <v>2166</v>
      </c>
      <c r="R1320" s="1" t="s">
        <v>2388</v>
      </c>
      <c r="S1320" s="1">
        <v>19</v>
      </c>
      <c r="T1320" s="1">
        <v>54115798</v>
      </c>
      <c r="U1320" s="1">
        <v>54115798</v>
      </c>
      <c r="V1320" s="1" t="s">
        <v>2168</v>
      </c>
      <c r="W1320" s="1" t="s">
        <v>2168</v>
      </c>
      <c r="X1320" s="1" t="s">
        <v>5148</v>
      </c>
      <c r="Y1320" s="1" t="s">
        <v>2236</v>
      </c>
      <c r="Z1320" s="1">
        <v>1</v>
      </c>
      <c r="AA1320" s="1" t="s">
        <v>2124</v>
      </c>
      <c r="AB1320" s="1" t="s">
        <v>2171</v>
      </c>
      <c r="AC1320" s="1" t="s">
        <v>2124</v>
      </c>
      <c r="AD1320" s="1">
        <v>2</v>
      </c>
      <c r="AE1320" s="1">
        <v>1213883</v>
      </c>
      <c r="AF1320" s="1">
        <v>54115798</v>
      </c>
      <c r="AG1320" s="1" t="s">
        <v>2210</v>
      </c>
      <c r="AH1320" s="1" t="s">
        <v>2185</v>
      </c>
    </row>
    <row r="1321" spans="1:34" x14ac:dyDescent="0.25">
      <c r="A1321" s="1">
        <v>1204658</v>
      </c>
      <c r="B1321" s="1" t="s">
        <v>2175</v>
      </c>
      <c r="C1321" s="1" t="s">
        <v>7331</v>
      </c>
      <c r="D1321" s="1">
        <v>3166</v>
      </c>
      <c r="E1321" s="3" t="s">
        <v>344</v>
      </c>
      <c r="F1321" s="1" t="s">
        <v>346</v>
      </c>
      <c r="G1321" s="1" t="s">
        <v>2254</v>
      </c>
      <c r="H1321" s="1">
        <v>0</v>
      </c>
      <c r="I1321" s="1" t="s">
        <v>7332</v>
      </c>
      <c r="J1321" s="1">
        <v>-1</v>
      </c>
      <c r="K1321" s="1" t="s">
        <v>2124</v>
      </c>
      <c r="L1321" s="1" t="s">
        <v>7333</v>
      </c>
      <c r="M1321" s="1" t="s">
        <v>2232</v>
      </c>
      <c r="N1321" s="1" t="s">
        <v>2194</v>
      </c>
      <c r="O1321" s="1" t="s">
        <v>2165</v>
      </c>
      <c r="P1321" s="1" t="s">
        <v>2165</v>
      </c>
      <c r="Q1321" s="1" t="s">
        <v>2166</v>
      </c>
      <c r="R1321" s="1" t="s">
        <v>2359</v>
      </c>
      <c r="S1321" s="1">
        <v>4</v>
      </c>
      <c r="T1321" s="1">
        <v>8871636</v>
      </c>
      <c r="U1321" s="1">
        <v>8871636</v>
      </c>
      <c r="V1321" s="1" t="s">
        <v>2168</v>
      </c>
      <c r="W1321" s="1" t="s">
        <v>2168</v>
      </c>
      <c r="X1321" s="1" t="s">
        <v>2360</v>
      </c>
      <c r="Y1321" s="1" t="s">
        <v>2236</v>
      </c>
      <c r="Z1321" s="1">
        <v>1</v>
      </c>
      <c r="AA1321" s="1" t="s">
        <v>2124</v>
      </c>
      <c r="AB1321" s="1" t="s">
        <v>2171</v>
      </c>
      <c r="AC1321" s="1" t="s">
        <v>2124</v>
      </c>
      <c r="AD1321" s="1">
        <v>2</v>
      </c>
      <c r="AE1321" s="1">
        <v>1214675</v>
      </c>
      <c r="AF1321" s="1">
        <v>8871636</v>
      </c>
      <c r="AG1321" s="1" t="s">
        <v>2174</v>
      </c>
      <c r="AH1321" s="1" t="s">
        <v>2186</v>
      </c>
    </row>
    <row r="1322" spans="1:34" x14ac:dyDescent="0.25">
      <c r="A1322" s="1">
        <v>1204982</v>
      </c>
      <c r="B1322" s="1" t="s">
        <v>2175</v>
      </c>
      <c r="C1322" s="1" t="s">
        <v>7334</v>
      </c>
      <c r="D1322" s="1">
        <v>1678</v>
      </c>
      <c r="E1322" s="3" t="s">
        <v>701</v>
      </c>
      <c r="F1322" s="1" t="s">
        <v>704</v>
      </c>
      <c r="G1322" s="1" t="s">
        <v>2254</v>
      </c>
      <c r="H1322" s="1">
        <v>0</v>
      </c>
      <c r="I1322" s="1" t="s">
        <v>7335</v>
      </c>
      <c r="J1322" s="1">
        <v>-1</v>
      </c>
      <c r="K1322" s="1" t="s">
        <v>2124</v>
      </c>
      <c r="L1322" s="1" t="s">
        <v>7336</v>
      </c>
      <c r="M1322" s="1" t="s">
        <v>2232</v>
      </c>
      <c r="N1322" s="1" t="s">
        <v>2194</v>
      </c>
      <c r="O1322" s="1" t="s">
        <v>2165</v>
      </c>
      <c r="P1322" s="1" t="s">
        <v>2165</v>
      </c>
      <c r="Q1322" s="1" t="s">
        <v>2166</v>
      </c>
      <c r="R1322" s="1" t="s">
        <v>2233</v>
      </c>
      <c r="S1322" s="1" t="s">
        <v>2234</v>
      </c>
      <c r="T1322" s="1">
        <v>101348737</v>
      </c>
      <c r="U1322" s="1">
        <v>101348737</v>
      </c>
      <c r="V1322" s="1" t="s">
        <v>2168</v>
      </c>
      <c r="W1322" s="1" t="s">
        <v>2168</v>
      </c>
      <c r="X1322" s="1" t="s">
        <v>2353</v>
      </c>
      <c r="Y1322" s="1" t="s">
        <v>2236</v>
      </c>
      <c r="Z1322" s="1">
        <v>1</v>
      </c>
      <c r="AA1322" s="1" t="s">
        <v>2124</v>
      </c>
      <c r="AB1322" s="1" t="s">
        <v>2171</v>
      </c>
      <c r="AC1322" s="1" t="s">
        <v>2124</v>
      </c>
      <c r="AD1322" s="1">
        <v>2</v>
      </c>
      <c r="AE1322" s="1">
        <v>1214999</v>
      </c>
      <c r="AF1322" s="1">
        <v>101348737</v>
      </c>
      <c r="AG1322" s="1" t="s">
        <v>2185</v>
      </c>
      <c r="AH1322" s="1" t="s">
        <v>2186</v>
      </c>
    </row>
    <row r="1323" spans="1:34" x14ac:dyDescent="0.25">
      <c r="A1323" s="1">
        <v>1205224</v>
      </c>
      <c r="B1323" s="1" t="s">
        <v>2175</v>
      </c>
      <c r="C1323" s="1" t="s">
        <v>7337</v>
      </c>
      <c r="D1323" s="1">
        <v>4760</v>
      </c>
      <c r="E1323" s="3" t="s">
        <v>955</v>
      </c>
      <c r="F1323" s="1" t="s">
        <v>958</v>
      </c>
      <c r="G1323" s="1" t="s">
        <v>2254</v>
      </c>
      <c r="H1323" s="1">
        <v>0</v>
      </c>
      <c r="I1323" s="1" t="s">
        <v>3160</v>
      </c>
      <c r="J1323" s="1">
        <v>-1</v>
      </c>
      <c r="K1323" s="1" t="s">
        <v>2124</v>
      </c>
      <c r="L1323" s="1" t="s">
        <v>7338</v>
      </c>
      <c r="M1323" s="1" t="s">
        <v>2232</v>
      </c>
      <c r="N1323" s="1" t="s">
        <v>2194</v>
      </c>
      <c r="O1323" s="1" t="s">
        <v>2165</v>
      </c>
      <c r="P1323" s="1" t="s">
        <v>2165</v>
      </c>
      <c r="Q1323" s="1" t="s">
        <v>2166</v>
      </c>
      <c r="R1323" s="1" t="s">
        <v>2443</v>
      </c>
      <c r="S1323" s="1">
        <v>2</v>
      </c>
      <c r="T1323" s="1">
        <v>181678892</v>
      </c>
      <c r="U1323" s="1">
        <v>181678892</v>
      </c>
      <c r="V1323" s="1" t="s">
        <v>2168</v>
      </c>
      <c r="W1323" s="1" t="s">
        <v>2168</v>
      </c>
      <c r="X1323" s="1" t="s">
        <v>3105</v>
      </c>
      <c r="Y1323" s="1" t="s">
        <v>2236</v>
      </c>
      <c r="Z1323" s="1">
        <v>1</v>
      </c>
      <c r="AA1323" s="1" t="s">
        <v>2124</v>
      </c>
      <c r="AB1323" s="1" t="s">
        <v>2171</v>
      </c>
      <c r="AC1323" s="1" t="s">
        <v>2124</v>
      </c>
      <c r="AD1323" s="1">
        <v>2</v>
      </c>
      <c r="AE1323" s="1">
        <v>1215241</v>
      </c>
      <c r="AF1323" s="1">
        <v>181678892</v>
      </c>
      <c r="AG1323" s="1" t="s">
        <v>2210</v>
      </c>
      <c r="AH1323" s="1" t="s">
        <v>2185</v>
      </c>
    </row>
    <row r="1324" spans="1:34" x14ac:dyDescent="0.25">
      <c r="A1324" s="1">
        <v>1205549</v>
      </c>
      <c r="B1324" s="1" t="s">
        <v>2175</v>
      </c>
      <c r="C1324" s="1" t="s">
        <v>7339</v>
      </c>
      <c r="D1324" s="1">
        <v>4647</v>
      </c>
      <c r="E1324" s="3" t="s">
        <v>449</v>
      </c>
      <c r="F1324" s="1" t="s">
        <v>451</v>
      </c>
      <c r="G1324" s="1" t="s">
        <v>2249</v>
      </c>
      <c r="H1324" s="1">
        <v>0</v>
      </c>
      <c r="I1324" s="1" t="s">
        <v>7340</v>
      </c>
      <c r="J1324" s="1">
        <v>-1</v>
      </c>
      <c r="K1324" s="1" t="s">
        <v>2124</v>
      </c>
      <c r="L1324" s="1" t="s">
        <v>7341</v>
      </c>
      <c r="M1324" s="1" t="s">
        <v>7342</v>
      </c>
      <c r="N1324" s="1" t="s">
        <v>7343</v>
      </c>
      <c r="O1324" s="1" t="s">
        <v>2165</v>
      </c>
      <c r="P1324" s="1" t="s">
        <v>2165</v>
      </c>
      <c r="Q1324" s="1" t="s">
        <v>2166</v>
      </c>
      <c r="R1324" s="1" t="s">
        <v>2182</v>
      </c>
      <c r="S1324" s="1">
        <v>11</v>
      </c>
      <c r="T1324" s="1">
        <v>77130587</v>
      </c>
      <c r="U1324" s="1">
        <v>77130587</v>
      </c>
      <c r="V1324" s="1" t="s">
        <v>2168</v>
      </c>
      <c r="W1324" s="1" t="s">
        <v>2168</v>
      </c>
      <c r="X1324" s="1" t="s">
        <v>4689</v>
      </c>
      <c r="Y1324" s="1" t="s">
        <v>2236</v>
      </c>
      <c r="Z1324" s="1">
        <v>2</v>
      </c>
      <c r="AA1324" s="1" t="s">
        <v>2124</v>
      </c>
      <c r="AB1324" s="1" t="s">
        <v>2171</v>
      </c>
      <c r="AC1324" s="1" t="s">
        <v>2124</v>
      </c>
      <c r="AD1324" s="1">
        <v>2</v>
      </c>
      <c r="AE1324" s="1">
        <v>1215568</v>
      </c>
      <c r="AF1324" s="1">
        <v>77130587</v>
      </c>
      <c r="AG1324" s="1" t="s">
        <v>2185</v>
      </c>
      <c r="AH1324" s="1" t="s">
        <v>2210</v>
      </c>
    </row>
    <row r="1325" spans="1:34" x14ac:dyDescent="0.25">
      <c r="A1325" s="1">
        <v>1206232</v>
      </c>
      <c r="B1325" s="1" t="s">
        <v>2175</v>
      </c>
      <c r="C1325" s="1" t="s">
        <v>7344</v>
      </c>
      <c r="D1325" s="1">
        <v>1678</v>
      </c>
      <c r="E1325" s="3" t="s">
        <v>701</v>
      </c>
      <c r="F1325" s="1" t="s">
        <v>704</v>
      </c>
      <c r="G1325" s="1" t="s">
        <v>2254</v>
      </c>
      <c r="H1325" s="1">
        <v>0</v>
      </c>
      <c r="I1325" s="1" t="s">
        <v>7335</v>
      </c>
      <c r="J1325" s="1">
        <v>-1</v>
      </c>
      <c r="K1325" s="1" t="s">
        <v>2124</v>
      </c>
      <c r="L1325" s="1" t="s">
        <v>7345</v>
      </c>
      <c r="M1325" s="1" t="s">
        <v>2232</v>
      </c>
      <c r="N1325" s="1" t="s">
        <v>2194</v>
      </c>
      <c r="O1325" s="1" t="s">
        <v>2165</v>
      </c>
      <c r="P1325" s="1" t="s">
        <v>2165</v>
      </c>
      <c r="Q1325" s="1" t="s">
        <v>2166</v>
      </c>
      <c r="R1325" s="1" t="s">
        <v>2233</v>
      </c>
      <c r="S1325" s="1" t="s">
        <v>2234</v>
      </c>
      <c r="T1325" s="1">
        <v>101348736</v>
      </c>
      <c r="U1325" s="1">
        <v>101348736</v>
      </c>
      <c r="V1325" s="1" t="s">
        <v>2168</v>
      </c>
      <c r="W1325" s="1" t="s">
        <v>2168</v>
      </c>
      <c r="X1325" s="1" t="s">
        <v>2353</v>
      </c>
      <c r="Y1325" s="1" t="s">
        <v>2236</v>
      </c>
      <c r="Z1325" s="1">
        <v>1</v>
      </c>
      <c r="AA1325" s="1" t="s">
        <v>2124</v>
      </c>
      <c r="AB1325" s="1" t="s">
        <v>2171</v>
      </c>
      <c r="AC1325" s="1" t="s">
        <v>2124</v>
      </c>
      <c r="AD1325" s="1">
        <v>2</v>
      </c>
      <c r="AE1325" s="1">
        <v>1216251</v>
      </c>
      <c r="AF1325" s="1">
        <v>101348736</v>
      </c>
      <c r="AG1325" s="1" t="s">
        <v>2174</v>
      </c>
      <c r="AH1325" s="1" t="s">
        <v>2186</v>
      </c>
    </row>
    <row r="1326" spans="1:34" x14ac:dyDescent="0.25">
      <c r="A1326" s="1">
        <v>1206382</v>
      </c>
      <c r="B1326" s="1" t="s">
        <v>2175</v>
      </c>
      <c r="C1326" s="1" t="s">
        <v>7346</v>
      </c>
      <c r="D1326" s="1">
        <v>2074</v>
      </c>
      <c r="E1326" s="3" t="s">
        <v>269</v>
      </c>
      <c r="F1326" s="1" t="s">
        <v>272</v>
      </c>
      <c r="G1326" s="1" t="s">
        <v>2254</v>
      </c>
      <c r="H1326" s="1">
        <v>0</v>
      </c>
      <c r="I1326" s="1" t="s">
        <v>7347</v>
      </c>
      <c r="J1326" s="1">
        <v>-1</v>
      </c>
      <c r="K1326" s="1" t="s">
        <v>2124</v>
      </c>
      <c r="L1326" s="1" t="s">
        <v>7348</v>
      </c>
      <c r="M1326" s="1" t="s">
        <v>2232</v>
      </c>
      <c r="N1326" s="1" t="s">
        <v>2194</v>
      </c>
      <c r="O1326" s="1" t="s">
        <v>2165</v>
      </c>
      <c r="P1326" s="1" t="s">
        <v>2165</v>
      </c>
      <c r="Q1326" s="1" t="s">
        <v>2166</v>
      </c>
      <c r="R1326" s="1" t="s">
        <v>2225</v>
      </c>
      <c r="S1326" s="1">
        <v>10</v>
      </c>
      <c r="T1326" s="1">
        <v>49532975</v>
      </c>
      <c r="U1326" s="1">
        <v>49532975</v>
      </c>
      <c r="V1326" s="1" t="s">
        <v>2168</v>
      </c>
      <c r="W1326" s="1" t="s">
        <v>2168</v>
      </c>
      <c r="X1326" s="1" t="s">
        <v>4144</v>
      </c>
      <c r="Y1326" s="1" t="s">
        <v>2236</v>
      </c>
      <c r="Z1326" s="1">
        <v>1</v>
      </c>
      <c r="AA1326" s="1" t="s">
        <v>2124</v>
      </c>
      <c r="AB1326" s="1" t="s">
        <v>2171</v>
      </c>
      <c r="AC1326" s="1" t="s">
        <v>2124</v>
      </c>
      <c r="AD1326" s="1">
        <v>2</v>
      </c>
      <c r="AE1326" s="1">
        <v>1216402</v>
      </c>
      <c r="AF1326" s="1">
        <v>49532975</v>
      </c>
      <c r="AG1326" s="1" t="s">
        <v>2174</v>
      </c>
      <c r="AH1326" s="1" t="s">
        <v>2210</v>
      </c>
    </row>
    <row r="1327" spans="1:34" x14ac:dyDescent="0.25">
      <c r="A1327" s="1">
        <v>1207712</v>
      </c>
      <c r="B1327" s="1" t="s">
        <v>2175</v>
      </c>
      <c r="C1327" s="1" t="s">
        <v>7349</v>
      </c>
      <c r="D1327" s="1">
        <v>5080</v>
      </c>
      <c r="E1327" s="3" t="s">
        <v>1295</v>
      </c>
      <c r="F1327" s="1" t="s">
        <v>1298</v>
      </c>
      <c r="G1327" s="1" t="s">
        <v>2254</v>
      </c>
      <c r="H1327" s="1">
        <v>0</v>
      </c>
      <c r="I1327" s="1" t="s">
        <v>6479</v>
      </c>
      <c r="J1327" s="1">
        <v>-1</v>
      </c>
      <c r="K1327" s="1" t="s">
        <v>2124</v>
      </c>
      <c r="L1327" s="1" t="s">
        <v>7350</v>
      </c>
      <c r="M1327" s="1" t="s">
        <v>7351</v>
      </c>
      <c r="N1327" s="1" t="s">
        <v>7352</v>
      </c>
      <c r="O1327" s="1" t="s">
        <v>2165</v>
      </c>
      <c r="P1327" s="1" t="s">
        <v>2165</v>
      </c>
      <c r="Q1327" s="1" t="s">
        <v>2166</v>
      </c>
      <c r="R1327" s="1" t="s">
        <v>2182</v>
      </c>
      <c r="S1327" s="1">
        <v>11</v>
      </c>
      <c r="T1327" s="1">
        <v>31806915</v>
      </c>
      <c r="U1327" s="1">
        <v>31806915</v>
      </c>
      <c r="V1327" s="1" t="s">
        <v>2168</v>
      </c>
      <c r="W1327" s="1" t="s">
        <v>2168</v>
      </c>
      <c r="X1327" s="1" t="s">
        <v>2183</v>
      </c>
      <c r="Y1327" s="1" t="s">
        <v>2245</v>
      </c>
      <c r="Z1327" s="1">
        <v>2</v>
      </c>
      <c r="AA1327" s="1" t="s">
        <v>2124</v>
      </c>
      <c r="AB1327" s="1" t="s">
        <v>2171</v>
      </c>
      <c r="AC1327" s="1" t="s">
        <v>2124</v>
      </c>
      <c r="AD1327" s="1">
        <v>2</v>
      </c>
      <c r="AE1327" s="1">
        <v>1217729</v>
      </c>
      <c r="AF1327" s="1">
        <v>31806915</v>
      </c>
      <c r="AG1327" s="1" t="s">
        <v>2185</v>
      </c>
      <c r="AH1327" s="1" t="s">
        <v>2210</v>
      </c>
    </row>
    <row r="1328" spans="1:34" x14ac:dyDescent="0.25">
      <c r="A1328" s="1">
        <v>1208873</v>
      </c>
      <c r="B1328" s="1" t="s">
        <v>2175</v>
      </c>
      <c r="C1328" s="1" t="s">
        <v>7353</v>
      </c>
      <c r="D1328" s="1">
        <v>8481</v>
      </c>
      <c r="E1328" s="3" t="s">
        <v>484</v>
      </c>
      <c r="F1328" s="1" t="s">
        <v>487</v>
      </c>
      <c r="G1328" s="1" t="s">
        <v>2254</v>
      </c>
      <c r="H1328" s="1">
        <v>0</v>
      </c>
      <c r="I1328" s="1" t="s">
        <v>7354</v>
      </c>
      <c r="J1328" s="1">
        <v>-1</v>
      </c>
      <c r="K1328" s="1" t="s">
        <v>2124</v>
      </c>
      <c r="L1328" s="1" t="s">
        <v>7355</v>
      </c>
      <c r="M1328" s="1" t="s">
        <v>2232</v>
      </c>
      <c r="N1328" s="1" t="s">
        <v>2194</v>
      </c>
      <c r="O1328" s="1" t="s">
        <v>2165</v>
      </c>
      <c r="P1328" s="1" t="s">
        <v>2165</v>
      </c>
      <c r="Q1328" s="1" t="s">
        <v>2166</v>
      </c>
      <c r="R1328" s="1" t="s">
        <v>2233</v>
      </c>
      <c r="S1328" s="1" t="s">
        <v>2234</v>
      </c>
      <c r="T1328" s="1">
        <v>13734757</v>
      </c>
      <c r="U1328" s="1">
        <v>13734757</v>
      </c>
      <c r="V1328" s="1" t="s">
        <v>2168</v>
      </c>
      <c r="W1328" s="1" t="s">
        <v>2168</v>
      </c>
      <c r="X1328" s="1" t="s">
        <v>2235</v>
      </c>
      <c r="Y1328" s="1" t="s">
        <v>2236</v>
      </c>
      <c r="Z1328" s="1">
        <v>1</v>
      </c>
      <c r="AA1328" s="1" t="s">
        <v>2124</v>
      </c>
      <c r="AB1328" s="1" t="s">
        <v>2171</v>
      </c>
      <c r="AC1328" s="1" t="s">
        <v>2124</v>
      </c>
      <c r="AD1328" s="1">
        <v>2</v>
      </c>
      <c r="AE1328" s="1">
        <v>1218894</v>
      </c>
      <c r="AF1328" s="1">
        <v>13734757</v>
      </c>
      <c r="AG1328" s="1" t="s">
        <v>2210</v>
      </c>
      <c r="AH1328" s="1" t="s">
        <v>2174</v>
      </c>
    </row>
    <row r="1329" spans="1:34" x14ac:dyDescent="0.25">
      <c r="A1329" s="1">
        <v>1208918</v>
      </c>
      <c r="B1329" s="1" t="s">
        <v>2175</v>
      </c>
      <c r="C1329" s="1" t="s">
        <v>7356</v>
      </c>
      <c r="D1329" s="1">
        <v>5076</v>
      </c>
      <c r="E1329" s="3" t="s">
        <v>966</v>
      </c>
      <c r="F1329" s="1" t="s">
        <v>969</v>
      </c>
      <c r="G1329" s="1" t="s">
        <v>2254</v>
      </c>
      <c r="H1329" s="1">
        <v>0</v>
      </c>
      <c r="I1329" s="1" t="s">
        <v>7280</v>
      </c>
      <c r="J1329" s="1">
        <v>-1</v>
      </c>
      <c r="K1329" s="1" t="s">
        <v>2124</v>
      </c>
      <c r="L1329" s="1" t="s">
        <v>7357</v>
      </c>
      <c r="M1329" s="1" t="s">
        <v>2232</v>
      </c>
      <c r="N1329" s="1" t="s">
        <v>2194</v>
      </c>
      <c r="O1329" s="1" t="s">
        <v>2165</v>
      </c>
      <c r="P1329" s="1" t="s">
        <v>2165</v>
      </c>
      <c r="Q1329" s="1" t="s">
        <v>2166</v>
      </c>
      <c r="R1329" s="1" t="s">
        <v>2225</v>
      </c>
      <c r="S1329" s="1">
        <v>10</v>
      </c>
      <c r="T1329" s="1">
        <v>100745705</v>
      </c>
      <c r="U1329" s="1">
        <v>100745705</v>
      </c>
      <c r="V1329" s="1" t="s">
        <v>2168</v>
      </c>
      <c r="W1329" s="1" t="s">
        <v>2168</v>
      </c>
      <c r="X1329" s="1" t="s">
        <v>7258</v>
      </c>
      <c r="Y1329" s="1" t="s">
        <v>2236</v>
      </c>
      <c r="Z1329" s="1">
        <v>1</v>
      </c>
      <c r="AA1329" s="1" t="s">
        <v>2124</v>
      </c>
      <c r="AB1329" s="1" t="s">
        <v>2171</v>
      </c>
      <c r="AC1329" s="1" t="s">
        <v>2124</v>
      </c>
      <c r="AD1329" s="1">
        <v>2</v>
      </c>
      <c r="AE1329" s="1">
        <v>1218939</v>
      </c>
      <c r="AF1329" s="1">
        <v>100745705</v>
      </c>
      <c r="AG1329" s="1" t="s">
        <v>2174</v>
      </c>
      <c r="AH1329" s="1" t="s">
        <v>2186</v>
      </c>
    </row>
    <row r="1330" spans="1:34" x14ac:dyDescent="0.25">
      <c r="A1330" s="1">
        <v>1211005</v>
      </c>
      <c r="B1330" s="1" t="s">
        <v>2175</v>
      </c>
      <c r="C1330" s="1" t="s">
        <v>7358</v>
      </c>
      <c r="D1330" s="1">
        <v>5076</v>
      </c>
      <c r="E1330" s="3" t="s">
        <v>966</v>
      </c>
      <c r="F1330" s="1" t="s">
        <v>969</v>
      </c>
      <c r="G1330" s="1" t="s">
        <v>2254</v>
      </c>
      <c r="H1330" s="1">
        <v>0</v>
      </c>
      <c r="I1330" s="1" t="s">
        <v>7359</v>
      </c>
      <c r="J1330" s="1">
        <v>-1</v>
      </c>
      <c r="K1330" s="1" t="s">
        <v>2124</v>
      </c>
      <c r="L1330" s="1" t="s">
        <v>7360</v>
      </c>
      <c r="M1330" s="1" t="s">
        <v>2232</v>
      </c>
      <c r="N1330" s="1" t="s">
        <v>2194</v>
      </c>
      <c r="O1330" s="1" t="s">
        <v>2165</v>
      </c>
      <c r="P1330" s="1" t="s">
        <v>2165</v>
      </c>
      <c r="Q1330" s="1" t="s">
        <v>2166</v>
      </c>
      <c r="R1330" s="1" t="s">
        <v>2225</v>
      </c>
      <c r="S1330" s="1">
        <v>10</v>
      </c>
      <c r="T1330" s="1">
        <v>100746167</v>
      </c>
      <c r="U1330" s="1">
        <v>100746167</v>
      </c>
      <c r="V1330" s="1" t="s">
        <v>2168</v>
      </c>
      <c r="W1330" s="1" t="s">
        <v>2168</v>
      </c>
      <c r="X1330" s="1" t="s">
        <v>7258</v>
      </c>
      <c r="Y1330" s="1" t="s">
        <v>2236</v>
      </c>
      <c r="Z1330" s="1">
        <v>1</v>
      </c>
      <c r="AA1330" s="1" t="s">
        <v>2124</v>
      </c>
      <c r="AB1330" s="1" t="s">
        <v>2171</v>
      </c>
      <c r="AC1330" s="1" t="s">
        <v>2124</v>
      </c>
      <c r="AD1330" s="1">
        <v>2</v>
      </c>
      <c r="AE1330" s="1">
        <v>1223183</v>
      </c>
      <c r="AF1330" s="1">
        <v>100746167</v>
      </c>
      <c r="AG1330" s="1" t="s">
        <v>2174</v>
      </c>
      <c r="AH1330" s="1" t="s">
        <v>2186</v>
      </c>
    </row>
    <row r="1331" spans="1:34" x14ac:dyDescent="0.25">
      <c r="A1331" s="1">
        <v>1212246</v>
      </c>
      <c r="B1331" s="1" t="s">
        <v>2157</v>
      </c>
      <c r="C1331" s="1" t="s">
        <v>7361</v>
      </c>
      <c r="D1331" s="1">
        <v>2296</v>
      </c>
      <c r="E1331" s="3" t="s">
        <v>1191</v>
      </c>
      <c r="F1331" s="1" t="s">
        <v>1193</v>
      </c>
      <c r="G1331" s="1" t="s">
        <v>2189</v>
      </c>
      <c r="H1331" s="1">
        <v>0</v>
      </c>
      <c r="I1331" s="1" t="s">
        <v>7362</v>
      </c>
      <c r="J1331" s="1">
        <v>-1</v>
      </c>
      <c r="K1331" s="1" t="s">
        <v>2124</v>
      </c>
      <c r="L1331" s="1" t="s">
        <v>7363</v>
      </c>
      <c r="M1331" s="1" t="s">
        <v>2232</v>
      </c>
      <c r="N1331" s="1" t="s">
        <v>2194</v>
      </c>
      <c r="O1331" s="1" t="s">
        <v>2165</v>
      </c>
      <c r="P1331" s="1" t="s">
        <v>2165</v>
      </c>
      <c r="Q1331" s="1" t="s">
        <v>2166</v>
      </c>
      <c r="R1331" s="1" t="s">
        <v>2167</v>
      </c>
      <c r="S1331" s="1">
        <v>6</v>
      </c>
      <c r="T1331" s="1">
        <v>1610016</v>
      </c>
      <c r="U1331" s="1">
        <v>1610016</v>
      </c>
      <c r="V1331" s="1" t="s">
        <v>2168</v>
      </c>
      <c r="W1331" s="1" t="s">
        <v>2168</v>
      </c>
      <c r="X1331" s="1" t="s">
        <v>2451</v>
      </c>
      <c r="Y1331" s="1" t="s">
        <v>2236</v>
      </c>
      <c r="Z1331" s="1">
        <v>1</v>
      </c>
      <c r="AA1331" s="1" t="s">
        <v>2124</v>
      </c>
      <c r="AB1331" s="1" t="s">
        <v>2171</v>
      </c>
      <c r="AC1331" s="1" t="s">
        <v>2124</v>
      </c>
      <c r="AD1331" s="1">
        <v>2</v>
      </c>
      <c r="AE1331" s="1">
        <v>1220557</v>
      </c>
      <c r="AF1331" s="1">
        <v>1610015</v>
      </c>
      <c r="AG1331" s="1" t="s">
        <v>2773</v>
      </c>
      <c r="AH1331" s="1" t="s">
        <v>2210</v>
      </c>
    </row>
    <row r="1332" spans="1:34" x14ac:dyDescent="0.25">
      <c r="A1332" s="1">
        <v>1213214</v>
      </c>
      <c r="B1332" s="1" t="s">
        <v>2175</v>
      </c>
      <c r="C1332" s="1" t="s">
        <v>7325</v>
      </c>
      <c r="D1332" s="1">
        <v>8722</v>
      </c>
      <c r="E1332" s="3" t="s">
        <v>1161</v>
      </c>
      <c r="F1332" s="1" t="s">
        <v>1164</v>
      </c>
      <c r="G1332" s="1" t="s">
        <v>2189</v>
      </c>
      <c r="H1332" s="1">
        <v>0</v>
      </c>
      <c r="I1332" s="1" t="s">
        <v>7364</v>
      </c>
      <c r="J1332" s="1">
        <v>-1</v>
      </c>
      <c r="K1332" s="1" t="s">
        <v>2124</v>
      </c>
      <c r="L1332" s="1" t="s">
        <v>7365</v>
      </c>
      <c r="M1332" s="1" t="s">
        <v>2232</v>
      </c>
      <c r="N1332" s="1" t="s">
        <v>2194</v>
      </c>
      <c r="O1332" s="1" t="s">
        <v>2165</v>
      </c>
      <c r="P1332" s="1" t="s">
        <v>2165</v>
      </c>
      <c r="Q1332" s="1" t="s">
        <v>2166</v>
      </c>
      <c r="R1332" s="1" t="s">
        <v>2182</v>
      </c>
      <c r="S1332" s="1">
        <v>11</v>
      </c>
      <c r="T1332" s="1">
        <v>66568713</v>
      </c>
      <c r="U1332" s="1">
        <v>66568713</v>
      </c>
      <c r="V1332" s="1" t="s">
        <v>2168</v>
      </c>
      <c r="W1332" s="1" t="s">
        <v>2168</v>
      </c>
      <c r="X1332" s="1" t="s">
        <v>2761</v>
      </c>
      <c r="Y1332" s="1" t="s">
        <v>2236</v>
      </c>
      <c r="Z1332" s="1">
        <v>1</v>
      </c>
      <c r="AA1332" s="1" t="s">
        <v>2124</v>
      </c>
      <c r="AB1332" s="1" t="s">
        <v>2171</v>
      </c>
      <c r="AC1332" s="1" t="s">
        <v>2124</v>
      </c>
      <c r="AD1332" s="1">
        <v>2</v>
      </c>
      <c r="AE1332" s="1">
        <v>1224111</v>
      </c>
      <c r="AF1332" s="1">
        <v>66568713</v>
      </c>
      <c r="AG1332" s="1" t="s">
        <v>2174</v>
      </c>
      <c r="AH1332" s="1" t="s">
        <v>2210</v>
      </c>
    </row>
    <row r="1333" spans="1:34" x14ac:dyDescent="0.25">
      <c r="A1333" s="1">
        <v>1213353</v>
      </c>
      <c r="B1333" s="1" t="s">
        <v>2175</v>
      </c>
      <c r="C1333" s="1" t="s">
        <v>7366</v>
      </c>
      <c r="D1333" s="1">
        <v>3166</v>
      </c>
      <c r="E1333" s="3" t="s">
        <v>344</v>
      </c>
      <c r="F1333" s="1" t="s">
        <v>346</v>
      </c>
      <c r="G1333" s="1" t="s">
        <v>2189</v>
      </c>
      <c r="H1333" s="1">
        <v>0</v>
      </c>
      <c r="I1333" s="1" t="s">
        <v>4833</v>
      </c>
      <c r="J1333" s="1">
        <v>-1</v>
      </c>
      <c r="K1333" s="1" t="s">
        <v>2124</v>
      </c>
      <c r="L1333" s="1" t="s">
        <v>7367</v>
      </c>
      <c r="M1333" s="1" t="s">
        <v>2232</v>
      </c>
      <c r="N1333" s="1" t="s">
        <v>2194</v>
      </c>
      <c r="O1333" s="1" t="s">
        <v>2165</v>
      </c>
      <c r="P1333" s="1" t="s">
        <v>2165</v>
      </c>
      <c r="Q1333" s="1" t="s">
        <v>2166</v>
      </c>
      <c r="R1333" s="1" t="s">
        <v>2359</v>
      </c>
      <c r="S1333" s="1">
        <v>4</v>
      </c>
      <c r="T1333" s="1">
        <v>8871744</v>
      </c>
      <c r="U1333" s="1">
        <v>8871744</v>
      </c>
      <c r="V1333" s="1" t="s">
        <v>2168</v>
      </c>
      <c r="W1333" s="1" t="s">
        <v>2168</v>
      </c>
      <c r="X1333" s="1" t="s">
        <v>2360</v>
      </c>
      <c r="Y1333" s="1" t="s">
        <v>2236</v>
      </c>
      <c r="Z1333" s="1">
        <v>1</v>
      </c>
      <c r="AA1333" s="1" t="s">
        <v>2124</v>
      </c>
      <c r="AB1333" s="1" t="s">
        <v>2171</v>
      </c>
      <c r="AC1333" s="1" t="s">
        <v>2124</v>
      </c>
      <c r="AD1333" s="1">
        <v>2</v>
      </c>
      <c r="AE1333" s="1">
        <v>1224250</v>
      </c>
      <c r="AF1333" s="1">
        <v>8871744</v>
      </c>
      <c r="AG1333" s="1" t="s">
        <v>2185</v>
      </c>
      <c r="AH1333" s="1" t="s">
        <v>2174</v>
      </c>
    </row>
    <row r="1334" spans="1:34" x14ac:dyDescent="0.25">
      <c r="A1334" s="1">
        <v>1220430</v>
      </c>
      <c r="B1334" s="1" t="s">
        <v>2175</v>
      </c>
      <c r="C1334" s="1" t="s">
        <v>7368</v>
      </c>
      <c r="D1334" s="1">
        <v>3166</v>
      </c>
      <c r="E1334" s="3" t="s">
        <v>344</v>
      </c>
      <c r="F1334" s="1" t="s">
        <v>346</v>
      </c>
      <c r="G1334" s="1" t="s">
        <v>2189</v>
      </c>
      <c r="H1334" s="1">
        <v>0</v>
      </c>
      <c r="I1334" s="1" t="s">
        <v>4833</v>
      </c>
      <c r="J1334" s="1">
        <v>-1</v>
      </c>
      <c r="K1334" s="1" t="s">
        <v>2124</v>
      </c>
      <c r="L1334" s="1" t="s">
        <v>7369</v>
      </c>
      <c r="M1334" s="1" t="s">
        <v>2232</v>
      </c>
      <c r="N1334" s="1" t="s">
        <v>2194</v>
      </c>
      <c r="O1334" s="1" t="s">
        <v>2165</v>
      </c>
      <c r="P1334" s="1" t="s">
        <v>2165</v>
      </c>
      <c r="Q1334" s="1" t="s">
        <v>2166</v>
      </c>
      <c r="R1334" s="1" t="s">
        <v>2359</v>
      </c>
      <c r="S1334" s="1">
        <v>4</v>
      </c>
      <c r="T1334" s="1">
        <v>8871724</v>
      </c>
      <c r="U1334" s="1">
        <v>8871724</v>
      </c>
      <c r="V1334" s="1" t="s">
        <v>2168</v>
      </c>
      <c r="W1334" s="1" t="s">
        <v>2168</v>
      </c>
      <c r="X1334" s="1" t="s">
        <v>2360</v>
      </c>
      <c r="Y1334" s="1" t="s">
        <v>2236</v>
      </c>
      <c r="Z1334" s="1">
        <v>1</v>
      </c>
      <c r="AA1334" s="1" t="s">
        <v>2124</v>
      </c>
      <c r="AB1334" s="1" t="s">
        <v>2171</v>
      </c>
      <c r="AC1334" s="1" t="s">
        <v>2124</v>
      </c>
      <c r="AD1334" s="1">
        <v>2</v>
      </c>
      <c r="AE1334" s="1">
        <v>1231759</v>
      </c>
      <c r="AF1334" s="1">
        <v>8871724</v>
      </c>
      <c r="AG1334" s="1" t="s">
        <v>2174</v>
      </c>
      <c r="AH1334" s="1" t="s">
        <v>2210</v>
      </c>
    </row>
    <row r="1335" spans="1:34" x14ac:dyDescent="0.25">
      <c r="A1335" s="1">
        <v>1220671</v>
      </c>
      <c r="B1335" s="1" t="s">
        <v>2157</v>
      </c>
      <c r="C1335" s="1" t="s">
        <v>7370</v>
      </c>
      <c r="D1335" s="1">
        <v>2296</v>
      </c>
      <c r="E1335" s="3" t="s">
        <v>1191</v>
      </c>
      <c r="F1335" s="1" t="s">
        <v>1193</v>
      </c>
      <c r="G1335" s="1" t="s">
        <v>2189</v>
      </c>
      <c r="H1335" s="1">
        <v>0</v>
      </c>
      <c r="I1335" s="1" t="s">
        <v>4656</v>
      </c>
      <c r="J1335" s="1">
        <v>-1</v>
      </c>
      <c r="K1335" s="1" t="s">
        <v>2124</v>
      </c>
      <c r="L1335" s="1" t="s">
        <v>7371</v>
      </c>
      <c r="M1335" s="1" t="s">
        <v>2232</v>
      </c>
      <c r="N1335" s="1" t="s">
        <v>2194</v>
      </c>
      <c r="O1335" s="1" t="s">
        <v>2165</v>
      </c>
      <c r="P1335" s="1" t="s">
        <v>2165</v>
      </c>
      <c r="Q1335" s="1" t="s">
        <v>2166</v>
      </c>
      <c r="R1335" s="1" t="s">
        <v>2167</v>
      </c>
      <c r="S1335" s="1">
        <v>6</v>
      </c>
      <c r="T1335" s="1">
        <v>1610016</v>
      </c>
      <c r="U1335" s="1">
        <v>1610017</v>
      </c>
      <c r="V1335" s="1" t="s">
        <v>2168</v>
      </c>
      <c r="W1335" s="1" t="s">
        <v>2168</v>
      </c>
      <c r="X1335" s="1" t="s">
        <v>2451</v>
      </c>
      <c r="Y1335" s="1" t="s">
        <v>2236</v>
      </c>
      <c r="Z1335" s="1">
        <v>1</v>
      </c>
      <c r="AA1335" s="1" t="s">
        <v>2124</v>
      </c>
      <c r="AB1335" s="1" t="s">
        <v>2171</v>
      </c>
      <c r="AC1335" s="1" t="s">
        <v>2124</v>
      </c>
      <c r="AD1335" s="1">
        <v>2</v>
      </c>
      <c r="AE1335" s="1">
        <v>1229415</v>
      </c>
      <c r="AF1335" s="1">
        <v>1610015</v>
      </c>
      <c r="AG1335" s="1" t="s">
        <v>7372</v>
      </c>
      <c r="AH1335" s="1" t="s">
        <v>2210</v>
      </c>
    </row>
    <row r="1336" spans="1:34" x14ac:dyDescent="0.25">
      <c r="A1336" s="1">
        <v>1222172</v>
      </c>
      <c r="B1336" s="1" t="s">
        <v>2175</v>
      </c>
      <c r="C1336" s="1" t="s">
        <v>7373</v>
      </c>
      <c r="D1336" s="1">
        <v>64093</v>
      </c>
      <c r="E1336" s="3" t="s">
        <v>1351</v>
      </c>
      <c r="F1336" s="1" t="s">
        <v>1353</v>
      </c>
      <c r="G1336" s="1" t="s">
        <v>2189</v>
      </c>
      <c r="H1336" s="1">
        <v>0</v>
      </c>
      <c r="I1336" s="1" t="s">
        <v>7374</v>
      </c>
      <c r="J1336" s="1">
        <v>-1</v>
      </c>
      <c r="K1336" s="1" t="s">
        <v>2124</v>
      </c>
      <c r="L1336" s="1" t="s">
        <v>7375</v>
      </c>
      <c r="M1336" s="1" t="s">
        <v>2232</v>
      </c>
      <c r="N1336" s="1" t="s">
        <v>2194</v>
      </c>
      <c r="O1336" s="1" t="s">
        <v>2165</v>
      </c>
      <c r="P1336" s="1" t="s">
        <v>2165</v>
      </c>
      <c r="Q1336" s="1" t="s">
        <v>2166</v>
      </c>
      <c r="R1336" s="1" t="s">
        <v>2692</v>
      </c>
      <c r="S1336" s="1">
        <v>14</v>
      </c>
      <c r="T1336" s="1">
        <v>69879633</v>
      </c>
      <c r="U1336" s="1">
        <v>69879633</v>
      </c>
      <c r="V1336" s="1" t="s">
        <v>2168</v>
      </c>
      <c r="W1336" s="1" t="s">
        <v>2168</v>
      </c>
      <c r="X1336" s="1" t="s">
        <v>7376</v>
      </c>
      <c r="Y1336" s="1" t="s">
        <v>2236</v>
      </c>
      <c r="Z1336" s="1">
        <v>1</v>
      </c>
      <c r="AA1336" s="1" t="s">
        <v>2124</v>
      </c>
      <c r="AB1336" s="1" t="s">
        <v>2171</v>
      </c>
      <c r="AC1336" s="1" t="s">
        <v>2124</v>
      </c>
      <c r="AD1336" s="1">
        <v>2</v>
      </c>
      <c r="AE1336" s="1">
        <v>1230923</v>
      </c>
      <c r="AF1336" s="1">
        <v>69879633</v>
      </c>
      <c r="AG1336" s="1" t="s">
        <v>2210</v>
      </c>
      <c r="AH1336" s="1" t="s">
        <v>2185</v>
      </c>
    </row>
    <row r="1337" spans="1:34" x14ac:dyDescent="0.25">
      <c r="A1337" s="1">
        <v>1223935</v>
      </c>
      <c r="B1337" s="1" t="s">
        <v>2175</v>
      </c>
      <c r="C1337" s="1" t="s">
        <v>7377</v>
      </c>
      <c r="D1337" s="1">
        <v>4693</v>
      </c>
      <c r="E1337" s="3" t="s">
        <v>452</v>
      </c>
      <c r="F1337" s="1" t="s">
        <v>454</v>
      </c>
      <c r="G1337" s="1" t="s">
        <v>2189</v>
      </c>
      <c r="H1337" s="1">
        <v>0</v>
      </c>
      <c r="I1337" s="1" t="s">
        <v>7378</v>
      </c>
      <c r="J1337" s="1">
        <v>-1</v>
      </c>
      <c r="K1337" s="1" t="s">
        <v>2124</v>
      </c>
      <c r="L1337" s="1" t="s">
        <v>7379</v>
      </c>
      <c r="M1337" s="1" t="s">
        <v>2232</v>
      </c>
      <c r="N1337" s="1" t="s">
        <v>2194</v>
      </c>
      <c r="O1337" s="1" t="s">
        <v>2165</v>
      </c>
      <c r="P1337" s="1" t="s">
        <v>2165</v>
      </c>
      <c r="Q1337" s="1" t="s">
        <v>2166</v>
      </c>
      <c r="R1337" s="1" t="s">
        <v>2233</v>
      </c>
      <c r="S1337" s="1" t="s">
        <v>2234</v>
      </c>
      <c r="T1337" s="1">
        <v>43958756</v>
      </c>
      <c r="U1337" s="1">
        <v>43958756</v>
      </c>
      <c r="V1337" s="1" t="s">
        <v>2168</v>
      </c>
      <c r="W1337" s="1" t="s">
        <v>2168</v>
      </c>
      <c r="X1337" s="1" t="s">
        <v>2572</v>
      </c>
      <c r="Y1337" s="1" t="s">
        <v>2236</v>
      </c>
      <c r="Z1337" s="1">
        <v>1</v>
      </c>
      <c r="AA1337" s="1" t="s">
        <v>2124</v>
      </c>
      <c r="AB1337" s="1" t="s">
        <v>2171</v>
      </c>
      <c r="AC1337" s="1" t="s">
        <v>2124</v>
      </c>
      <c r="AD1337" s="1">
        <v>2</v>
      </c>
      <c r="AE1337" s="1">
        <v>1234820</v>
      </c>
      <c r="AF1337" s="1">
        <v>43958756</v>
      </c>
      <c r="AG1337" s="1" t="s">
        <v>2174</v>
      </c>
      <c r="AH1337" s="1" t="s">
        <v>2185</v>
      </c>
    </row>
    <row r="1338" spans="1:34" x14ac:dyDescent="0.25">
      <c r="A1338" s="1">
        <v>1223996</v>
      </c>
      <c r="B1338" s="1" t="s">
        <v>2175</v>
      </c>
      <c r="C1338" s="1" t="s">
        <v>7380</v>
      </c>
      <c r="D1338" s="1">
        <v>7466</v>
      </c>
      <c r="E1338" s="3" t="s">
        <v>1407</v>
      </c>
      <c r="F1338" s="1" t="s">
        <v>1409</v>
      </c>
      <c r="G1338" s="1" t="s">
        <v>2189</v>
      </c>
      <c r="H1338" s="1">
        <v>0</v>
      </c>
      <c r="I1338" s="1" t="s">
        <v>7381</v>
      </c>
      <c r="J1338" s="1">
        <v>-1</v>
      </c>
      <c r="K1338" s="1" t="s">
        <v>2124</v>
      </c>
      <c r="L1338" s="1" t="s">
        <v>7382</v>
      </c>
      <c r="M1338" s="1" t="s">
        <v>2232</v>
      </c>
      <c r="N1338" s="1" t="s">
        <v>2194</v>
      </c>
      <c r="O1338" s="1" t="s">
        <v>2165</v>
      </c>
      <c r="P1338" s="1" t="s">
        <v>2165</v>
      </c>
      <c r="Q1338" s="1" t="s">
        <v>2166</v>
      </c>
      <c r="R1338" s="1" t="s">
        <v>2359</v>
      </c>
      <c r="S1338" s="1">
        <v>4</v>
      </c>
      <c r="T1338" s="1">
        <v>6270028</v>
      </c>
      <c r="U1338" s="1">
        <v>6270028</v>
      </c>
      <c r="V1338" s="1" t="s">
        <v>2168</v>
      </c>
      <c r="W1338" s="1" t="s">
        <v>2168</v>
      </c>
      <c r="X1338" s="1" t="s">
        <v>2360</v>
      </c>
      <c r="Y1338" s="1" t="s">
        <v>2236</v>
      </c>
      <c r="Z1338" s="1">
        <v>1</v>
      </c>
      <c r="AA1338" s="1" t="s">
        <v>2124</v>
      </c>
      <c r="AB1338" s="1" t="s">
        <v>2171</v>
      </c>
      <c r="AC1338" s="1" t="s">
        <v>2124</v>
      </c>
      <c r="AD1338" s="1">
        <v>2</v>
      </c>
      <c r="AE1338" s="1">
        <v>1234881</v>
      </c>
      <c r="AF1338" s="1">
        <v>6270028</v>
      </c>
      <c r="AG1338" s="1" t="s">
        <v>2174</v>
      </c>
      <c r="AH1338" s="1" t="s">
        <v>2185</v>
      </c>
    </row>
    <row r="1339" spans="1:34" x14ac:dyDescent="0.25">
      <c r="A1339" s="1">
        <v>1224146</v>
      </c>
      <c r="B1339" s="1" t="s">
        <v>2175</v>
      </c>
      <c r="C1339" s="1" t="s">
        <v>7383</v>
      </c>
      <c r="D1339" s="1">
        <v>1545</v>
      </c>
      <c r="E1339" s="3" t="s">
        <v>1169</v>
      </c>
      <c r="F1339" s="1" t="s">
        <v>1171</v>
      </c>
      <c r="G1339" s="1" t="s">
        <v>2189</v>
      </c>
      <c r="H1339" s="1">
        <v>0</v>
      </c>
      <c r="I1339" s="1" t="s">
        <v>2454</v>
      </c>
      <c r="J1339" s="1">
        <v>-1</v>
      </c>
      <c r="K1339" s="1" t="s">
        <v>2124</v>
      </c>
      <c r="L1339" s="1" t="s">
        <v>7384</v>
      </c>
      <c r="M1339" s="1" t="s">
        <v>2232</v>
      </c>
      <c r="N1339" s="1" t="s">
        <v>2194</v>
      </c>
      <c r="O1339" s="1" t="s">
        <v>2165</v>
      </c>
      <c r="P1339" s="1" t="s">
        <v>2165</v>
      </c>
      <c r="Q1339" s="1" t="s">
        <v>2166</v>
      </c>
      <c r="R1339" s="1" t="s">
        <v>2443</v>
      </c>
      <c r="S1339" s="1">
        <v>2</v>
      </c>
      <c r="T1339" s="1">
        <v>38075953</v>
      </c>
      <c r="U1339" s="1">
        <v>38075953</v>
      </c>
      <c r="V1339" s="1" t="s">
        <v>2168</v>
      </c>
      <c r="W1339" s="1" t="s">
        <v>2168</v>
      </c>
      <c r="X1339" s="1" t="s">
        <v>2444</v>
      </c>
      <c r="Y1339" s="1" t="s">
        <v>2236</v>
      </c>
      <c r="Z1339" s="1">
        <v>1</v>
      </c>
      <c r="AA1339" s="1" t="s">
        <v>2124</v>
      </c>
      <c r="AB1339" s="1" t="s">
        <v>2171</v>
      </c>
      <c r="AC1339" s="1" t="s">
        <v>2124</v>
      </c>
      <c r="AD1339" s="1">
        <v>2</v>
      </c>
      <c r="AE1339" s="1">
        <v>1232439</v>
      </c>
      <c r="AF1339" s="1">
        <v>38075953</v>
      </c>
      <c r="AG1339" s="1" t="s">
        <v>2210</v>
      </c>
      <c r="AH1339" s="1" t="s">
        <v>2185</v>
      </c>
    </row>
    <row r="1340" spans="1:34" x14ac:dyDescent="0.25">
      <c r="A1340" s="1">
        <v>1226500</v>
      </c>
      <c r="B1340" s="1" t="s">
        <v>2175</v>
      </c>
      <c r="C1340" s="1" t="s">
        <v>7385</v>
      </c>
      <c r="D1340" s="1">
        <v>220202</v>
      </c>
      <c r="E1340" s="3" t="s">
        <v>66</v>
      </c>
      <c r="F1340" s="1" t="s">
        <v>69</v>
      </c>
      <c r="G1340" s="1" t="s">
        <v>2189</v>
      </c>
      <c r="H1340" s="1">
        <v>0</v>
      </c>
      <c r="I1340" s="1" t="s">
        <v>3375</v>
      </c>
      <c r="J1340" s="1">
        <v>-1</v>
      </c>
      <c r="K1340" s="1" t="s">
        <v>2124</v>
      </c>
      <c r="L1340" s="1" t="s">
        <v>7386</v>
      </c>
      <c r="M1340" s="1" t="s">
        <v>2232</v>
      </c>
      <c r="N1340" s="1" t="s">
        <v>2194</v>
      </c>
      <c r="O1340" s="1" t="s">
        <v>2165</v>
      </c>
      <c r="P1340" s="1" t="s">
        <v>2165</v>
      </c>
      <c r="Q1340" s="1" t="s">
        <v>2166</v>
      </c>
      <c r="R1340" s="1" t="s">
        <v>2225</v>
      </c>
      <c r="S1340" s="1">
        <v>10</v>
      </c>
      <c r="T1340" s="1">
        <v>68232096</v>
      </c>
      <c r="U1340" s="1">
        <v>68232096</v>
      </c>
      <c r="V1340" s="1" t="s">
        <v>2168</v>
      </c>
      <c r="W1340" s="1" t="s">
        <v>2168</v>
      </c>
      <c r="X1340" s="1" t="s">
        <v>7387</v>
      </c>
      <c r="Y1340" s="1" t="s">
        <v>2236</v>
      </c>
      <c r="Z1340" s="1">
        <v>1</v>
      </c>
      <c r="AA1340" s="1" t="s">
        <v>2124</v>
      </c>
      <c r="AB1340" s="1" t="s">
        <v>2171</v>
      </c>
      <c r="AC1340" s="1" t="s">
        <v>2124</v>
      </c>
      <c r="AD1340" s="1">
        <v>2</v>
      </c>
      <c r="AE1340" s="1">
        <v>1237376</v>
      </c>
      <c r="AF1340" s="1">
        <v>68232096</v>
      </c>
      <c r="AG1340" s="1" t="s">
        <v>2185</v>
      </c>
      <c r="AH1340" s="1" t="s">
        <v>2210</v>
      </c>
    </row>
    <row r="1341" spans="1:34" x14ac:dyDescent="0.25">
      <c r="A1341" s="1">
        <v>1226876</v>
      </c>
      <c r="B1341" s="1" t="s">
        <v>2175</v>
      </c>
      <c r="C1341" s="1" t="s">
        <v>7388</v>
      </c>
      <c r="D1341" s="1">
        <v>10518</v>
      </c>
      <c r="E1341" s="3" t="s">
        <v>178</v>
      </c>
      <c r="F1341" s="1" t="s">
        <v>180</v>
      </c>
      <c r="G1341" s="1" t="s">
        <v>2189</v>
      </c>
      <c r="H1341" s="1">
        <v>0</v>
      </c>
      <c r="I1341" s="1" t="s">
        <v>7389</v>
      </c>
      <c r="J1341" s="1">
        <v>-1</v>
      </c>
      <c r="K1341" s="1" t="s">
        <v>2124</v>
      </c>
      <c r="L1341" s="1" t="s">
        <v>7390</v>
      </c>
      <c r="M1341" s="1" t="s">
        <v>2232</v>
      </c>
      <c r="N1341" s="1" t="s">
        <v>2194</v>
      </c>
      <c r="O1341" s="1" t="s">
        <v>2165</v>
      </c>
      <c r="P1341" s="1" t="s">
        <v>2165</v>
      </c>
      <c r="Q1341" s="1" t="s">
        <v>2166</v>
      </c>
      <c r="R1341" s="1" t="s">
        <v>2204</v>
      </c>
      <c r="S1341" s="1">
        <v>15</v>
      </c>
      <c r="T1341" s="1">
        <v>78131324</v>
      </c>
      <c r="U1341" s="1">
        <v>78131324</v>
      </c>
      <c r="V1341" s="1" t="s">
        <v>2168</v>
      </c>
      <c r="W1341" s="1" t="s">
        <v>2168</v>
      </c>
      <c r="X1341" s="1" t="s">
        <v>6184</v>
      </c>
      <c r="Y1341" s="1" t="s">
        <v>2236</v>
      </c>
      <c r="Z1341" s="1">
        <v>1</v>
      </c>
      <c r="AA1341" s="1" t="s">
        <v>2124</v>
      </c>
      <c r="AB1341" s="1" t="s">
        <v>2171</v>
      </c>
      <c r="AC1341" s="1" t="s">
        <v>2124</v>
      </c>
      <c r="AD1341" s="1">
        <v>2</v>
      </c>
      <c r="AE1341" s="1">
        <v>1239040</v>
      </c>
      <c r="AF1341" s="1">
        <v>78131324</v>
      </c>
      <c r="AG1341" s="1" t="s">
        <v>2210</v>
      </c>
      <c r="AH1341" s="1" t="s">
        <v>2185</v>
      </c>
    </row>
    <row r="1342" spans="1:34" x14ac:dyDescent="0.25">
      <c r="A1342" s="1">
        <v>1227672</v>
      </c>
      <c r="B1342" s="1" t="s">
        <v>2175</v>
      </c>
      <c r="C1342" s="1" t="s">
        <v>7391</v>
      </c>
      <c r="D1342" s="1">
        <v>79955</v>
      </c>
      <c r="E1342" s="3" t="s">
        <v>1303</v>
      </c>
      <c r="F1342" s="1" t="s">
        <v>1305</v>
      </c>
      <c r="G1342" s="1" t="s">
        <v>2189</v>
      </c>
      <c r="H1342" s="1">
        <v>0</v>
      </c>
      <c r="I1342" s="1" t="s">
        <v>6332</v>
      </c>
      <c r="J1342" s="1">
        <v>-1</v>
      </c>
      <c r="K1342" s="1" t="s">
        <v>2124</v>
      </c>
      <c r="L1342" s="1" t="s">
        <v>7392</v>
      </c>
      <c r="M1342" s="1" t="s">
        <v>2232</v>
      </c>
      <c r="N1342" s="1" t="s">
        <v>2194</v>
      </c>
      <c r="O1342" s="1" t="s">
        <v>2165</v>
      </c>
      <c r="P1342" s="1" t="s">
        <v>2165</v>
      </c>
      <c r="Q1342" s="1" t="s">
        <v>2166</v>
      </c>
      <c r="R1342" s="1" t="s">
        <v>2225</v>
      </c>
      <c r="S1342" s="1">
        <v>10</v>
      </c>
      <c r="T1342" s="1">
        <v>101030305</v>
      </c>
      <c r="U1342" s="1">
        <v>101030305</v>
      </c>
      <c r="V1342" s="1" t="s">
        <v>2168</v>
      </c>
      <c r="W1342" s="1" t="s">
        <v>2168</v>
      </c>
      <c r="X1342" s="1" t="s">
        <v>7258</v>
      </c>
      <c r="Y1342" s="1" t="s">
        <v>2236</v>
      </c>
      <c r="Z1342" s="1">
        <v>1</v>
      </c>
      <c r="AA1342" s="1" t="s">
        <v>2124</v>
      </c>
      <c r="AB1342" s="1" t="s">
        <v>2171</v>
      </c>
      <c r="AC1342" s="1" t="s">
        <v>2124</v>
      </c>
      <c r="AD1342" s="1">
        <v>2</v>
      </c>
      <c r="AE1342" s="1">
        <v>1238544</v>
      </c>
      <c r="AF1342" s="1">
        <v>101030305</v>
      </c>
      <c r="AG1342" s="1" t="s">
        <v>2186</v>
      </c>
      <c r="AH1342" s="1" t="s">
        <v>2174</v>
      </c>
    </row>
    <row r="1343" spans="1:34" x14ac:dyDescent="0.25">
      <c r="A1343" s="1">
        <v>1233116</v>
      </c>
      <c r="B1343" s="1" t="s">
        <v>2175</v>
      </c>
      <c r="C1343" s="1" t="s">
        <v>7393</v>
      </c>
      <c r="D1343" s="1">
        <v>24</v>
      </c>
      <c r="E1343" s="3" t="s">
        <v>4</v>
      </c>
      <c r="F1343" s="1" t="s">
        <v>8</v>
      </c>
      <c r="G1343" s="1" t="s">
        <v>2189</v>
      </c>
      <c r="H1343" s="1">
        <v>0</v>
      </c>
      <c r="I1343" s="1" t="s">
        <v>7378</v>
      </c>
      <c r="J1343" s="1">
        <v>-1</v>
      </c>
      <c r="K1343" s="1" t="s">
        <v>2124</v>
      </c>
      <c r="L1343" s="1" t="s">
        <v>7394</v>
      </c>
      <c r="M1343" s="1" t="s">
        <v>2232</v>
      </c>
      <c r="N1343" s="1" t="s">
        <v>2194</v>
      </c>
      <c r="O1343" s="1" t="s">
        <v>2165</v>
      </c>
      <c r="P1343" s="1" t="s">
        <v>2165</v>
      </c>
      <c r="Q1343" s="1" t="s">
        <v>2166</v>
      </c>
      <c r="R1343" s="1" t="s">
        <v>2380</v>
      </c>
      <c r="S1343" s="1">
        <v>1</v>
      </c>
      <c r="T1343" s="1">
        <v>94121079</v>
      </c>
      <c r="U1343" s="1">
        <v>94121079</v>
      </c>
      <c r="V1343" s="1" t="s">
        <v>2168</v>
      </c>
      <c r="W1343" s="1" t="s">
        <v>2168</v>
      </c>
      <c r="X1343" s="1" t="s">
        <v>3101</v>
      </c>
      <c r="Y1343" s="1" t="s">
        <v>2236</v>
      </c>
      <c r="Z1343" s="1">
        <v>1</v>
      </c>
      <c r="AA1343" s="1" t="s">
        <v>2124</v>
      </c>
      <c r="AB1343" s="1" t="s">
        <v>2171</v>
      </c>
      <c r="AC1343" s="1" t="s">
        <v>2124</v>
      </c>
      <c r="AD1343" s="1">
        <v>2</v>
      </c>
      <c r="AE1343" s="1">
        <v>1243628</v>
      </c>
      <c r="AF1343" s="1">
        <v>94121079</v>
      </c>
      <c r="AG1343" s="1" t="s">
        <v>2210</v>
      </c>
      <c r="AH1343" s="1" t="s">
        <v>2185</v>
      </c>
    </row>
    <row r="1344" spans="1:34" x14ac:dyDescent="0.25">
      <c r="A1344" s="1">
        <v>1235471</v>
      </c>
      <c r="B1344" s="1" t="s">
        <v>2175</v>
      </c>
      <c r="C1344" s="1" t="s">
        <v>7395</v>
      </c>
      <c r="D1344" s="1">
        <v>5076</v>
      </c>
      <c r="E1344" s="3" t="s">
        <v>966</v>
      </c>
      <c r="F1344" s="1" t="s">
        <v>969</v>
      </c>
      <c r="G1344" s="1" t="s">
        <v>2189</v>
      </c>
      <c r="H1344" s="1">
        <v>0</v>
      </c>
      <c r="I1344" s="1" t="s">
        <v>7256</v>
      </c>
      <c r="J1344" s="1">
        <v>-1</v>
      </c>
      <c r="K1344" s="1" t="s">
        <v>2124</v>
      </c>
      <c r="L1344" s="1" t="s">
        <v>7396</v>
      </c>
      <c r="M1344" s="1" t="s">
        <v>2232</v>
      </c>
      <c r="N1344" s="1" t="s">
        <v>2194</v>
      </c>
      <c r="O1344" s="1" t="s">
        <v>2165</v>
      </c>
      <c r="P1344" s="1" t="s">
        <v>2165</v>
      </c>
      <c r="Q1344" s="1" t="s">
        <v>2166</v>
      </c>
      <c r="R1344" s="1" t="s">
        <v>2225</v>
      </c>
      <c r="S1344" s="1">
        <v>10</v>
      </c>
      <c r="T1344" s="1">
        <v>100745602</v>
      </c>
      <c r="U1344" s="1">
        <v>100745602</v>
      </c>
      <c r="V1344" s="1" t="s">
        <v>2168</v>
      </c>
      <c r="W1344" s="1" t="s">
        <v>2168</v>
      </c>
      <c r="X1344" s="1" t="s">
        <v>7258</v>
      </c>
      <c r="Y1344" s="1" t="s">
        <v>2236</v>
      </c>
      <c r="Z1344" s="1">
        <v>1</v>
      </c>
      <c r="AA1344" s="1" t="s">
        <v>2124</v>
      </c>
      <c r="AB1344" s="1" t="s">
        <v>2171</v>
      </c>
      <c r="AC1344" s="1" t="s">
        <v>2124</v>
      </c>
      <c r="AD1344" s="1">
        <v>2</v>
      </c>
      <c r="AE1344" s="1">
        <v>1245518</v>
      </c>
      <c r="AF1344" s="1">
        <v>100745602</v>
      </c>
      <c r="AG1344" s="1" t="s">
        <v>2174</v>
      </c>
      <c r="AH1344" s="1" t="s">
        <v>2185</v>
      </c>
    </row>
    <row r="1345" spans="1:34" x14ac:dyDescent="0.25">
      <c r="A1345" s="1">
        <v>1236272</v>
      </c>
      <c r="B1345" s="1" t="s">
        <v>2175</v>
      </c>
      <c r="C1345" s="1" t="s">
        <v>7397</v>
      </c>
      <c r="D1345" s="1">
        <v>10383</v>
      </c>
      <c r="E1345" s="3" t="s">
        <v>1071</v>
      </c>
      <c r="F1345" s="1" t="s">
        <v>1074</v>
      </c>
      <c r="G1345" s="1" t="s">
        <v>2189</v>
      </c>
      <c r="H1345" s="1">
        <v>0</v>
      </c>
      <c r="I1345" s="1" t="s">
        <v>7274</v>
      </c>
      <c r="J1345" s="1">
        <v>-1</v>
      </c>
      <c r="K1345" s="1" t="s">
        <v>2124</v>
      </c>
      <c r="L1345" s="1" t="s">
        <v>7398</v>
      </c>
      <c r="M1345" s="1" t="s">
        <v>2232</v>
      </c>
      <c r="N1345" s="1" t="s">
        <v>2194</v>
      </c>
      <c r="O1345" s="1" t="s">
        <v>2165</v>
      </c>
      <c r="P1345" s="1" t="s">
        <v>2165</v>
      </c>
      <c r="Q1345" s="1" t="s">
        <v>2166</v>
      </c>
      <c r="R1345" s="1" t="s">
        <v>2277</v>
      </c>
      <c r="S1345" s="1">
        <v>9</v>
      </c>
      <c r="T1345" s="1">
        <v>137241299</v>
      </c>
      <c r="U1345" s="1">
        <v>137241299</v>
      </c>
      <c r="V1345" s="1" t="s">
        <v>2168</v>
      </c>
      <c r="W1345" s="1" t="s">
        <v>2168</v>
      </c>
      <c r="X1345" s="1" t="s">
        <v>2671</v>
      </c>
      <c r="Y1345" s="1" t="s">
        <v>2236</v>
      </c>
      <c r="Z1345" s="1">
        <v>1</v>
      </c>
      <c r="AA1345" s="1" t="s">
        <v>2124</v>
      </c>
      <c r="AB1345" s="1" t="s">
        <v>2171</v>
      </c>
      <c r="AC1345" s="1" t="s">
        <v>2124</v>
      </c>
      <c r="AD1345" s="1">
        <v>2</v>
      </c>
      <c r="AE1345" s="1">
        <v>1245035</v>
      </c>
      <c r="AF1345" s="1">
        <v>137241299</v>
      </c>
      <c r="AG1345" s="1" t="s">
        <v>2210</v>
      </c>
      <c r="AH1345" s="1" t="s">
        <v>2186</v>
      </c>
    </row>
    <row r="1346" spans="1:34" x14ac:dyDescent="0.25">
      <c r="A1346" s="1">
        <v>1236285</v>
      </c>
      <c r="B1346" s="1" t="s">
        <v>2175</v>
      </c>
      <c r="C1346" s="1" t="s">
        <v>7399</v>
      </c>
      <c r="D1346" s="1">
        <v>22897</v>
      </c>
      <c r="E1346" s="3" t="s">
        <v>155</v>
      </c>
      <c r="F1346" s="1" t="s">
        <v>157</v>
      </c>
      <c r="G1346" s="1" t="s">
        <v>2189</v>
      </c>
      <c r="H1346" s="1">
        <v>0</v>
      </c>
      <c r="I1346" s="1" t="s">
        <v>4536</v>
      </c>
      <c r="J1346" s="1">
        <v>-1</v>
      </c>
      <c r="K1346" s="1" t="s">
        <v>2124</v>
      </c>
      <c r="L1346" s="1" t="s">
        <v>7400</v>
      </c>
      <c r="M1346" s="1" t="s">
        <v>2232</v>
      </c>
      <c r="N1346" s="1" t="s">
        <v>2194</v>
      </c>
      <c r="O1346" s="1" t="s">
        <v>2165</v>
      </c>
      <c r="P1346" s="1" t="s">
        <v>2165</v>
      </c>
      <c r="Q1346" s="1" t="s">
        <v>2166</v>
      </c>
      <c r="R1346" s="1" t="s">
        <v>2182</v>
      </c>
      <c r="S1346" s="1">
        <v>11</v>
      </c>
      <c r="T1346" s="1">
        <v>117338552</v>
      </c>
      <c r="U1346" s="1">
        <v>117338552</v>
      </c>
      <c r="V1346" s="1" t="s">
        <v>2168</v>
      </c>
      <c r="W1346" s="1" t="s">
        <v>2168</v>
      </c>
      <c r="X1346" s="1" t="s">
        <v>4558</v>
      </c>
      <c r="Y1346" s="1" t="s">
        <v>2236</v>
      </c>
      <c r="Z1346" s="1">
        <v>1</v>
      </c>
      <c r="AA1346" s="1" t="s">
        <v>2124</v>
      </c>
      <c r="AB1346" s="1" t="s">
        <v>2171</v>
      </c>
      <c r="AC1346" s="1" t="s">
        <v>2124</v>
      </c>
      <c r="AD1346" s="1">
        <v>2</v>
      </c>
      <c r="AE1346" s="1">
        <v>1245048</v>
      </c>
      <c r="AF1346" s="1">
        <v>117338552</v>
      </c>
      <c r="AG1346" s="1" t="s">
        <v>2174</v>
      </c>
      <c r="AH1346" s="1" t="s">
        <v>2186</v>
      </c>
    </row>
    <row r="1347" spans="1:34" x14ac:dyDescent="0.25">
      <c r="A1347" s="1">
        <v>1237592</v>
      </c>
      <c r="B1347" s="1" t="s">
        <v>2553</v>
      </c>
      <c r="C1347" s="1" t="s">
        <v>7401</v>
      </c>
      <c r="D1347" s="1">
        <v>64072</v>
      </c>
      <c r="E1347" s="3" t="s">
        <v>143</v>
      </c>
      <c r="F1347" s="1" t="s">
        <v>146</v>
      </c>
      <c r="G1347" s="1" t="s">
        <v>2189</v>
      </c>
      <c r="H1347" s="1">
        <v>0</v>
      </c>
      <c r="I1347" s="1" t="s">
        <v>7378</v>
      </c>
      <c r="J1347" s="1">
        <v>-1</v>
      </c>
      <c r="K1347" s="1" t="s">
        <v>2124</v>
      </c>
      <c r="L1347" s="1" t="s">
        <v>7402</v>
      </c>
      <c r="M1347" s="1" t="s">
        <v>2232</v>
      </c>
      <c r="N1347" s="1" t="s">
        <v>2194</v>
      </c>
      <c r="O1347" s="1" t="s">
        <v>2165</v>
      </c>
      <c r="P1347" s="1" t="s">
        <v>2165</v>
      </c>
      <c r="Q1347" s="1" t="s">
        <v>2166</v>
      </c>
      <c r="R1347" s="1" t="s">
        <v>2225</v>
      </c>
      <c r="S1347" s="1">
        <v>10</v>
      </c>
      <c r="T1347" s="1">
        <v>71397289</v>
      </c>
      <c r="U1347" s="1">
        <v>71397290</v>
      </c>
      <c r="V1347" s="1" t="s">
        <v>2168</v>
      </c>
      <c r="W1347" s="1" t="s">
        <v>2168</v>
      </c>
      <c r="X1347" s="1" t="s">
        <v>2226</v>
      </c>
      <c r="Y1347" s="1" t="s">
        <v>2236</v>
      </c>
      <c r="Z1347" s="1">
        <v>1</v>
      </c>
      <c r="AA1347" s="1" t="s">
        <v>2124</v>
      </c>
      <c r="AB1347" s="1" t="s">
        <v>2171</v>
      </c>
      <c r="AC1347" s="1" t="s">
        <v>2124</v>
      </c>
      <c r="AD1347" s="1">
        <v>2</v>
      </c>
      <c r="AE1347" s="1">
        <v>1246349</v>
      </c>
      <c r="AF1347" s="1">
        <v>71397289</v>
      </c>
      <c r="AG1347" s="1" t="s">
        <v>2185</v>
      </c>
      <c r="AH1347" s="1" t="s">
        <v>7403</v>
      </c>
    </row>
    <row r="1348" spans="1:34" x14ac:dyDescent="0.25">
      <c r="A1348" s="1">
        <v>1238035</v>
      </c>
      <c r="B1348" s="1" t="s">
        <v>2175</v>
      </c>
      <c r="C1348" s="1" t="s">
        <v>7325</v>
      </c>
      <c r="D1348" s="1">
        <v>8722</v>
      </c>
      <c r="E1348" s="3" t="s">
        <v>1161</v>
      </c>
      <c r="F1348" s="1" t="s">
        <v>1164</v>
      </c>
      <c r="G1348" s="1" t="s">
        <v>2189</v>
      </c>
      <c r="H1348" s="1">
        <v>0</v>
      </c>
      <c r="I1348" s="1" t="s">
        <v>7404</v>
      </c>
      <c r="J1348" s="1">
        <v>-1</v>
      </c>
      <c r="K1348" s="1" t="s">
        <v>2124</v>
      </c>
      <c r="L1348" s="1" t="s">
        <v>7405</v>
      </c>
      <c r="M1348" s="1" t="s">
        <v>2232</v>
      </c>
      <c r="N1348" s="1" t="s">
        <v>2194</v>
      </c>
      <c r="O1348" s="1" t="s">
        <v>2165</v>
      </c>
      <c r="P1348" s="1" t="s">
        <v>2165</v>
      </c>
      <c r="Q1348" s="1" t="s">
        <v>2166</v>
      </c>
      <c r="R1348" s="1" t="s">
        <v>2182</v>
      </c>
      <c r="S1348" s="1">
        <v>11</v>
      </c>
      <c r="T1348" s="1">
        <v>66568697</v>
      </c>
      <c r="U1348" s="1">
        <v>66568697</v>
      </c>
      <c r="V1348" s="1" t="s">
        <v>2168</v>
      </c>
      <c r="W1348" s="1" t="s">
        <v>2168</v>
      </c>
      <c r="X1348" s="1" t="s">
        <v>2761</v>
      </c>
      <c r="Y1348" s="1" t="s">
        <v>2236</v>
      </c>
      <c r="Z1348" s="1">
        <v>1</v>
      </c>
      <c r="AA1348" s="1" t="s">
        <v>2124</v>
      </c>
      <c r="AB1348" s="1" t="s">
        <v>2171</v>
      </c>
      <c r="AC1348" s="1" t="s">
        <v>2124</v>
      </c>
      <c r="AD1348" s="1">
        <v>2</v>
      </c>
      <c r="AE1348" s="1">
        <v>1248081</v>
      </c>
      <c r="AF1348" s="1">
        <v>66568697</v>
      </c>
      <c r="AG1348" s="1" t="s">
        <v>2185</v>
      </c>
      <c r="AH1348" s="1" t="s">
        <v>2210</v>
      </c>
    </row>
    <row r="1349" spans="1:34" x14ac:dyDescent="0.25">
      <c r="A1349" s="1">
        <v>1238690</v>
      </c>
      <c r="B1349" s="1" t="s">
        <v>2175</v>
      </c>
      <c r="C1349" s="1" t="s">
        <v>7406</v>
      </c>
      <c r="D1349" s="1">
        <v>5076</v>
      </c>
      <c r="E1349" s="3" t="s">
        <v>966</v>
      </c>
      <c r="F1349" s="1" t="s">
        <v>969</v>
      </c>
      <c r="G1349" s="1" t="s">
        <v>2189</v>
      </c>
      <c r="H1349" s="1">
        <v>0</v>
      </c>
      <c r="I1349" s="1" t="s">
        <v>7256</v>
      </c>
      <c r="J1349" s="1">
        <v>-1</v>
      </c>
      <c r="K1349" s="1" t="s">
        <v>2124</v>
      </c>
      <c r="L1349" s="1" t="s">
        <v>7407</v>
      </c>
      <c r="M1349" s="1" t="s">
        <v>2232</v>
      </c>
      <c r="N1349" s="1" t="s">
        <v>2194</v>
      </c>
      <c r="O1349" s="1" t="s">
        <v>2165</v>
      </c>
      <c r="P1349" s="1" t="s">
        <v>2165</v>
      </c>
      <c r="Q1349" s="1" t="s">
        <v>2166</v>
      </c>
      <c r="R1349" s="1" t="s">
        <v>2225</v>
      </c>
      <c r="S1349" s="1">
        <v>10</v>
      </c>
      <c r="T1349" s="1">
        <v>100746058</v>
      </c>
      <c r="U1349" s="1">
        <v>100746058</v>
      </c>
      <c r="V1349" s="1" t="s">
        <v>2168</v>
      </c>
      <c r="W1349" s="1" t="s">
        <v>2168</v>
      </c>
      <c r="X1349" s="1" t="s">
        <v>7258</v>
      </c>
      <c r="Y1349" s="1" t="s">
        <v>2236</v>
      </c>
      <c r="Z1349" s="1">
        <v>1</v>
      </c>
      <c r="AA1349" s="1" t="s">
        <v>2124</v>
      </c>
      <c r="AB1349" s="1" t="s">
        <v>2171</v>
      </c>
      <c r="AC1349" s="1" t="s">
        <v>2124</v>
      </c>
      <c r="AD1349" s="1">
        <v>2</v>
      </c>
      <c r="AE1349" s="1">
        <v>1250881</v>
      </c>
      <c r="AF1349" s="1">
        <v>100746058</v>
      </c>
      <c r="AG1349" s="1" t="s">
        <v>2185</v>
      </c>
      <c r="AH1349" s="1" t="s">
        <v>2210</v>
      </c>
    </row>
    <row r="1350" spans="1:34" x14ac:dyDescent="0.25">
      <c r="A1350" s="1">
        <v>1239059</v>
      </c>
      <c r="B1350" s="1" t="s">
        <v>2157</v>
      </c>
      <c r="C1350" s="1" t="s">
        <v>7408</v>
      </c>
      <c r="D1350" s="1">
        <v>11023</v>
      </c>
      <c r="E1350" s="3" t="s">
        <v>1398</v>
      </c>
      <c r="F1350" s="1" t="s">
        <v>1400</v>
      </c>
      <c r="G1350" s="1" t="s">
        <v>2189</v>
      </c>
      <c r="H1350" s="1">
        <v>0</v>
      </c>
      <c r="I1350" s="1" t="s">
        <v>7409</v>
      </c>
      <c r="J1350" s="1">
        <v>-1</v>
      </c>
      <c r="K1350" s="1" t="s">
        <v>2124</v>
      </c>
      <c r="L1350" s="1" t="s">
        <v>7410</v>
      </c>
      <c r="M1350" s="1" t="s">
        <v>2232</v>
      </c>
      <c r="N1350" s="1" t="s">
        <v>2194</v>
      </c>
      <c r="O1350" s="1" t="s">
        <v>2165</v>
      </c>
      <c r="P1350" s="1" t="s">
        <v>2165</v>
      </c>
      <c r="Q1350" s="1" t="s">
        <v>2166</v>
      </c>
      <c r="R1350" s="1" t="s">
        <v>2225</v>
      </c>
      <c r="S1350" s="1">
        <v>10</v>
      </c>
      <c r="T1350" s="1">
        <v>117138121</v>
      </c>
      <c r="U1350" s="1">
        <v>117138121</v>
      </c>
      <c r="V1350" s="1" t="s">
        <v>2168</v>
      </c>
      <c r="W1350" s="1" t="s">
        <v>2168</v>
      </c>
      <c r="X1350" s="1" t="s">
        <v>7411</v>
      </c>
      <c r="Y1350" s="1" t="s">
        <v>2236</v>
      </c>
      <c r="Z1350" s="1">
        <v>1</v>
      </c>
      <c r="AA1350" s="1" t="s">
        <v>2124</v>
      </c>
      <c r="AB1350" s="1" t="s">
        <v>2171</v>
      </c>
      <c r="AC1350" s="1" t="s">
        <v>2124</v>
      </c>
      <c r="AD1350" s="1">
        <v>2</v>
      </c>
      <c r="AE1350" s="1">
        <v>1248690</v>
      </c>
      <c r="AF1350" s="1">
        <v>117138120</v>
      </c>
      <c r="AG1350" s="1" t="s">
        <v>2773</v>
      </c>
      <c r="AH1350" s="1" t="s">
        <v>2210</v>
      </c>
    </row>
    <row r="1351" spans="1:34" x14ac:dyDescent="0.25">
      <c r="A1351" s="1">
        <v>1241062</v>
      </c>
      <c r="B1351" s="1" t="s">
        <v>2175</v>
      </c>
      <c r="C1351" s="1" t="s">
        <v>7412</v>
      </c>
      <c r="D1351" s="1">
        <v>24</v>
      </c>
      <c r="E1351" s="3" t="s">
        <v>4</v>
      </c>
      <c r="F1351" s="1" t="s">
        <v>8</v>
      </c>
      <c r="G1351" s="1" t="s">
        <v>2189</v>
      </c>
      <c r="H1351" s="1">
        <v>0</v>
      </c>
      <c r="I1351" s="1" t="s">
        <v>7378</v>
      </c>
      <c r="J1351" s="1">
        <v>-1</v>
      </c>
      <c r="K1351" s="1" t="s">
        <v>2124</v>
      </c>
      <c r="L1351" s="1" t="s">
        <v>7413</v>
      </c>
      <c r="M1351" s="1" t="s">
        <v>2232</v>
      </c>
      <c r="N1351" s="1" t="s">
        <v>2194</v>
      </c>
      <c r="O1351" s="1" t="s">
        <v>2165</v>
      </c>
      <c r="P1351" s="1" t="s">
        <v>2165</v>
      </c>
      <c r="Q1351" s="1" t="s">
        <v>2166</v>
      </c>
      <c r="R1351" s="1" t="s">
        <v>2380</v>
      </c>
      <c r="S1351" s="1">
        <v>1</v>
      </c>
      <c r="T1351" s="1">
        <v>94121139</v>
      </c>
      <c r="U1351" s="1">
        <v>94121139</v>
      </c>
      <c r="V1351" s="1" t="s">
        <v>2168</v>
      </c>
      <c r="W1351" s="1" t="s">
        <v>2168</v>
      </c>
      <c r="X1351" s="1" t="s">
        <v>3101</v>
      </c>
      <c r="Y1351" s="1" t="s">
        <v>2236</v>
      </c>
      <c r="Z1351" s="1">
        <v>1</v>
      </c>
      <c r="AA1351" s="1" t="s">
        <v>2124</v>
      </c>
      <c r="AB1351" s="1" t="s">
        <v>2171</v>
      </c>
      <c r="AC1351" s="1" t="s">
        <v>2124</v>
      </c>
      <c r="AD1351" s="1">
        <v>2</v>
      </c>
      <c r="AE1351" s="1">
        <v>1249437</v>
      </c>
      <c r="AF1351" s="1">
        <v>94121139</v>
      </c>
      <c r="AG1351" s="1" t="s">
        <v>2174</v>
      </c>
      <c r="AH1351" s="1" t="s">
        <v>2185</v>
      </c>
    </row>
    <row r="1352" spans="1:34" x14ac:dyDescent="0.25">
      <c r="A1352" s="1">
        <v>1241745</v>
      </c>
      <c r="B1352" s="1" t="s">
        <v>2175</v>
      </c>
      <c r="C1352" s="1" t="s">
        <v>7414</v>
      </c>
      <c r="D1352" s="1">
        <v>10265</v>
      </c>
      <c r="E1352" s="3" t="s">
        <v>1234</v>
      </c>
      <c r="F1352" s="1" t="s">
        <v>1237</v>
      </c>
      <c r="G1352" s="1" t="s">
        <v>2189</v>
      </c>
      <c r="H1352" s="1">
        <v>0</v>
      </c>
      <c r="I1352" s="1" t="s">
        <v>7256</v>
      </c>
      <c r="J1352" s="1">
        <v>-1</v>
      </c>
      <c r="K1352" s="1" t="s">
        <v>2124</v>
      </c>
      <c r="L1352" s="1" t="s">
        <v>7415</v>
      </c>
      <c r="M1352" s="1" t="s">
        <v>2232</v>
      </c>
      <c r="N1352" s="1" t="s">
        <v>2194</v>
      </c>
      <c r="O1352" s="1" t="s">
        <v>2165</v>
      </c>
      <c r="P1352" s="1" t="s">
        <v>2165</v>
      </c>
      <c r="Q1352" s="1" t="s">
        <v>2166</v>
      </c>
      <c r="R1352" s="1" t="s">
        <v>2532</v>
      </c>
      <c r="S1352" s="1">
        <v>16</v>
      </c>
      <c r="T1352" s="1">
        <v>54930964</v>
      </c>
      <c r="U1352" s="1">
        <v>54930964</v>
      </c>
      <c r="V1352" s="1" t="s">
        <v>2168</v>
      </c>
      <c r="W1352" s="1" t="s">
        <v>2168</v>
      </c>
      <c r="X1352" s="1" t="s">
        <v>4830</v>
      </c>
      <c r="Y1352" s="1" t="s">
        <v>2236</v>
      </c>
      <c r="Z1352" s="1">
        <v>1</v>
      </c>
      <c r="AA1352" s="1" t="s">
        <v>2124</v>
      </c>
      <c r="AB1352" s="1" t="s">
        <v>2171</v>
      </c>
      <c r="AC1352" s="1" t="s">
        <v>2124</v>
      </c>
      <c r="AD1352" s="1">
        <v>2</v>
      </c>
      <c r="AE1352" s="1">
        <v>1251399</v>
      </c>
      <c r="AF1352" s="1">
        <v>54930964</v>
      </c>
      <c r="AG1352" s="1" t="s">
        <v>2185</v>
      </c>
      <c r="AH1352" s="1" t="s">
        <v>2210</v>
      </c>
    </row>
    <row r="1353" spans="1:34" x14ac:dyDescent="0.25">
      <c r="A1353" s="1">
        <v>1242961</v>
      </c>
      <c r="B1353" s="1" t="s">
        <v>2175</v>
      </c>
      <c r="C1353" s="1" t="s">
        <v>7416</v>
      </c>
      <c r="D1353" s="1">
        <v>220202</v>
      </c>
      <c r="E1353" s="3" t="s">
        <v>66</v>
      </c>
      <c r="F1353" s="1" t="s">
        <v>69</v>
      </c>
      <c r="G1353" s="1" t="s">
        <v>2189</v>
      </c>
      <c r="H1353" s="1">
        <v>0</v>
      </c>
      <c r="I1353" s="1" t="s">
        <v>7417</v>
      </c>
      <c r="J1353" s="1">
        <v>-1</v>
      </c>
      <c r="K1353" s="1" t="s">
        <v>2124</v>
      </c>
      <c r="L1353" s="1" t="s">
        <v>7418</v>
      </c>
      <c r="M1353" s="1" t="s">
        <v>2232</v>
      </c>
      <c r="N1353" s="1" t="s">
        <v>2194</v>
      </c>
      <c r="O1353" s="1" t="s">
        <v>2165</v>
      </c>
      <c r="P1353" s="1" t="s">
        <v>2165</v>
      </c>
      <c r="Q1353" s="1" t="s">
        <v>2166</v>
      </c>
      <c r="R1353" s="1" t="s">
        <v>2225</v>
      </c>
      <c r="S1353" s="1">
        <v>10</v>
      </c>
      <c r="T1353" s="1">
        <v>68231862</v>
      </c>
      <c r="U1353" s="1">
        <v>68231862</v>
      </c>
      <c r="V1353" s="1" t="s">
        <v>2168</v>
      </c>
      <c r="W1353" s="1" t="s">
        <v>2168</v>
      </c>
      <c r="X1353" s="1" t="s">
        <v>7387</v>
      </c>
      <c r="Y1353" s="1" t="s">
        <v>2236</v>
      </c>
      <c r="Z1353" s="1">
        <v>1</v>
      </c>
      <c r="AA1353" s="1" t="s">
        <v>2124</v>
      </c>
      <c r="AB1353" s="1" t="s">
        <v>2171</v>
      </c>
      <c r="AC1353" s="1" t="s">
        <v>2124</v>
      </c>
      <c r="AD1353" s="1">
        <v>2</v>
      </c>
      <c r="AE1353" s="1">
        <v>1253017</v>
      </c>
      <c r="AF1353" s="1">
        <v>68231862</v>
      </c>
      <c r="AG1353" s="1" t="s">
        <v>2186</v>
      </c>
      <c r="AH1353" s="1" t="s">
        <v>2174</v>
      </c>
    </row>
    <row r="1354" spans="1:34" x14ac:dyDescent="0.25">
      <c r="A1354" s="1">
        <v>1243213</v>
      </c>
      <c r="B1354" s="1" t="s">
        <v>2175</v>
      </c>
      <c r="C1354" s="1" t="s">
        <v>7419</v>
      </c>
      <c r="D1354" s="1">
        <v>2055</v>
      </c>
      <c r="E1354" s="3" t="s">
        <v>193</v>
      </c>
      <c r="F1354" s="1" t="s">
        <v>196</v>
      </c>
      <c r="G1354" s="1" t="s">
        <v>2189</v>
      </c>
      <c r="H1354" s="1">
        <v>0</v>
      </c>
      <c r="I1354" s="1" t="s">
        <v>7420</v>
      </c>
      <c r="J1354" s="1">
        <v>-1</v>
      </c>
      <c r="K1354" s="1" t="s">
        <v>2124</v>
      </c>
      <c r="L1354" s="1" t="s">
        <v>7421</v>
      </c>
      <c r="M1354" s="1" t="s">
        <v>2232</v>
      </c>
      <c r="N1354" s="1" t="s">
        <v>2194</v>
      </c>
      <c r="O1354" s="1" t="s">
        <v>2165</v>
      </c>
      <c r="P1354" s="1" t="s">
        <v>2165</v>
      </c>
      <c r="Q1354" s="1" t="s">
        <v>2166</v>
      </c>
      <c r="R1354" s="1" t="s">
        <v>2325</v>
      </c>
      <c r="S1354" s="1">
        <v>8</v>
      </c>
      <c r="T1354" s="1">
        <v>1770947</v>
      </c>
      <c r="U1354" s="1">
        <v>1770947</v>
      </c>
      <c r="V1354" s="1" t="s">
        <v>2168</v>
      </c>
      <c r="W1354" s="1" t="s">
        <v>2168</v>
      </c>
      <c r="X1354" s="1" t="s">
        <v>2326</v>
      </c>
      <c r="Y1354" s="1" t="s">
        <v>2236</v>
      </c>
      <c r="Z1354" s="1">
        <v>1</v>
      </c>
      <c r="AA1354" s="1" t="s">
        <v>2124</v>
      </c>
      <c r="AB1354" s="1" t="s">
        <v>2171</v>
      </c>
      <c r="AC1354" s="1" t="s">
        <v>2124</v>
      </c>
      <c r="AD1354" s="1">
        <v>2</v>
      </c>
      <c r="AE1354" s="1">
        <v>1253272</v>
      </c>
      <c r="AF1354" s="1">
        <v>1770947</v>
      </c>
      <c r="AG1354" s="1" t="s">
        <v>2210</v>
      </c>
      <c r="AH1354" s="1" t="s">
        <v>2185</v>
      </c>
    </row>
    <row r="1355" spans="1:34" x14ac:dyDescent="0.25">
      <c r="A1355" s="1">
        <v>1244592</v>
      </c>
      <c r="B1355" s="1" t="s">
        <v>2175</v>
      </c>
      <c r="C1355" s="1" t="s">
        <v>7422</v>
      </c>
      <c r="D1355" s="1">
        <v>220202</v>
      </c>
      <c r="E1355" s="3" t="s">
        <v>66</v>
      </c>
      <c r="F1355" s="1" t="s">
        <v>69</v>
      </c>
      <c r="G1355" s="1" t="s">
        <v>2189</v>
      </c>
      <c r="H1355" s="1">
        <v>0</v>
      </c>
      <c r="I1355" s="1" t="s">
        <v>7417</v>
      </c>
      <c r="J1355" s="1">
        <v>-1</v>
      </c>
      <c r="K1355" s="1" t="s">
        <v>2124</v>
      </c>
      <c r="L1355" s="1" t="s">
        <v>7423</v>
      </c>
      <c r="M1355" s="1" t="s">
        <v>2232</v>
      </c>
      <c r="N1355" s="1" t="s">
        <v>2194</v>
      </c>
      <c r="O1355" s="1" t="s">
        <v>2165</v>
      </c>
      <c r="P1355" s="1" t="s">
        <v>2165</v>
      </c>
      <c r="Q1355" s="1" t="s">
        <v>2166</v>
      </c>
      <c r="R1355" s="1" t="s">
        <v>2225</v>
      </c>
      <c r="S1355" s="1">
        <v>10</v>
      </c>
      <c r="T1355" s="1">
        <v>68231911</v>
      </c>
      <c r="U1355" s="1">
        <v>68231911</v>
      </c>
      <c r="V1355" s="1" t="s">
        <v>2168</v>
      </c>
      <c r="W1355" s="1" t="s">
        <v>2168</v>
      </c>
      <c r="X1355" s="1" t="s">
        <v>7387</v>
      </c>
      <c r="Y1355" s="1" t="s">
        <v>2236</v>
      </c>
      <c r="Z1355" s="1">
        <v>1</v>
      </c>
      <c r="AA1355" s="1" t="s">
        <v>2124</v>
      </c>
      <c r="AB1355" s="1" t="s">
        <v>2171</v>
      </c>
      <c r="AC1355" s="1" t="s">
        <v>2124</v>
      </c>
      <c r="AD1355" s="1">
        <v>2</v>
      </c>
      <c r="AE1355" s="1">
        <v>1254659</v>
      </c>
      <c r="AF1355" s="1">
        <v>68231911</v>
      </c>
      <c r="AG1355" s="1" t="s">
        <v>2210</v>
      </c>
      <c r="AH1355" s="1" t="s">
        <v>2185</v>
      </c>
    </row>
    <row r="1356" spans="1:34" x14ac:dyDescent="0.25">
      <c r="A1356" s="1">
        <v>1245367</v>
      </c>
      <c r="B1356" s="1" t="s">
        <v>2175</v>
      </c>
      <c r="C1356" s="1" t="s">
        <v>7424</v>
      </c>
      <c r="D1356" s="1">
        <v>10283</v>
      </c>
      <c r="E1356" s="3" t="s">
        <v>249</v>
      </c>
      <c r="F1356" s="1" t="s">
        <v>252</v>
      </c>
      <c r="G1356" s="1" t="s">
        <v>2189</v>
      </c>
      <c r="H1356" s="1">
        <v>0</v>
      </c>
      <c r="I1356" s="1" t="s">
        <v>2439</v>
      </c>
      <c r="J1356" s="1">
        <v>-1</v>
      </c>
      <c r="K1356" s="1" t="s">
        <v>2124</v>
      </c>
      <c r="L1356" s="1" t="s">
        <v>7425</v>
      </c>
      <c r="M1356" s="1" t="s">
        <v>7426</v>
      </c>
      <c r="N1356" s="1" t="s">
        <v>7427</v>
      </c>
      <c r="O1356" s="1" t="s">
        <v>2165</v>
      </c>
      <c r="P1356" s="1" t="s">
        <v>2165</v>
      </c>
      <c r="Q1356" s="1" t="s">
        <v>2166</v>
      </c>
      <c r="R1356" s="1" t="s">
        <v>2345</v>
      </c>
      <c r="S1356" s="1">
        <v>5</v>
      </c>
      <c r="T1356" s="1">
        <v>64769116</v>
      </c>
      <c r="U1356" s="1">
        <v>64769116</v>
      </c>
      <c r="V1356" s="1" t="s">
        <v>2168</v>
      </c>
      <c r="W1356" s="1" t="s">
        <v>2168</v>
      </c>
      <c r="X1356" s="1" t="s">
        <v>7428</v>
      </c>
      <c r="Y1356" s="1" t="s">
        <v>2236</v>
      </c>
      <c r="Z1356" s="1">
        <v>1</v>
      </c>
      <c r="AA1356" s="1" t="s">
        <v>2124</v>
      </c>
      <c r="AB1356" s="1" t="s">
        <v>2171</v>
      </c>
      <c r="AC1356" s="1" t="s">
        <v>2124</v>
      </c>
      <c r="AD1356" s="1">
        <v>2</v>
      </c>
      <c r="AE1356" s="1">
        <v>1255435</v>
      </c>
      <c r="AF1356" s="1">
        <v>64769116</v>
      </c>
      <c r="AG1356" s="1" t="s">
        <v>2210</v>
      </c>
      <c r="AH1356" s="1" t="s">
        <v>2185</v>
      </c>
    </row>
    <row r="1357" spans="1:34" x14ac:dyDescent="0.25">
      <c r="A1357" s="1">
        <v>1247193</v>
      </c>
      <c r="B1357" s="1" t="s">
        <v>2175</v>
      </c>
      <c r="C1357" s="1" t="s">
        <v>7429</v>
      </c>
      <c r="D1357" s="1">
        <v>3000</v>
      </c>
      <c r="E1357" s="3" t="s">
        <v>328</v>
      </c>
      <c r="F1357" s="1" t="s">
        <v>331</v>
      </c>
      <c r="G1357" s="1" t="s">
        <v>2189</v>
      </c>
      <c r="H1357" s="1">
        <v>0</v>
      </c>
      <c r="I1357" s="1" t="s">
        <v>7409</v>
      </c>
      <c r="J1357" s="1">
        <v>-1</v>
      </c>
      <c r="K1357" s="1" t="s">
        <v>2124</v>
      </c>
      <c r="L1357" s="1" t="s">
        <v>7430</v>
      </c>
      <c r="M1357" s="1" t="s">
        <v>2232</v>
      </c>
      <c r="N1357" s="1" t="s">
        <v>2194</v>
      </c>
      <c r="O1357" s="1" t="s">
        <v>2165</v>
      </c>
      <c r="P1357" s="1" t="s">
        <v>2165</v>
      </c>
      <c r="Q1357" s="1" t="s">
        <v>2166</v>
      </c>
      <c r="R1357" s="1" t="s">
        <v>2282</v>
      </c>
      <c r="S1357" s="1">
        <v>17</v>
      </c>
      <c r="T1357" s="1">
        <v>8002739</v>
      </c>
      <c r="U1357" s="1">
        <v>8002739</v>
      </c>
      <c r="V1357" s="1" t="s">
        <v>2168</v>
      </c>
      <c r="W1357" s="1" t="s">
        <v>2168</v>
      </c>
      <c r="X1357" s="1" t="s">
        <v>4999</v>
      </c>
      <c r="Y1357" s="1" t="s">
        <v>2236</v>
      </c>
      <c r="Z1357" s="1">
        <v>1</v>
      </c>
      <c r="AA1357" s="1" t="s">
        <v>2124</v>
      </c>
      <c r="AB1357" s="1" t="s">
        <v>2171</v>
      </c>
      <c r="AC1357" s="1" t="s">
        <v>2124</v>
      </c>
      <c r="AD1357" s="1">
        <v>2</v>
      </c>
      <c r="AE1357" s="1">
        <v>1258982</v>
      </c>
      <c r="AF1357" s="1">
        <v>8002739</v>
      </c>
      <c r="AG1357" s="1" t="s">
        <v>2185</v>
      </c>
      <c r="AH1357" s="1" t="s">
        <v>2210</v>
      </c>
    </row>
    <row r="1358" spans="1:34" x14ac:dyDescent="0.25">
      <c r="A1358" s="1">
        <v>1247670</v>
      </c>
      <c r="B1358" s="1" t="s">
        <v>2175</v>
      </c>
      <c r="C1358" s="1" t="s">
        <v>7431</v>
      </c>
      <c r="D1358" s="1">
        <v>5076</v>
      </c>
      <c r="E1358" s="3" t="s">
        <v>966</v>
      </c>
      <c r="F1358" s="1" t="s">
        <v>969</v>
      </c>
      <c r="G1358" s="1" t="s">
        <v>2189</v>
      </c>
      <c r="H1358" s="1">
        <v>0</v>
      </c>
      <c r="I1358" s="1" t="s">
        <v>4397</v>
      </c>
      <c r="J1358" s="1">
        <v>-1</v>
      </c>
      <c r="K1358" s="1" t="s">
        <v>2124</v>
      </c>
      <c r="L1358" s="1" t="s">
        <v>7432</v>
      </c>
      <c r="M1358" s="1" t="s">
        <v>2232</v>
      </c>
      <c r="N1358" s="1" t="s">
        <v>2194</v>
      </c>
      <c r="O1358" s="1" t="s">
        <v>2165</v>
      </c>
      <c r="P1358" s="1" t="s">
        <v>2165</v>
      </c>
      <c r="Q1358" s="1" t="s">
        <v>2166</v>
      </c>
      <c r="R1358" s="1" t="s">
        <v>2225</v>
      </c>
      <c r="S1358" s="1">
        <v>10</v>
      </c>
      <c r="T1358" s="1">
        <v>100746101</v>
      </c>
      <c r="U1358" s="1">
        <v>100746101</v>
      </c>
      <c r="V1358" s="1" t="s">
        <v>2168</v>
      </c>
      <c r="W1358" s="1" t="s">
        <v>2168</v>
      </c>
      <c r="X1358" s="1" t="s">
        <v>7258</v>
      </c>
      <c r="Y1358" s="1" t="s">
        <v>2236</v>
      </c>
      <c r="Z1358" s="1">
        <v>1</v>
      </c>
      <c r="AA1358" s="1" t="s">
        <v>2124</v>
      </c>
      <c r="AB1358" s="1" t="s">
        <v>2171</v>
      </c>
      <c r="AC1358" s="1" t="s">
        <v>2124</v>
      </c>
      <c r="AD1358" s="1">
        <v>2</v>
      </c>
      <c r="AE1358" s="1">
        <v>1256887</v>
      </c>
      <c r="AF1358" s="1">
        <v>100746101</v>
      </c>
      <c r="AG1358" s="1" t="s">
        <v>2210</v>
      </c>
      <c r="AH1358" s="1" t="s">
        <v>2186</v>
      </c>
    </row>
    <row r="1359" spans="1:34" x14ac:dyDescent="0.25">
      <c r="A1359" s="1">
        <v>1248594</v>
      </c>
      <c r="B1359" s="1" t="s">
        <v>2175</v>
      </c>
      <c r="C1359" s="1" t="s">
        <v>7433</v>
      </c>
      <c r="D1359" s="1">
        <v>5950</v>
      </c>
      <c r="E1359" s="3" t="s">
        <v>598</v>
      </c>
      <c r="F1359" s="1" t="s">
        <v>601</v>
      </c>
      <c r="G1359" s="1" t="s">
        <v>2189</v>
      </c>
      <c r="H1359" s="1">
        <v>0</v>
      </c>
      <c r="I1359" s="1" t="s">
        <v>7434</v>
      </c>
      <c r="J1359" s="1">
        <v>-1</v>
      </c>
      <c r="K1359" s="1" t="s">
        <v>2124</v>
      </c>
      <c r="L1359" s="1" t="s">
        <v>7435</v>
      </c>
      <c r="M1359" s="1" t="s">
        <v>2232</v>
      </c>
      <c r="N1359" s="1" t="s">
        <v>2194</v>
      </c>
      <c r="O1359" s="1" t="s">
        <v>2165</v>
      </c>
      <c r="P1359" s="1" t="s">
        <v>2165</v>
      </c>
      <c r="Q1359" s="1" t="s">
        <v>2166</v>
      </c>
      <c r="R1359" s="1" t="s">
        <v>2225</v>
      </c>
      <c r="S1359" s="1">
        <v>10</v>
      </c>
      <c r="T1359" s="1">
        <v>93601207</v>
      </c>
      <c r="U1359" s="1">
        <v>93601207</v>
      </c>
      <c r="V1359" s="1" t="s">
        <v>2168</v>
      </c>
      <c r="W1359" s="1" t="s">
        <v>2168</v>
      </c>
      <c r="X1359" s="1" t="s">
        <v>4247</v>
      </c>
      <c r="Y1359" s="1" t="s">
        <v>2236</v>
      </c>
      <c r="Z1359" s="1">
        <v>1</v>
      </c>
      <c r="AA1359" s="1" t="s">
        <v>2124</v>
      </c>
      <c r="AB1359" s="1" t="s">
        <v>2171</v>
      </c>
      <c r="AC1359" s="1" t="s">
        <v>2124</v>
      </c>
      <c r="AD1359" s="1">
        <v>2</v>
      </c>
      <c r="AE1359" s="1">
        <v>1260386</v>
      </c>
      <c r="AF1359" s="1">
        <v>93601207</v>
      </c>
      <c r="AG1359" s="1" t="s">
        <v>2185</v>
      </c>
      <c r="AH1359" s="1" t="s">
        <v>2174</v>
      </c>
    </row>
    <row r="1360" spans="1:34" x14ac:dyDescent="0.25">
      <c r="A1360" s="1">
        <v>1249662</v>
      </c>
      <c r="B1360" s="1" t="s">
        <v>2175</v>
      </c>
      <c r="C1360" s="1" t="s">
        <v>7436</v>
      </c>
      <c r="D1360" s="1">
        <v>2784</v>
      </c>
      <c r="E1360" s="3" t="s">
        <v>887</v>
      </c>
      <c r="F1360" s="1" t="s">
        <v>890</v>
      </c>
      <c r="G1360" s="1" t="s">
        <v>2189</v>
      </c>
      <c r="H1360" s="1">
        <v>0</v>
      </c>
      <c r="I1360" s="1" t="s">
        <v>4656</v>
      </c>
      <c r="J1360" s="1">
        <v>-1</v>
      </c>
      <c r="K1360" s="1" t="s">
        <v>2124</v>
      </c>
      <c r="L1360" s="1" t="s">
        <v>7437</v>
      </c>
      <c r="M1360" s="1" t="s">
        <v>2232</v>
      </c>
      <c r="N1360" s="1" t="s">
        <v>2194</v>
      </c>
      <c r="O1360" s="1" t="s">
        <v>2165</v>
      </c>
      <c r="P1360" s="1" t="s">
        <v>2165</v>
      </c>
      <c r="Q1360" s="1" t="s">
        <v>2166</v>
      </c>
      <c r="R1360" s="1" t="s">
        <v>2488</v>
      </c>
      <c r="S1360" s="1">
        <v>12</v>
      </c>
      <c r="T1360" s="1">
        <v>6841239</v>
      </c>
      <c r="U1360" s="1">
        <v>6841239</v>
      </c>
      <c r="V1360" s="1" t="s">
        <v>2168</v>
      </c>
      <c r="W1360" s="1" t="s">
        <v>2168</v>
      </c>
      <c r="X1360" s="1" t="s">
        <v>7438</v>
      </c>
      <c r="Y1360" s="1" t="s">
        <v>2236</v>
      </c>
      <c r="Z1360" s="1">
        <v>1</v>
      </c>
      <c r="AA1360" s="1" t="s">
        <v>2124</v>
      </c>
      <c r="AB1360" s="1" t="s">
        <v>2171</v>
      </c>
      <c r="AC1360" s="1" t="s">
        <v>2124</v>
      </c>
      <c r="AD1360" s="1">
        <v>2</v>
      </c>
      <c r="AE1360" s="1">
        <v>1257613</v>
      </c>
      <c r="AF1360" s="1">
        <v>6841239</v>
      </c>
      <c r="AG1360" s="1" t="s">
        <v>2210</v>
      </c>
      <c r="AH1360" s="1" t="s">
        <v>2185</v>
      </c>
    </row>
    <row r="1361" spans="1:34" x14ac:dyDescent="0.25">
      <c r="A1361" s="1">
        <v>1249666</v>
      </c>
      <c r="B1361" s="1" t="s">
        <v>2175</v>
      </c>
      <c r="C1361" s="1" t="s">
        <v>7325</v>
      </c>
      <c r="D1361" s="1">
        <v>8722</v>
      </c>
      <c r="E1361" s="3" t="s">
        <v>1161</v>
      </c>
      <c r="F1361" s="1" t="s">
        <v>1164</v>
      </c>
      <c r="G1361" s="1" t="s">
        <v>2189</v>
      </c>
      <c r="H1361" s="1">
        <v>0</v>
      </c>
      <c r="I1361" s="1" t="s">
        <v>3783</v>
      </c>
      <c r="J1361" s="1">
        <v>-1</v>
      </c>
      <c r="K1361" s="1" t="s">
        <v>2124</v>
      </c>
      <c r="L1361" s="1" t="s">
        <v>7439</v>
      </c>
      <c r="M1361" s="1" t="s">
        <v>2232</v>
      </c>
      <c r="N1361" s="1" t="s">
        <v>2194</v>
      </c>
      <c r="O1361" s="1" t="s">
        <v>2165</v>
      </c>
      <c r="P1361" s="1" t="s">
        <v>2165</v>
      </c>
      <c r="Q1361" s="1" t="s">
        <v>2166</v>
      </c>
      <c r="R1361" s="1" t="s">
        <v>2182</v>
      </c>
      <c r="S1361" s="1">
        <v>11</v>
      </c>
      <c r="T1361" s="1">
        <v>66568700</v>
      </c>
      <c r="U1361" s="1">
        <v>66568700</v>
      </c>
      <c r="V1361" s="1" t="s">
        <v>2168</v>
      </c>
      <c r="W1361" s="1" t="s">
        <v>2168</v>
      </c>
      <c r="X1361" s="1" t="s">
        <v>2761</v>
      </c>
      <c r="Y1361" s="1" t="s">
        <v>2236</v>
      </c>
      <c r="Z1361" s="1">
        <v>1</v>
      </c>
      <c r="AA1361" s="1" t="s">
        <v>2124</v>
      </c>
      <c r="AB1361" s="1" t="s">
        <v>2171</v>
      </c>
      <c r="AC1361" s="1" t="s">
        <v>2124</v>
      </c>
      <c r="AD1361" s="1">
        <v>2</v>
      </c>
      <c r="AE1361" s="1">
        <v>1257617</v>
      </c>
      <c r="AF1361" s="1">
        <v>66568700</v>
      </c>
      <c r="AG1361" s="1" t="s">
        <v>2174</v>
      </c>
      <c r="AH1361" s="1" t="s">
        <v>2185</v>
      </c>
    </row>
    <row r="1362" spans="1:34" x14ac:dyDescent="0.25">
      <c r="A1362" s="1">
        <v>1250735</v>
      </c>
      <c r="B1362" s="1" t="s">
        <v>2157</v>
      </c>
      <c r="C1362" s="1" t="s">
        <v>7440</v>
      </c>
      <c r="D1362" s="1">
        <v>5308</v>
      </c>
      <c r="E1362" s="3" t="s">
        <v>1310</v>
      </c>
      <c r="F1362" s="1" t="s">
        <v>1312</v>
      </c>
      <c r="G1362" s="1" t="s">
        <v>2189</v>
      </c>
      <c r="H1362" s="1">
        <v>0</v>
      </c>
      <c r="I1362" s="1" t="s">
        <v>2177</v>
      </c>
      <c r="J1362" s="1">
        <v>-1</v>
      </c>
      <c r="K1362" s="1" t="s">
        <v>2124</v>
      </c>
      <c r="L1362" s="1" t="s">
        <v>7441</v>
      </c>
      <c r="M1362" s="1" t="s">
        <v>2232</v>
      </c>
      <c r="N1362" s="1" t="s">
        <v>2194</v>
      </c>
      <c r="O1362" s="1" t="s">
        <v>2165</v>
      </c>
      <c r="P1362" s="1" t="s">
        <v>2165</v>
      </c>
      <c r="Q1362" s="1" t="s">
        <v>2166</v>
      </c>
      <c r="R1362" s="1" t="s">
        <v>2359</v>
      </c>
      <c r="S1362" s="1">
        <v>4</v>
      </c>
      <c r="T1362" s="1">
        <v>110622847</v>
      </c>
      <c r="U1362" s="1">
        <v>110622847</v>
      </c>
      <c r="V1362" s="1" t="s">
        <v>2168</v>
      </c>
      <c r="W1362" s="1" t="s">
        <v>2168</v>
      </c>
      <c r="X1362" s="1" t="s">
        <v>3415</v>
      </c>
      <c r="Y1362" s="1" t="s">
        <v>2236</v>
      </c>
      <c r="Z1362" s="1">
        <v>1</v>
      </c>
      <c r="AA1362" s="1" t="s">
        <v>2124</v>
      </c>
      <c r="AB1362" s="1" t="s">
        <v>2171</v>
      </c>
      <c r="AC1362" s="1" t="s">
        <v>2124</v>
      </c>
      <c r="AD1362" s="1">
        <v>2</v>
      </c>
      <c r="AE1362" s="1">
        <v>1262121</v>
      </c>
      <c r="AF1362" s="1">
        <v>110622846</v>
      </c>
      <c r="AG1362" s="1" t="s">
        <v>2773</v>
      </c>
      <c r="AH1362" s="1" t="s">
        <v>2210</v>
      </c>
    </row>
    <row r="1363" spans="1:34" x14ac:dyDescent="0.25">
      <c r="A1363" s="1">
        <v>1250856</v>
      </c>
      <c r="B1363" s="1" t="s">
        <v>2175</v>
      </c>
      <c r="C1363" s="1" t="s">
        <v>7442</v>
      </c>
      <c r="D1363" s="1">
        <v>6103</v>
      </c>
      <c r="E1363" s="3" t="s">
        <v>654</v>
      </c>
      <c r="F1363" s="1" t="s">
        <v>657</v>
      </c>
      <c r="G1363" s="1" t="s">
        <v>2189</v>
      </c>
      <c r="H1363" s="1">
        <v>0</v>
      </c>
      <c r="I1363" s="1" t="s">
        <v>7443</v>
      </c>
      <c r="J1363" s="1">
        <v>-1</v>
      </c>
      <c r="K1363" s="1" t="s">
        <v>2124</v>
      </c>
      <c r="L1363" s="1" t="s">
        <v>7444</v>
      </c>
      <c r="M1363" s="1" t="s">
        <v>2232</v>
      </c>
      <c r="N1363" s="1" t="s">
        <v>2194</v>
      </c>
      <c r="O1363" s="1" t="s">
        <v>2165</v>
      </c>
      <c r="P1363" s="1" t="s">
        <v>2165</v>
      </c>
      <c r="Q1363" s="1" t="s">
        <v>2166</v>
      </c>
      <c r="R1363" s="1" t="s">
        <v>2233</v>
      </c>
      <c r="S1363" s="1" t="s">
        <v>2234</v>
      </c>
      <c r="T1363" s="1">
        <v>38327419</v>
      </c>
      <c r="U1363" s="1">
        <v>38327419</v>
      </c>
      <c r="V1363" s="1" t="s">
        <v>2168</v>
      </c>
      <c r="W1363" s="1" t="s">
        <v>2168</v>
      </c>
      <c r="X1363" s="1" t="s">
        <v>6342</v>
      </c>
      <c r="Y1363" s="1" t="s">
        <v>2236</v>
      </c>
      <c r="Z1363" s="1">
        <v>1</v>
      </c>
      <c r="AA1363" s="1" t="s">
        <v>2124</v>
      </c>
      <c r="AB1363" s="1" t="s">
        <v>2171</v>
      </c>
      <c r="AC1363" s="1" t="s">
        <v>2124</v>
      </c>
      <c r="AD1363" s="1">
        <v>2</v>
      </c>
      <c r="AE1363" s="1">
        <v>1263529</v>
      </c>
      <c r="AF1363" s="1">
        <v>38327419</v>
      </c>
      <c r="AG1363" s="1" t="s">
        <v>2210</v>
      </c>
      <c r="AH1363" s="1" t="s">
        <v>2186</v>
      </c>
    </row>
    <row r="1364" spans="1:34" x14ac:dyDescent="0.25">
      <c r="A1364" s="1">
        <v>1253677</v>
      </c>
      <c r="B1364" s="1" t="s">
        <v>2175</v>
      </c>
      <c r="C1364" s="1" t="s">
        <v>7445</v>
      </c>
      <c r="D1364" s="1">
        <v>81693</v>
      </c>
      <c r="E1364" s="3" t="s">
        <v>1098</v>
      </c>
      <c r="F1364" s="1" t="s">
        <v>1100</v>
      </c>
      <c r="G1364" s="1" t="s">
        <v>2189</v>
      </c>
      <c r="H1364" s="1">
        <v>0</v>
      </c>
      <c r="I1364" s="1" t="s">
        <v>3783</v>
      </c>
      <c r="J1364" s="1">
        <v>-1</v>
      </c>
      <c r="K1364" s="1" t="s">
        <v>2124</v>
      </c>
      <c r="L1364" s="1" t="s">
        <v>7446</v>
      </c>
      <c r="M1364" s="1" t="s">
        <v>2232</v>
      </c>
      <c r="N1364" s="1" t="s">
        <v>2194</v>
      </c>
      <c r="O1364" s="1" t="s">
        <v>2165</v>
      </c>
      <c r="P1364" s="1" t="s">
        <v>2165</v>
      </c>
      <c r="Q1364" s="1" t="s">
        <v>2166</v>
      </c>
      <c r="R1364" s="1" t="s">
        <v>2692</v>
      </c>
      <c r="S1364" s="1">
        <v>14</v>
      </c>
      <c r="T1364" s="1">
        <v>102922666</v>
      </c>
      <c r="U1364" s="1">
        <v>102922666</v>
      </c>
      <c r="V1364" s="1" t="s">
        <v>2168</v>
      </c>
      <c r="W1364" s="1" t="s">
        <v>2168</v>
      </c>
      <c r="X1364" s="1" t="s">
        <v>7447</v>
      </c>
      <c r="Y1364" s="1" t="s">
        <v>2236</v>
      </c>
      <c r="Z1364" s="1">
        <v>1</v>
      </c>
      <c r="AA1364" s="1" t="s">
        <v>2124</v>
      </c>
      <c r="AB1364" s="1" t="s">
        <v>2171</v>
      </c>
      <c r="AC1364" s="1" t="s">
        <v>2124</v>
      </c>
      <c r="AD1364" s="1">
        <v>2</v>
      </c>
      <c r="AE1364" s="1">
        <v>1262486</v>
      </c>
      <c r="AF1364" s="1">
        <v>102922666</v>
      </c>
      <c r="AG1364" s="1" t="s">
        <v>2210</v>
      </c>
      <c r="AH1364" s="1" t="s">
        <v>2174</v>
      </c>
    </row>
    <row r="1365" spans="1:34" x14ac:dyDescent="0.25">
      <c r="A1365" s="1">
        <v>1254147</v>
      </c>
      <c r="B1365" s="1" t="s">
        <v>2175</v>
      </c>
      <c r="C1365" s="1" t="s">
        <v>7448</v>
      </c>
      <c r="D1365" s="1">
        <v>84131</v>
      </c>
      <c r="E1365" s="3" t="s">
        <v>162</v>
      </c>
      <c r="F1365" s="1" t="s">
        <v>165</v>
      </c>
      <c r="G1365" s="1" t="s">
        <v>2189</v>
      </c>
      <c r="H1365" s="1">
        <v>0</v>
      </c>
      <c r="I1365" s="1" t="s">
        <v>7374</v>
      </c>
      <c r="J1365" s="1">
        <v>-1</v>
      </c>
      <c r="K1365" s="1" t="s">
        <v>2124</v>
      </c>
      <c r="L1365" s="1" t="s">
        <v>7449</v>
      </c>
      <c r="M1365" s="1" t="s">
        <v>2232</v>
      </c>
      <c r="N1365" s="1" t="s">
        <v>2194</v>
      </c>
      <c r="O1365" s="1" t="s">
        <v>2165</v>
      </c>
      <c r="P1365" s="1" t="s">
        <v>2165</v>
      </c>
      <c r="Q1365" s="1" t="s">
        <v>2166</v>
      </c>
      <c r="R1365" s="1" t="s">
        <v>2277</v>
      </c>
      <c r="S1365" s="1">
        <v>9</v>
      </c>
      <c r="T1365" s="1">
        <v>78236227</v>
      </c>
      <c r="U1365" s="1">
        <v>78236227</v>
      </c>
      <c r="V1365" s="1" t="s">
        <v>2168</v>
      </c>
      <c r="W1365" s="1" t="s">
        <v>2168</v>
      </c>
      <c r="X1365" s="1" t="s">
        <v>7450</v>
      </c>
      <c r="Y1365" s="1" t="s">
        <v>2236</v>
      </c>
      <c r="Z1365" s="1">
        <v>1</v>
      </c>
      <c r="AA1365" s="1" t="s">
        <v>2124</v>
      </c>
      <c r="AB1365" s="1" t="s">
        <v>2171</v>
      </c>
      <c r="AC1365" s="1" t="s">
        <v>2124</v>
      </c>
      <c r="AD1365" s="1">
        <v>2</v>
      </c>
      <c r="AE1365" s="1">
        <v>1264250</v>
      </c>
      <c r="AF1365" s="1">
        <v>78236227</v>
      </c>
      <c r="AG1365" s="1" t="s">
        <v>2174</v>
      </c>
      <c r="AH1365" s="1" t="s">
        <v>2186</v>
      </c>
    </row>
    <row r="1366" spans="1:34" x14ac:dyDescent="0.25">
      <c r="A1366" s="1">
        <v>1254812</v>
      </c>
      <c r="B1366" s="1" t="s">
        <v>2175</v>
      </c>
      <c r="C1366" s="1" t="s">
        <v>7451</v>
      </c>
      <c r="D1366" s="1">
        <v>83715</v>
      </c>
      <c r="E1366" s="3" t="s">
        <v>873</v>
      </c>
      <c r="F1366" s="1" t="s">
        <v>875</v>
      </c>
      <c r="G1366" s="1" t="s">
        <v>2189</v>
      </c>
      <c r="H1366" s="1">
        <v>0</v>
      </c>
      <c r="I1366" s="1" t="s">
        <v>7452</v>
      </c>
      <c r="J1366" s="1">
        <v>-1</v>
      </c>
      <c r="K1366" s="1" t="s">
        <v>2124</v>
      </c>
      <c r="L1366" s="1" t="s">
        <v>7453</v>
      </c>
      <c r="M1366" s="1" t="s">
        <v>2232</v>
      </c>
      <c r="N1366" s="1" t="s">
        <v>2194</v>
      </c>
      <c r="O1366" s="1" t="s">
        <v>2165</v>
      </c>
      <c r="P1366" s="1" t="s">
        <v>2165</v>
      </c>
      <c r="Q1366" s="1" t="s">
        <v>2166</v>
      </c>
      <c r="R1366" s="1" t="s">
        <v>2380</v>
      </c>
      <c r="S1366" s="1">
        <v>1</v>
      </c>
      <c r="T1366" s="1">
        <v>6424820</v>
      </c>
      <c r="U1366" s="1">
        <v>6424820</v>
      </c>
      <c r="V1366" s="1" t="s">
        <v>2168</v>
      </c>
      <c r="W1366" s="1" t="s">
        <v>2168</v>
      </c>
      <c r="X1366" s="1" t="s">
        <v>3072</v>
      </c>
      <c r="Y1366" s="1" t="s">
        <v>2236</v>
      </c>
      <c r="Z1366" s="1">
        <v>1</v>
      </c>
      <c r="AA1366" s="1" t="s">
        <v>2124</v>
      </c>
      <c r="AB1366" s="1" t="s">
        <v>2171</v>
      </c>
      <c r="AC1366" s="1" t="s">
        <v>2124</v>
      </c>
      <c r="AD1366" s="1">
        <v>2</v>
      </c>
      <c r="AE1366" s="1">
        <v>1265345</v>
      </c>
      <c r="AF1366" s="1">
        <v>6424820</v>
      </c>
      <c r="AG1366" s="1" t="s">
        <v>2185</v>
      </c>
      <c r="AH1366" s="1" t="s">
        <v>2210</v>
      </c>
    </row>
    <row r="1367" spans="1:34" x14ac:dyDescent="0.25">
      <c r="A1367" s="1">
        <v>1255815</v>
      </c>
      <c r="B1367" s="1" t="s">
        <v>2175</v>
      </c>
      <c r="C1367" s="1" t="s">
        <v>7454</v>
      </c>
      <c r="D1367" s="1">
        <v>220202</v>
      </c>
      <c r="E1367" s="3" t="s">
        <v>66</v>
      </c>
      <c r="F1367" s="1" t="s">
        <v>69</v>
      </c>
      <c r="G1367" s="1" t="s">
        <v>2189</v>
      </c>
      <c r="H1367" s="1">
        <v>0</v>
      </c>
      <c r="I1367" s="1" t="s">
        <v>3375</v>
      </c>
      <c r="J1367" s="1">
        <v>-1</v>
      </c>
      <c r="K1367" s="1" t="s">
        <v>2124</v>
      </c>
      <c r="L1367" s="1" t="s">
        <v>7455</v>
      </c>
      <c r="M1367" s="1" t="s">
        <v>2232</v>
      </c>
      <c r="N1367" s="1" t="s">
        <v>2194</v>
      </c>
      <c r="O1367" s="1" t="s">
        <v>2165</v>
      </c>
      <c r="P1367" s="1" t="s">
        <v>2165</v>
      </c>
      <c r="Q1367" s="1" t="s">
        <v>2166</v>
      </c>
      <c r="R1367" s="1" t="s">
        <v>2225</v>
      </c>
      <c r="S1367" s="1">
        <v>10</v>
      </c>
      <c r="T1367" s="1">
        <v>68231992</v>
      </c>
      <c r="U1367" s="1">
        <v>68231992</v>
      </c>
      <c r="V1367" s="1" t="s">
        <v>2168</v>
      </c>
      <c r="W1367" s="1" t="s">
        <v>2168</v>
      </c>
      <c r="X1367" s="1" t="s">
        <v>7387</v>
      </c>
      <c r="Y1367" s="1" t="s">
        <v>2236</v>
      </c>
      <c r="Z1367" s="1">
        <v>1</v>
      </c>
      <c r="AA1367" s="1" t="s">
        <v>2124</v>
      </c>
      <c r="AB1367" s="1" t="s">
        <v>2171</v>
      </c>
      <c r="AC1367" s="1" t="s">
        <v>2124</v>
      </c>
      <c r="AD1367" s="1">
        <v>2</v>
      </c>
      <c r="AE1367" s="1">
        <v>1266780</v>
      </c>
      <c r="AF1367" s="1">
        <v>68231992</v>
      </c>
      <c r="AG1367" s="1" t="s">
        <v>2186</v>
      </c>
      <c r="AH1367" s="1" t="s">
        <v>2210</v>
      </c>
    </row>
    <row r="1368" spans="1:34" x14ac:dyDescent="0.25">
      <c r="A1368" s="1">
        <v>1260124</v>
      </c>
      <c r="B1368" s="1" t="s">
        <v>2175</v>
      </c>
      <c r="C1368" s="1" t="s">
        <v>7456</v>
      </c>
      <c r="D1368" s="1">
        <v>79848</v>
      </c>
      <c r="E1368" s="3" t="s">
        <v>237</v>
      </c>
      <c r="F1368" s="1" t="s">
        <v>240</v>
      </c>
      <c r="G1368" s="1" t="s">
        <v>2189</v>
      </c>
      <c r="H1368" s="1">
        <v>0</v>
      </c>
      <c r="I1368" s="1" t="s">
        <v>2230</v>
      </c>
      <c r="J1368" s="1">
        <v>-1</v>
      </c>
      <c r="K1368" s="1" t="s">
        <v>2124</v>
      </c>
      <c r="L1368" s="1" t="s">
        <v>7457</v>
      </c>
      <c r="M1368" s="1" t="s">
        <v>2232</v>
      </c>
      <c r="N1368" s="1" t="s">
        <v>2194</v>
      </c>
      <c r="O1368" s="1" t="s">
        <v>2165</v>
      </c>
      <c r="P1368" s="1" t="s">
        <v>2165</v>
      </c>
      <c r="Q1368" s="1" t="s">
        <v>2166</v>
      </c>
      <c r="R1368" s="1" t="s">
        <v>2325</v>
      </c>
      <c r="S1368" s="1">
        <v>8</v>
      </c>
      <c r="T1368" s="1">
        <v>67064519</v>
      </c>
      <c r="U1368" s="1">
        <v>67064519</v>
      </c>
      <c r="V1368" s="1" t="s">
        <v>2168</v>
      </c>
      <c r="W1368" s="1" t="s">
        <v>2168</v>
      </c>
      <c r="X1368" s="1" t="s">
        <v>5836</v>
      </c>
      <c r="Y1368" s="1" t="s">
        <v>2236</v>
      </c>
      <c r="Z1368" s="1">
        <v>1</v>
      </c>
      <c r="AA1368" s="1" t="s">
        <v>2124</v>
      </c>
      <c r="AB1368" s="1" t="s">
        <v>2171</v>
      </c>
      <c r="AC1368" s="1" t="s">
        <v>2124</v>
      </c>
      <c r="AD1368" s="1">
        <v>2</v>
      </c>
      <c r="AE1368" s="1">
        <v>1271555</v>
      </c>
      <c r="AF1368" s="1">
        <v>67064519</v>
      </c>
      <c r="AG1368" s="1" t="s">
        <v>2186</v>
      </c>
      <c r="AH1368" s="1" t="s">
        <v>2185</v>
      </c>
    </row>
    <row r="1369" spans="1:34" x14ac:dyDescent="0.25">
      <c r="A1369" s="1">
        <v>1260408</v>
      </c>
      <c r="B1369" s="1" t="s">
        <v>2175</v>
      </c>
      <c r="C1369" s="1" t="s">
        <v>7458</v>
      </c>
      <c r="D1369" s="1">
        <v>24</v>
      </c>
      <c r="E1369" s="3" t="s">
        <v>4</v>
      </c>
      <c r="F1369" s="1" t="s">
        <v>8</v>
      </c>
      <c r="G1369" s="1" t="s">
        <v>2189</v>
      </c>
      <c r="H1369" s="1">
        <v>0</v>
      </c>
      <c r="I1369" s="1" t="s">
        <v>7378</v>
      </c>
      <c r="J1369" s="1">
        <v>-1</v>
      </c>
      <c r="K1369" s="1" t="s">
        <v>2124</v>
      </c>
      <c r="L1369" s="1" t="s">
        <v>7459</v>
      </c>
      <c r="M1369" s="1" t="s">
        <v>2232</v>
      </c>
      <c r="N1369" s="1" t="s">
        <v>2194</v>
      </c>
      <c r="O1369" s="1" t="s">
        <v>2165</v>
      </c>
      <c r="P1369" s="1" t="s">
        <v>2165</v>
      </c>
      <c r="Q1369" s="1" t="s">
        <v>2166</v>
      </c>
      <c r="R1369" s="1" t="s">
        <v>2380</v>
      </c>
      <c r="S1369" s="1">
        <v>1</v>
      </c>
      <c r="T1369" s="1">
        <v>94121086</v>
      </c>
      <c r="U1369" s="1">
        <v>94121086</v>
      </c>
      <c r="V1369" s="1" t="s">
        <v>2168</v>
      </c>
      <c r="W1369" s="1" t="s">
        <v>2168</v>
      </c>
      <c r="X1369" s="1" t="s">
        <v>3101</v>
      </c>
      <c r="Y1369" s="1" t="s">
        <v>2236</v>
      </c>
      <c r="Z1369" s="1">
        <v>1</v>
      </c>
      <c r="AA1369" s="1" t="s">
        <v>2124</v>
      </c>
      <c r="AB1369" s="1" t="s">
        <v>2171</v>
      </c>
      <c r="AC1369" s="1" t="s">
        <v>2124</v>
      </c>
      <c r="AD1369" s="1">
        <v>2</v>
      </c>
      <c r="AE1369" s="1">
        <v>1269265</v>
      </c>
      <c r="AF1369" s="1">
        <v>94121086</v>
      </c>
      <c r="AG1369" s="1" t="s">
        <v>2174</v>
      </c>
      <c r="AH1369" s="1" t="s">
        <v>2185</v>
      </c>
    </row>
    <row r="1370" spans="1:34" x14ac:dyDescent="0.25">
      <c r="A1370" s="1">
        <v>1264460</v>
      </c>
      <c r="B1370" s="1" t="s">
        <v>2175</v>
      </c>
      <c r="C1370" s="1" t="s">
        <v>7460</v>
      </c>
      <c r="D1370" s="1">
        <v>83715</v>
      </c>
      <c r="E1370" s="3" t="s">
        <v>873</v>
      </c>
      <c r="F1370" s="1" t="s">
        <v>875</v>
      </c>
      <c r="G1370" s="1" t="s">
        <v>2189</v>
      </c>
      <c r="H1370" s="1">
        <v>0</v>
      </c>
      <c r="I1370" s="1" t="s">
        <v>7461</v>
      </c>
      <c r="J1370" s="1">
        <v>-1</v>
      </c>
      <c r="K1370" s="1" t="s">
        <v>2124</v>
      </c>
      <c r="L1370" s="1" t="s">
        <v>7462</v>
      </c>
      <c r="M1370" s="1" t="s">
        <v>2232</v>
      </c>
      <c r="N1370" s="1" t="s">
        <v>2194</v>
      </c>
      <c r="O1370" s="1" t="s">
        <v>2165</v>
      </c>
      <c r="P1370" s="1" t="s">
        <v>2165</v>
      </c>
      <c r="Q1370" s="1" t="s">
        <v>2166</v>
      </c>
      <c r="R1370" s="1" t="s">
        <v>2380</v>
      </c>
      <c r="S1370" s="1">
        <v>1</v>
      </c>
      <c r="T1370" s="1">
        <v>6424818</v>
      </c>
      <c r="U1370" s="1">
        <v>6424818</v>
      </c>
      <c r="V1370" s="1" t="s">
        <v>2168</v>
      </c>
      <c r="W1370" s="1" t="s">
        <v>2168</v>
      </c>
      <c r="X1370" s="1" t="s">
        <v>3072</v>
      </c>
      <c r="Y1370" s="1" t="s">
        <v>2236</v>
      </c>
      <c r="Z1370" s="1">
        <v>1</v>
      </c>
      <c r="AA1370" s="1" t="s">
        <v>2124</v>
      </c>
      <c r="AB1370" s="1" t="s">
        <v>2171</v>
      </c>
      <c r="AC1370" s="1" t="s">
        <v>2124</v>
      </c>
      <c r="AD1370" s="1">
        <v>2</v>
      </c>
      <c r="AE1370" s="1">
        <v>1275204</v>
      </c>
      <c r="AF1370" s="1">
        <v>6424818</v>
      </c>
      <c r="AG1370" s="1" t="s">
        <v>2174</v>
      </c>
      <c r="AH1370" s="1" t="s">
        <v>2186</v>
      </c>
    </row>
    <row r="1371" spans="1:34" x14ac:dyDescent="0.25">
      <c r="A1371" s="1">
        <v>1268317</v>
      </c>
      <c r="B1371" s="1" t="s">
        <v>2263</v>
      </c>
      <c r="C1371" s="1" t="s">
        <v>7463</v>
      </c>
      <c r="D1371" s="1">
        <v>84816</v>
      </c>
      <c r="E1371" s="3" t="s">
        <v>1016</v>
      </c>
      <c r="F1371" s="1" t="s">
        <v>1018</v>
      </c>
      <c r="G1371" s="1" t="s">
        <v>2189</v>
      </c>
      <c r="H1371" s="1">
        <v>0</v>
      </c>
      <c r="I1371" s="1" t="s">
        <v>7434</v>
      </c>
      <c r="J1371" s="1">
        <v>-1</v>
      </c>
      <c r="K1371" s="1" t="s">
        <v>2124</v>
      </c>
      <c r="L1371" s="1" t="s">
        <v>7464</v>
      </c>
      <c r="M1371" s="1" t="s">
        <v>2232</v>
      </c>
      <c r="N1371" s="1" t="s">
        <v>2194</v>
      </c>
      <c r="O1371" s="1" t="s">
        <v>2165</v>
      </c>
      <c r="P1371" s="1" t="s">
        <v>2165</v>
      </c>
      <c r="Q1371" s="1" t="s">
        <v>2166</v>
      </c>
      <c r="R1371" s="1" t="s">
        <v>2167</v>
      </c>
      <c r="S1371" s="1">
        <v>6</v>
      </c>
      <c r="T1371" s="1">
        <v>106629186</v>
      </c>
      <c r="U1371" s="1">
        <v>106629188</v>
      </c>
      <c r="V1371" s="1" t="s">
        <v>2168</v>
      </c>
      <c r="W1371" s="1" t="s">
        <v>2168</v>
      </c>
      <c r="X1371" s="1" t="s">
        <v>7465</v>
      </c>
      <c r="Y1371" s="1" t="s">
        <v>2236</v>
      </c>
      <c r="Z1371" s="1">
        <v>1</v>
      </c>
      <c r="AA1371" s="1" t="s">
        <v>2124</v>
      </c>
      <c r="AB1371" s="1" t="s">
        <v>2171</v>
      </c>
      <c r="AC1371" s="1" t="s">
        <v>2124</v>
      </c>
      <c r="AD1371" s="1">
        <v>2</v>
      </c>
      <c r="AE1371" s="1">
        <v>1278441</v>
      </c>
      <c r="AF1371" s="1">
        <v>106629185</v>
      </c>
      <c r="AG1371" s="1" t="s">
        <v>4063</v>
      </c>
      <c r="AH1371" s="1" t="s">
        <v>2185</v>
      </c>
    </row>
    <row r="1372" spans="1:34" x14ac:dyDescent="0.25">
      <c r="A1372" s="1">
        <v>1268448</v>
      </c>
      <c r="B1372" s="1" t="s">
        <v>2175</v>
      </c>
      <c r="C1372" s="1" t="s">
        <v>7466</v>
      </c>
      <c r="D1372" s="1">
        <v>3832</v>
      </c>
      <c r="E1372" s="3" t="s">
        <v>393</v>
      </c>
      <c r="F1372" s="1" t="s">
        <v>395</v>
      </c>
      <c r="G1372" s="1" t="s">
        <v>2189</v>
      </c>
      <c r="H1372" s="1">
        <v>0</v>
      </c>
      <c r="I1372" s="1" t="s">
        <v>7467</v>
      </c>
      <c r="J1372" s="1">
        <v>-1</v>
      </c>
      <c r="K1372" s="1" t="s">
        <v>2124</v>
      </c>
      <c r="L1372" s="1" t="s">
        <v>7468</v>
      </c>
      <c r="M1372" s="1" t="s">
        <v>2232</v>
      </c>
      <c r="N1372" s="1" t="s">
        <v>2194</v>
      </c>
      <c r="O1372" s="1" t="s">
        <v>2165</v>
      </c>
      <c r="P1372" s="1" t="s">
        <v>2165</v>
      </c>
      <c r="Q1372" s="1" t="s">
        <v>2166</v>
      </c>
      <c r="R1372" s="1" t="s">
        <v>2225</v>
      </c>
      <c r="S1372" s="1">
        <v>10</v>
      </c>
      <c r="T1372" s="1">
        <v>92593161</v>
      </c>
      <c r="U1372" s="1">
        <v>92593161</v>
      </c>
      <c r="V1372" s="1" t="s">
        <v>2168</v>
      </c>
      <c r="W1372" s="1" t="s">
        <v>2168</v>
      </c>
      <c r="X1372" s="1" t="s">
        <v>4247</v>
      </c>
      <c r="Y1372" s="1" t="s">
        <v>2236</v>
      </c>
      <c r="Z1372" s="1">
        <v>1</v>
      </c>
      <c r="AA1372" s="1" t="s">
        <v>2124</v>
      </c>
      <c r="AB1372" s="1" t="s">
        <v>2171</v>
      </c>
      <c r="AC1372" s="1" t="s">
        <v>2124</v>
      </c>
      <c r="AD1372" s="1">
        <v>2</v>
      </c>
      <c r="AE1372" s="1">
        <v>1279872</v>
      </c>
      <c r="AF1372" s="1">
        <v>92593161</v>
      </c>
      <c r="AG1372" s="1" t="s">
        <v>2185</v>
      </c>
      <c r="AH1372" s="1" t="s">
        <v>2210</v>
      </c>
    </row>
    <row r="1373" spans="1:34" x14ac:dyDescent="0.25">
      <c r="A1373" s="1">
        <v>1268488</v>
      </c>
      <c r="B1373" s="1" t="s">
        <v>2187</v>
      </c>
      <c r="C1373" s="1" t="s">
        <v>7469</v>
      </c>
      <c r="D1373" s="1">
        <v>84816</v>
      </c>
      <c r="E1373" s="3" t="s">
        <v>1016</v>
      </c>
      <c r="F1373" s="1" t="s">
        <v>1018</v>
      </c>
      <c r="G1373" s="1" t="s">
        <v>2189</v>
      </c>
      <c r="H1373" s="1">
        <v>0</v>
      </c>
      <c r="I1373" s="1" t="s">
        <v>7374</v>
      </c>
      <c r="J1373" s="1">
        <v>-1</v>
      </c>
      <c r="K1373" s="1" t="s">
        <v>2124</v>
      </c>
      <c r="L1373" s="1" t="s">
        <v>7470</v>
      </c>
      <c r="M1373" s="1" t="s">
        <v>2232</v>
      </c>
      <c r="N1373" s="1" t="s">
        <v>2194</v>
      </c>
      <c r="O1373" s="1" t="s">
        <v>2165</v>
      </c>
      <c r="P1373" s="1" t="s">
        <v>2165</v>
      </c>
      <c r="Q1373" s="1" t="s">
        <v>2166</v>
      </c>
      <c r="R1373" s="1" t="s">
        <v>2167</v>
      </c>
      <c r="S1373" s="1">
        <v>6</v>
      </c>
      <c r="T1373" s="1">
        <v>106629184</v>
      </c>
      <c r="U1373" s="1">
        <v>106629185</v>
      </c>
      <c r="V1373" s="1" t="s">
        <v>2168</v>
      </c>
      <c r="W1373" s="1" t="s">
        <v>2168</v>
      </c>
      <c r="X1373" s="1" t="s">
        <v>7465</v>
      </c>
      <c r="Y1373" s="1" t="s">
        <v>2236</v>
      </c>
      <c r="Z1373" s="1">
        <v>1</v>
      </c>
      <c r="AA1373" s="1" t="s">
        <v>2124</v>
      </c>
      <c r="AB1373" s="1" t="s">
        <v>2171</v>
      </c>
      <c r="AC1373" s="1" t="s">
        <v>2124</v>
      </c>
      <c r="AD1373" s="1">
        <v>2</v>
      </c>
      <c r="AE1373" s="1">
        <v>1279912</v>
      </c>
      <c r="AF1373" s="1">
        <v>106629184</v>
      </c>
      <c r="AG1373" s="1" t="s">
        <v>2210</v>
      </c>
      <c r="AH1373" s="1" t="s">
        <v>3846</v>
      </c>
    </row>
    <row r="1374" spans="1:34" x14ac:dyDescent="0.25">
      <c r="A1374" s="1">
        <v>1268713</v>
      </c>
      <c r="B1374" s="1" t="s">
        <v>2175</v>
      </c>
      <c r="C1374" s="1" t="s">
        <v>7471</v>
      </c>
      <c r="D1374" s="1">
        <v>8722</v>
      </c>
      <c r="E1374" s="3" t="s">
        <v>1161</v>
      </c>
      <c r="F1374" s="1" t="s">
        <v>1164</v>
      </c>
      <c r="G1374" s="1" t="s">
        <v>2189</v>
      </c>
      <c r="H1374" s="1">
        <v>0</v>
      </c>
      <c r="I1374" s="1" t="s">
        <v>7404</v>
      </c>
      <c r="J1374" s="1">
        <v>-1</v>
      </c>
      <c r="K1374" s="1" t="s">
        <v>2124</v>
      </c>
      <c r="L1374" s="1" t="s">
        <v>7472</v>
      </c>
      <c r="M1374" s="1" t="s">
        <v>2232</v>
      </c>
      <c r="N1374" s="1" t="s">
        <v>2194</v>
      </c>
      <c r="O1374" s="1" t="s">
        <v>2165</v>
      </c>
      <c r="P1374" s="1" t="s">
        <v>2165</v>
      </c>
      <c r="Q1374" s="1" t="s">
        <v>2166</v>
      </c>
      <c r="R1374" s="1" t="s">
        <v>2182</v>
      </c>
      <c r="S1374" s="1">
        <v>11</v>
      </c>
      <c r="T1374" s="1">
        <v>66568589</v>
      </c>
      <c r="U1374" s="1">
        <v>66568589</v>
      </c>
      <c r="V1374" s="1" t="s">
        <v>2168</v>
      </c>
      <c r="W1374" s="1" t="s">
        <v>2168</v>
      </c>
      <c r="X1374" s="1" t="s">
        <v>2761</v>
      </c>
      <c r="Y1374" s="1" t="s">
        <v>2236</v>
      </c>
      <c r="Z1374" s="1">
        <v>1</v>
      </c>
      <c r="AA1374" s="1" t="s">
        <v>2124</v>
      </c>
      <c r="AB1374" s="1" t="s">
        <v>2171</v>
      </c>
      <c r="AC1374" s="1" t="s">
        <v>2124</v>
      </c>
      <c r="AD1374" s="1">
        <v>2</v>
      </c>
      <c r="AE1374" s="1">
        <v>1276084</v>
      </c>
      <c r="AF1374" s="1">
        <v>66568589</v>
      </c>
      <c r="AG1374" s="1" t="s">
        <v>2210</v>
      </c>
      <c r="AH1374" s="1" t="s">
        <v>2185</v>
      </c>
    </row>
    <row r="1375" spans="1:34" x14ac:dyDescent="0.25">
      <c r="A1375" s="1">
        <v>1269763</v>
      </c>
      <c r="B1375" s="1" t="s">
        <v>2175</v>
      </c>
      <c r="C1375" s="1" t="s">
        <v>7473</v>
      </c>
      <c r="D1375" s="1">
        <v>440435</v>
      </c>
      <c r="E1375" s="3" t="s">
        <v>308</v>
      </c>
      <c r="F1375" s="1" t="s">
        <v>311</v>
      </c>
      <c r="G1375" s="1" t="s">
        <v>2189</v>
      </c>
      <c r="H1375" s="1">
        <v>0</v>
      </c>
      <c r="I1375" s="1" t="s">
        <v>4656</v>
      </c>
      <c r="J1375" s="1">
        <v>-1</v>
      </c>
      <c r="K1375" s="1" t="s">
        <v>2124</v>
      </c>
      <c r="L1375" s="1" t="s">
        <v>7474</v>
      </c>
      <c r="M1375" s="1" t="s">
        <v>2232</v>
      </c>
      <c r="N1375" s="1" t="s">
        <v>2194</v>
      </c>
      <c r="O1375" s="1" t="s">
        <v>2165</v>
      </c>
      <c r="P1375" s="1" t="s">
        <v>2165</v>
      </c>
      <c r="Q1375" s="1" t="s">
        <v>2166</v>
      </c>
      <c r="R1375" s="1" t="s">
        <v>2282</v>
      </c>
      <c r="S1375" s="1">
        <v>17</v>
      </c>
      <c r="T1375" s="1">
        <v>38343912</v>
      </c>
      <c r="U1375" s="1">
        <v>38343912</v>
      </c>
      <c r="V1375" s="1" t="s">
        <v>2168</v>
      </c>
      <c r="W1375" s="1" t="s">
        <v>2168</v>
      </c>
      <c r="X1375" s="1" t="s">
        <v>7475</v>
      </c>
      <c r="Y1375" s="1" t="s">
        <v>2236</v>
      </c>
      <c r="Z1375" s="1">
        <v>1</v>
      </c>
      <c r="AA1375" s="1" t="s">
        <v>2124</v>
      </c>
      <c r="AB1375" s="1" t="s">
        <v>2171</v>
      </c>
      <c r="AC1375" s="1" t="s">
        <v>2124</v>
      </c>
      <c r="AD1375" s="1">
        <v>2</v>
      </c>
      <c r="AE1375" s="1">
        <v>1279730</v>
      </c>
      <c r="AF1375" s="1">
        <v>38343912</v>
      </c>
      <c r="AG1375" s="1" t="s">
        <v>2210</v>
      </c>
      <c r="AH1375" s="1" t="s">
        <v>2174</v>
      </c>
    </row>
    <row r="1376" spans="1:34" x14ac:dyDescent="0.25">
      <c r="A1376" s="1">
        <v>1270846</v>
      </c>
      <c r="B1376" s="1" t="s">
        <v>2175</v>
      </c>
      <c r="C1376" s="1" t="s">
        <v>7476</v>
      </c>
      <c r="D1376" s="1">
        <v>326</v>
      </c>
      <c r="E1376" s="3" t="s">
        <v>41</v>
      </c>
      <c r="F1376" s="1" t="s">
        <v>45</v>
      </c>
      <c r="G1376" s="1" t="s">
        <v>2189</v>
      </c>
      <c r="H1376" s="1">
        <v>0</v>
      </c>
      <c r="I1376" s="1" t="s">
        <v>4536</v>
      </c>
      <c r="J1376" s="1">
        <v>-1</v>
      </c>
      <c r="K1376" s="1" t="s">
        <v>2124</v>
      </c>
      <c r="L1376" s="1" t="s">
        <v>7477</v>
      </c>
      <c r="M1376" s="1" t="s">
        <v>2232</v>
      </c>
      <c r="N1376" s="1" t="s">
        <v>2194</v>
      </c>
      <c r="O1376" s="1" t="s">
        <v>2165</v>
      </c>
      <c r="P1376" s="1" t="s">
        <v>2165</v>
      </c>
      <c r="Q1376" s="1" t="s">
        <v>2166</v>
      </c>
      <c r="R1376" s="1" t="s">
        <v>6842</v>
      </c>
      <c r="S1376" s="1">
        <v>21</v>
      </c>
      <c r="T1376" s="1">
        <v>44285930</v>
      </c>
      <c r="U1376" s="1">
        <v>44285930</v>
      </c>
      <c r="V1376" s="1" t="s">
        <v>2168</v>
      </c>
      <c r="W1376" s="1" t="s">
        <v>2168</v>
      </c>
      <c r="X1376" s="1" t="s">
        <v>6843</v>
      </c>
      <c r="Y1376" s="1" t="s">
        <v>2236</v>
      </c>
      <c r="Z1376" s="1">
        <v>1</v>
      </c>
      <c r="AA1376" s="1" t="s">
        <v>2124</v>
      </c>
      <c r="AB1376" s="1" t="s">
        <v>2171</v>
      </c>
      <c r="AC1376" s="1" t="s">
        <v>2124</v>
      </c>
      <c r="AD1376" s="1">
        <v>2</v>
      </c>
      <c r="AE1376" s="1">
        <v>1283137</v>
      </c>
      <c r="AF1376" s="1">
        <v>44285930</v>
      </c>
      <c r="AG1376" s="1" t="s">
        <v>2174</v>
      </c>
      <c r="AH1376" s="1" t="s">
        <v>2185</v>
      </c>
    </row>
    <row r="1377" spans="1:34" x14ac:dyDescent="0.25">
      <c r="A1377" s="1">
        <v>1271926</v>
      </c>
      <c r="B1377" s="1" t="s">
        <v>2157</v>
      </c>
      <c r="C1377" s="1" t="s">
        <v>7478</v>
      </c>
      <c r="D1377" s="1">
        <v>26146</v>
      </c>
      <c r="E1377" s="3" t="s">
        <v>1056</v>
      </c>
      <c r="F1377" s="1" t="s">
        <v>1059</v>
      </c>
      <c r="G1377" s="1" t="s">
        <v>2189</v>
      </c>
      <c r="H1377" s="1">
        <v>0</v>
      </c>
      <c r="I1377" s="1" t="s">
        <v>7479</v>
      </c>
      <c r="J1377" s="1">
        <v>-1</v>
      </c>
      <c r="K1377" s="1" t="s">
        <v>2124</v>
      </c>
      <c r="L1377" s="1" t="s">
        <v>7480</v>
      </c>
      <c r="M1377" s="1" t="s">
        <v>2232</v>
      </c>
      <c r="N1377" s="1" t="s">
        <v>2194</v>
      </c>
      <c r="O1377" s="1" t="s">
        <v>2165</v>
      </c>
      <c r="P1377" s="1" t="s">
        <v>2165</v>
      </c>
      <c r="Q1377" s="1" t="s">
        <v>2166</v>
      </c>
      <c r="R1377" s="1" t="s">
        <v>2443</v>
      </c>
      <c r="S1377" s="1">
        <v>2</v>
      </c>
      <c r="T1377" s="1">
        <v>238320564</v>
      </c>
      <c r="U1377" s="1">
        <v>238320564</v>
      </c>
      <c r="V1377" s="1" t="s">
        <v>2168</v>
      </c>
      <c r="W1377" s="1" t="s">
        <v>2168</v>
      </c>
      <c r="X1377" s="1" t="s">
        <v>7481</v>
      </c>
      <c r="Y1377" s="1" t="s">
        <v>2236</v>
      </c>
      <c r="Z1377" s="1">
        <v>1</v>
      </c>
      <c r="AA1377" s="1" t="s">
        <v>2124</v>
      </c>
      <c r="AB1377" s="1" t="s">
        <v>2171</v>
      </c>
      <c r="AC1377" s="1" t="s">
        <v>2124</v>
      </c>
      <c r="AD1377" s="1">
        <v>2</v>
      </c>
      <c r="AE1377" s="1">
        <v>1281208</v>
      </c>
      <c r="AF1377" s="1">
        <v>238320563</v>
      </c>
      <c r="AG1377" s="1" t="s">
        <v>2773</v>
      </c>
      <c r="AH1377" s="1" t="s">
        <v>2210</v>
      </c>
    </row>
    <row r="1378" spans="1:34" x14ac:dyDescent="0.25">
      <c r="A1378" s="1">
        <v>1273683</v>
      </c>
      <c r="B1378" s="1" t="s">
        <v>2175</v>
      </c>
      <c r="C1378" s="1" t="s">
        <v>7325</v>
      </c>
      <c r="D1378" s="1">
        <v>8722</v>
      </c>
      <c r="E1378" s="3" t="s">
        <v>1161</v>
      </c>
      <c r="F1378" s="1" t="s">
        <v>1164</v>
      </c>
      <c r="G1378" s="1" t="s">
        <v>2189</v>
      </c>
      <c r="H1378" s="1">
        <v>0</v>
      </c>
      <c r="I1378" s="1" t="s">
        <v>7404</v>
      </c>
      <c r="J1378" s="1">
        <v>-1</v>
      </c>
      <c r="K1378" s="1" t="s">
        <v>2124</v>
      </c>
      <c r="L1378" s="1" t="s">
        <v>7482</v>
      </c>
      <c r="M1378" s="1" t="s">
        <v>2232</v>
      </c>
      <c r="N1378" s="1" t="s">
        <v>2194</v>
      </c>
      <c r="O1378" s="1" t="s">
        <v>2165</v>
      </c>
      <c r="P1378" s="1" t="s">
        <v>2165</v>
      </c>
      <c r="Q1378" s="1" t="s">
        <v>2166</v>
      </c>
      <c r="R1378" s="1" t="s">
        <v>2182</v>
      </c>
      <c r="S1378" s="1">
        <v>11</v>
      </c>
      <c r="T1378" s="1">
        <v>66568739</v>
      </c>
      <c r="U1378" s="1">
        <v>66568739</v>
      </c>
      <c r="V1378" s="1" t="s">
        <v>2168</v>
      </c>
      <c r="W1378" s="1" t="s">
        <v>2168</v>
      </c>
      <c r="X1378" s="1" t="s">
        <v>2761</v>
      </c>
      <c r="Y1378" s="1" t="s">
        <v>2236</v>
      </c>
      <c r="Z1378" s="1">
        <v>1</v>
      </c>
      <c r="AA1378" s="1" t="s">
        <v>2124</v>
      </c>
      <c r="AB1378" s="1" t="s">
        <v>2171</v>
      </c>
      <c r="AC1378" s="1" t="s">
        <v>2124</v>
      </c>
      <c r="AD1378" s="1">
        <v>2</v>
      </c>
      <c r="AE1378" s="1">
        <v>1283743</v>
      </c>
      <c r="AF1378" s="1">
        <v>66568739</v>
      </c>
      <c r="AG1378" s="1" t="s">
        <v>2186</v>
      </c>
      <c r="AH1378" s="1" t="s">
        <v>2174</v>
      </c>
    </row>
    <row r="1379" spans="1:34" x14ac:dyDescent="0.25">
      <c r="A1379" s="1">
        <v>1278956</v>
      </c>
      <c r="B1379" s="1" t="s">
        <v>2175</v>
      </c>
      <c r="C1379" s="1" t="s">
        <v>7483</v>
      </c>
      <c r="D1379" s="1">
        <v>26090</v>
      </c>
      <c r="E1379" s="3" t="s">
        <v>9</v>
      </c>
      <c r="F1379" s="1" t="s">
        <v>12</v>
      </c>
      <c r="G1379" s="1" t="s">
        <v>2189</v>
      </c>
      <c r="H1379" s="1">
        <v>0</v>
      </c>
      <c r="I1379" s="1" t="s">
        <v>7484</v>
      </c>
      <c r="J1379" s="1">
        <v>-1</v>
      </c>
      <c r="K1379" s="1" t="s">
        <v>2124</v>
      </c>
      <c r="L1379" s="1" t="s">
        <v>7485</v>
      </c>
      <c r="M1379" s="1" t="s">
        <v>2232</v>
      </c>
      <c r="N1379" s="1" t="s">
        <v>2194</v>
      </c>
      <c r="O1379" s="1" t="s">
        <v>2165</v>
      </c>
      <c r="P1379" s="1" t="s">
        <v>2165</v>
      </c>
      <c r="Q1379" s="1" t="s">
        <v>2166</v>
      </c>
      <c r="R1379" s="1" t="s">
        <v>2195</v>
      </c>
      <c r="S1379" s="1">
        <v>20</v>
      </c>
      <c r="T1379" s="1">
        <v>25390751</v>
      </c>
      <c r="U1379" s="1">
        <v>25390751</v>
      </c>
      <c r="V1379" s="1" t="s">
        <v>2168</v>
      </c>
      <c r="W1379" s="1" t="s">
        <v>2168</v>
      </c>
      <c r="X1379" s="1" t="s">
        <v>5260</v>
      </c>
      <c r="Y1379" s="1" t="s">
        <v>2236</v>
      </c>
      <c r="Z1379" s="1">
        <v>1</v>
      </c>
      <c r="AA1379" s="1" t="s">
        <v>2124</v>
      </c>
      <c r="AB1379" s="1" t="s">
        <v>2171</v>
      </c>
      <c r="AC1379" s="1" t="s">
        <v>2124</v>
      </c>
      <c r="AD1379" s="1">
        <v>2</v>
      </c>
      <c r="AE1379" s="1">
        <v>1289125</v>
      </c>
      <c r="AF1379" s="1">
        <v>25390751</v>
      </c>
      <c r="AG1379" s="1" t="s">
        <v>2174</v>
      </c>
      <c r="AH1379" s="1" t="s">
        <v>2186</v>
      </c>
    </row>
    <row r="1380" spans="1:34" x14ac:dyDescent="0.25">
      <c r="A1380" s="1">
        <v>1281905</v>
      </c>
      <c r="B1380" s="1" t="s">
        <v>2175</v>
      </c>
      <c r="C1380" s="1" t="s">
        <v>7486</v>
      </c>
      <c r="D1380" s="1">
        <v>326</v>
      </c>
      <c r="E1380" s="3" t="s">
        <v>41</v>
      </c>
      <c r="F1380" s="1" t="s">
        <v>45</v>
      </c>
      <c r="G1380" s="1" t="s">
        <v>2189</v>
      </c>
      <c r="H1380" s="1">
        <v>0</v>
      </c>
      <c r="I1380" s="1" t="s">
        <v>7378</v>
      </c>
      <c r="J1380" s="1">
        <v>-1</v>
      </c>
      <c r="K1380" s="1" t="s">
        <v>2124</v>
      </c>
      <c r="L1380" s="1" t="s">
        <v>7487</v>
      </c>
      <c r="M1380" s="1" t="s">
        <v>2232</v>
      </c>
      <c r="N1380" s="1" t="s">
        <v>2194</v>
      </c>
      <c r="O1380" s="1" t="s">
        <v>2165</v>
      </c>
      <c r="P1380" s="1" t="s">
        <v>2165</v>
      </c>
      <c r="Q1380" s="1" t="s">
        <v>2166</v>
      </c>
      <c r="R1380" s="1" t="s">
        <v>6842</v>
      </c>
      <c r="S1380" s="1">
        <v>21</v>
      </c>
      <c r="T1380" s="1">
        <v>44285966</v>
      </c>
      <c r="U1380" s="1">
        <v>44285966</v>
      </c>
      <c r="V1380" s="1" t="s">
        <v>2168</v>
      </c>
      <c r="W1380" s="1" t="s">
        <v>2168</v>
      </c>
      <c r="X1380" s="1" t="s">
        <v>6843</v>
      </c>
      <c r="Y1380" s="1" t="s">
        <v>2236</v>
      </c>
      <c r="Z1380" s="1">
        <v>1</v>
      </c>
      <c r="AA1380" s="1" t="s">
        <v>2124</v>
      </c>
      <c r="AB1380" s="1" t="s">
        <v>2171</v>
      </c>
      <c r="AC1380" s="1" t="s">
        <v>2124</v>
      </c>
      <c r="AD1380" s="1">
        <v>2</v>
      </c>
      <c r="AE1380" s="1">
        <v>1292092</v>
      </c>
      <c r="AF1380" s="1">
        <v>44285966</v>
      </c>
      <c r="AG1380" s="1" t="s">
        <v>2174</v>
      </c>
      <c r="AH1380" s="1" t="s">
        <v>2185</v>
      </c>
    </row>
    <row r="1381" spans="1:34" x14ac:dyDescent="0.25">
      <c r="A1381" s="1">
        <v>1283455</v>
      </c>
      <c r="B1381" s="1" t="s">
        <v>2175</v>
      </c>
      <c r="C1381" s="1" t="s">
        <v>7488</v>
      </c>
      <c r="D1381" s="1">
        <v>2055</v>
      </c>
      <c r="E1381" s="3" t="s">
        <v>193</v>
      </c>
      <c r="F1381" s="1" t="s">
        <v>196</v>
      </c>
      <c r="G1381" s="1" t="s">
        <v>2189</v>
      </c>
      <c r="H1381" s="1">
        <v>0</v>
      </c>
      <c r="I1381" s="1" t="s">
        <v>7489</v>
      </c>
      <c r="J1381" s="1">
        <v>-1</v>
      </c>
      <c r="K1381" s="1" t="s">
        <v>2124</v>
      </c>
      <c r="L1381" s="1" t="s">
        <v>7490</v>
      </c>
      <c r="M1381" s="1" t="s">
        <v>2232</v>
      </c>
      <c r="N1381" s="1" t="s">
        <v>2194</v>
      </c>
      <c r="O1381" s="1" t="s">
        <v>2165</v>
      </c>
      <c r="P1381" s="1" t="s">
        <v>2165</v>
      </c>
      <c r="Q1381" s="1" t="s">
        <v>2166</v>
      </c>
      <c r="R1381" s="1" t="s">
        <v>2325</v>
      </c>
      <c r="S1381" s="1">
        <v>8</v>
      </c>
      <c r="T1381" s="1">
        <v>1763880</v>
      </c>
      <c r="U1381" s="1">
        <v>1763880</v>
      </c>
      <c r="V1381" s="1" t="s">
        <v>2168</v>
      </c>
      <c r="W1381" s="1" t="s">
        <v>2168</v>
      </c>
      <c r="X1381" s="1" t="s">
        <v>2326</v>
      </c>
      <c r="Y1381" s="1" t="s">
        <v>2236</v>
      </c>
      <c r="Z1381" s="1">
        <v>1</v>
      </c>
      <c r="AA1381" s="1" t="s">
        <v>2124</v>
      </c>
      <c r="AB1381" s="1" t="s">
        <v>2171</v>
      </c>
      <c r="AC1381" s="1" t="s">
        <v>2124</v>
      </c>
      <c r="AD1381" s="1">
        <v>2</v>
      </c>
      <c r="AE1381" s="1">
        <v>1293653</v>
      </c>
      <c r="AF1381" s="1">
        <v>1763880</v>
      </c>
      <c r="AG1381" s="1" t="s">
        <v>2210</v>
      </c>
      <c r="AH1381" s="1" t="s">
        <v>2186</v>
      </c>
    </row>
    <row r="1382" spans="1:34" x14ac:dyDescent="0.25">
      <c r="A1382" s="1">
        <v>1284019</v>
      </c>
      <c r="B1382" s="1" t="s">
        <v>2175</v>
      </c>
      <c r="C1382" s="1" t="s">
        <v>7491</v>
      </c>
      <c r="D1382" s="1">
        <v>6657</v>
      </c>
      <c r="E1382" s="3" t="s">
        <v>1354</v>
      </c>
      <c r="F1382" s="1" t="s">
        <v>1357</v>
      </c>
      <c r="G1382" s="1" t="s">
        <v>2189</v>
      </c>
      <c r="H1382" s="1">
        <v>0</v>
      </c>
      <c r="I1382" s="1" t="s">
        <v>7378</v>
      </c>
      <c r="J1382" s="1">
        <v>-1</v>
      </c>
      <c r="K1382" s="1" t="s">
        <v>2124</v>
      </c>
      <c r="L1382" s="1" t="s">
        <v>7492</v>
      </c>
      <c r="M1382" s="1" t="s">
        <v>2232</v>
      </c>
      <c r="N1382" s="1" t="s">
        <v>2194</v>
      </c>
      <c r="O1382" s="1" t="s">
        <v>2165</v>
      </c>
      <c r="P1382" s="1" t="s">
        <v>2165</v>
      </c>
      <c r="Q1382" s="1" t="s">
        <v>2166</v>
      </c>
      <c r="R1382" s="1" t="s">
        <v>2637</v>
      </c>
      <c r="S1382" s="1">
        <v>3</v>
      </c>
      <c r="T1382" s="1">
        <v>181712324</v>
      </c>
      <c r="U1382" s="1">
        <v>181712324</v>
      </c>
      <c r="V1382" s="1" t="s">
        <v>2168</v>
      </c>
      <c r="W1382" s="1" t="s">
        <v>2168</v>
      </c>
      <c r="X1382" s="1" t="s">
        <v>5801</v>
      </c>
      <c r="Y1382" s="1" t="s">
        <v>2236</v>
      </c>
      <c r="Z1382" s="1">
        <v>1</v>
      </c>
      <c r="AA1382" s="1" t="s">
        <v>2124</v>
      </c>
      <c r="AB1382" s="1" t="s">
        <v>2171</v>
      </c>
      <c r="AC1382" s="1" t="s">
        <v>2124</v>
      </c>
      <c r="AD1382" s="1">
        <v>2</v>
      </c>
      <c r="AE1382" s="1">
        <v>1294227</v>
      </c>
      <c r="AF1382" s="1">
        <v>181712324</v>
      </c>
      <c r="AG1382" s="1" t="s">
        <v>2174</v>
      </c>
      <c r="AH1382" s="1" t="s">
        <v>2186</v>
      </c>
    </row>
    <row r="1383" spans="1:34" x14ac:dyDescent="0.25">
      <c r="A1383" s="1">
        <v>1285400</v>
      </c>
      <c r="B1383" s="1" t="s">
        <v>2187</v>
      </c>
      <c r="C1383" s="1" t="s">
        <v>7493</v>
      </c>
      <c r="D1383" s="1">
        <v>85378</v>
      </c>
      <c r="E1383" s="3" t="s">
        <v>1079</v>
      </c>
      <c r="F1383" s="1" t="s">
        <v>1082</v>
      </c>
      <c r="G1383" s="1" t="s">
        <v>2189</v>
      </c>
      <c r="H1383" s="1">
        <v>0</v>
      </c>
      <c r="I1383" s="1" t="s">
        <v>7467</v>
      </c>
      <c r="J1383" s="1">
        <v>-1</v>
      </c>
      <c r="K1383" s="1" t="s">
        <v>2124</v>
      </c>
      <c r="L1383" s="1" t="s">
        <v>7494</v>
      </c>
      <c r="M1383" s="1" t="s">
        <v>2232</v>
      </c>
      <c r="N1383" s="1" t="s">
        <v>2194</v>
      </c>
      <c r="O1383" s="1" t="s">
        <v>2165</v>
      </c>
      <c r="P1383" s="1" t="s">
        <v>2165</v>
      </c>
      <c r="Q1383" s="1" t="s">
        <v>2166</v>
      </c>
      <c r="R1383" s="1" t="s">
        <v>5580</v>
      </c>
      <c r="S1383" s="1">
        <v>22</v>
      </c>
      <c r="T1383" s="1">
        <v>50244603</v>
      </c>
      <c r="U1383" s="1">
        <v>50244604</v>
      </c>
      <c r="V1383" s="1" t="s">
        <v>2168</v>
      </c>
      <c r="W1383" s="1" t="s">
        <v>2168</v>
      </c>
      <c r="X1383" s="1" t="s">
        <v>7495</v>
      </c>
      <c r="Y1383" s="1" t="s">
        <v>2236</v>
      </c>
      <c r="Z1383" s="1">
        <v>1</v>
      </c>
      <c r="AA1383" s="1" t="s">
        <v>2124</v>
      </c>
      <c r="AB1383" s="1" t="s">
        <v>2171</v>
      </c>
      <c r="AC1383" s="1" t="s">
        <v>2124</v>
      </c>
      <c r="AD1383" s="1">
        <v>2</v>
      </c>
      <c r="AE1383" s="1">
        <v>1295605</v>
      </c>
      <c r="AF1383" s="1">
        <v>50244603</v>
      </c>
      <c r="AG1383" s="1" t="s">
        <v>2185</v>
      </c>
      <c r="AH1383" s="1" t="s">
        <v>6092</v>
      </c>
    </row>
    <row r="1384" spans="1:34" x14ac:dyDescent="0.25">
      <c r="A1384" s="1">
        <v>1286322</v>
      </c>
      <c r="B1384" s="1" t="s">
        <v>2157</v>
      </c>
      <c r="C1384" s="1" t="s">
        <v>7496</v>
      </c>
      <c r="D1384" s="1">
        <v>5308</v>
      </c>
      <c r="E1384" s="3" t="s">
        <v>1310</v>
      </c>
      <c r="F1384" s="1" t="s">
        <v>1312</v>
      </c>
      <c r="G1384" s="1" t="s">
        <v>2189</v>
      </c>
      <c r="H1384" s="1">
        <v>0</v>
      </c>
      <c r="I1384" s="1" t="s">
        <v>2230</v>
      </c>
      <c r="J1384" s="1">
        <v>-1</v>
      </c>
      <c r="K1384" s="1" t="s">
        <v>2124</v>
      </c>
      <c r="L1384" s="1" t="s">
        <v>7497</v>
      </c>
      <c r="M1384" s="1" t="s">
        <v>2232</v>
      </c>
      <c r="N1384" s="1" t="s">
        <v>2194</v>
      </c>
      <c r="O1384" s="1" t="s">
        <v>2165</v>
      </c>
      <c r="P1384" s="1" t="s">
        <v>2165</v>
      </c>
      <c r="Q1384" s="1" t="s">
        <v>2166</v>
      </c>
      <c r="R1384" s="1" t="s">
        <v>2359</v>
      </c>
      <c r="S1384" s="1">
        <v>4</v>
      </c>
      <c r="T1384" s="1">
        <v>110622847</v>
      </c>
      <c r="U1384" s="1">
        <v>110622848</v>
      </c>
      <c r="V1384" s="1" t="s">
        <v>2168</v>
      </c>
      <c r="W1384" s="1" t="s">
        <v>2168</v>
      </c>
      <c r="X1384" s="1" t="s">
        <v>3415</v>
      </c>
      <c r="Y1384" s="1" t="s">
        <v>2236</v>
      </c>
      <c r="Z1384" s="1">
        <v>1</v>
      </c>
      <c r="AA1384" s="1" t="s">
        <v>2124</v>
      </c>
      <c r="AB1384" s="1" t="s">
        <v>2171</v>
      </c>
      <c r="AC1384" s="1" t="s">
        <v>2124</v>
      </c>
      <c r="AD1384" s="1">
        <v>2</v>
      </c>
      <c r="AE1384" s="1">
        <v>1296530</v>
      </c>
      <c r="AF1384" s="1">
        <v>110622846</v>
      </c>
      <c r="AG1384" s="1" t="s">
        <v>7372</v>
      </c>
      <c r="AH1384" s="1" t="s">
        <v>2210</v>
      </c>
    </row>
    <row r="1385" spans="1:34" x14ac:dyDescent="0.25">
      <c r="A1385" s="1">
        <v>1292113</v>
      </c>
      <c r="B1385" s="1" t="s">
        <v>2175</v>
      </c>
      <c r="C1385" s="1" t="s">
        <v>7498</v>
      </c>
      <c r="D1385" s="1">
        <v>6017</v>
      </c>
      <c r="E1385" s="3" t="s">
        <v>630</v>
      </c>
      <c r="F1385" s="1" t="s">
        <v>633</v>
      </c>
      <c r="G1385" s="1" t="s">
        <v>2249</v>
      </c>
      <c r="H1385" s="1">
        <v>0</v>
      </c>
      <c r="I1385" s="1" t="s">
        <v>7499</v>
      </c>
      <c r="J1385" s="1">
        <v>-1</v>
      </c>
      <c r="K1385" s="1" t="s">
        <v>2124</v>
      </c>
      <c r="L1385" s="1" t="s">
        <v>7500</v>
      </c>
      <c r="M1385" s="1" t="s">
        <v>5069</v>
      </c>
      <c r="N1385" s="1" t="s">
        <v>5070</v>
      </c>
      <c r="O1385" s="1" t="s">
        <v>2165</v>
      </c>
      <c r="P1385" s="1" t="s">
        <v>2165</v>
      </c>
      <c r="Q1385" s="1" t="s">
        <v>2166</v>
      </c>
      <c r="R1385" s="1" t="s">
        <v>2204</v>
      </c>
      <c r="S1385" s="1">
        <v>15</v>
      </c>
      <c r="T1385" s="1">
        <v>89219860</v>
      </c>
      <c r="U1385" s="1">
        <v>89219860</v>
      </c>
      <c r="V1385" s="1" t="s">
        <v>2168</v>
      </c>
      <c r="W1385" s="1" t="s">
        <v>2168</v>
      </c>
      <c r="X1385" s="1" t="s">
        <v>2374</v>
      </c>
      <c r="Y1385" s="1" t="s">
        <v>2236</v>
      </c>
      <c r="Z1385" s="1">
        <v>1</v>
      </c>
      <c r="AA1385" s="1" t="s">
        <v>2124</v>
      </c>
      <c r="AB1385" s="1" t="s">
        <v>2171</v>
      </c>
      <c r="AC1385" s="1" t="s">
        <v>2124</v>
      </c>
      <c r="AD1385" s="1">
        <v>2</v>
      </c>
      <c r="AE1385" s="1">
        <v>1301830</v>
      </c>
      <c r="AF1385" s="1">
        <v>89219860</v>
      </c>
      <c r="AG1385" s="1" t="s">
        <v>2174</v>
      </c>
      <c r="AH1385" s="1" t="s">
        <v>2186</v>
      </c>
    </row>
    <row r="1386" spans="1:34" x14ac:dyDescent="0.25">
      <c r="A1386" s="1">
        <v>1292754</v>
      </c>
      <c r="B1386" s="1" t="s">
        <v>2175</v>
      </c>
      <c r="C1386" s="1" t="s">
        <v>7501</v>
      </c>
      <c r="D1386" s="1">
        <v>79583</v>
      </c>
      <c r="E1386" s="3" t="s">
        <v>1052</v>
      </c>
      <c r="F1386" s="1" t="s">
        <v>1055</v>
      </c>
      <c r="G1386" s="1" t="s">
        <v>2249</v>
      </c>
      <c r="H1386" s="1">
        <v>0</v>
      </c>
      <c r="I1386" s="1" t="s">
        <v>7502</v>
      </c>
      <c r="J1386" s="1">
        <v>-1</v>
      </c>
      <c r="K1386" s="1" t="s">
        <v>2124</v>
      </c>
      <c r="L1386" s="1" t="s">
        <v>7503</v>
      </c>
      <c r="M1386" s="1" t="s">
        <v>2232</v>
      </c>
      <c r="N1386" s="1" t="s">
        <v>2194</v>
      </c>
      <c r="O1386" s="1" t="s">
        <v>2165</v>
      </c>
      <c r="P1386" s="1" t="s">
        <v>2165</v>
      </c>
      <c r="Q1386" s="1" t="s">
        <v>2166</v>
      </c>
      <c r="R1386" s="1" t="s">
        <v>2532</v>
      </c>
      <c r="S1386" s="1">
        <v>16</v>
      </c>
      <c r="T1386" s="1">
        <v>75556232</v>
      </c>
      <c r="U1386" s="1">
        <v>75556232</v>
      </c>
      <c r="V1386" s="1" t="s">
        <v>2168</v>
      </c>
      <c r="W1386" s="1" t="s">
        <v>2168</v>
      </c>
      <c r="X1386" s="1" t="s">
        <v>2710</v>
      </c>
      <c r="Y1386" s="1" t="s">
        <v>2236</v>
      </c>
      <c r="Z1386" s="1">
        <v>1</v>
      </c>
      <c r="AA1386" s="1" t="s">
        <v>2124</v>
      </c>
      <c r="AB1386" s="1" t="s">
        <v>2171</v>
      </c>
      <c r="AC1386" s="1" t="s">
        <v>2124</v>
      </c>
      <c r="AD1386" s="1">
        <v>2</v>
      </c>
      <c r="AE1386" s="1">
        <v>1302473</v>
      </c>
      <c r="AF1386" s="1">
        <v>75556232</v>
      </c>
      <c r="AG1386" s="1" t="s">
        <v>2210</v>
      </c>
      <c r="AH1386" s="1" t="s">
        <v>2185</v>
      </c>
    </row>
    <row r="1387" spans="1:34" x14ac:dyDescent="0.25">
      <c r="A1387" s="1">
        <v>1295454</v>
      </c>
      <c r="B1387" s="1" t="s">
        <v>2175</v>
      </c>
      <c r="C1387" s="1" t="s">
        <v>7504</v>
      </c>
      <c r="D1387" s="1">
        <v>4948</v>
      </c>
      <c r="E1387" s="3" t="s">
        <v>1281</v>
      </c>
      <c r="F1387" s="1" t="s">
        <v>1283</v>
      </c>
      <c r="G1387" s="1" t="s">
        <v>2249</v>
      </c>
      <c r="H1387" s="1">
        <v>0</v>
      </c>
      <c r="I1387" s="1" t="s">
        <v>7505</v>
      </c>
      <c r="J1387" s="1">
        <v>-1</v>
      </c>
      <c r="K1387" s="1" t="s">
        <v>2124</v>
      </c>
      <c r="L1387" s="1" t="s">
        <v>7506</v>
      </c>
      <c r="M1387" s="1" t="s">
        <v>2232</v>
      </c>
      <c r="N1387" s="1" t="s">
        <v>2194</v>
      </c>
      <c r="O1387" s="1" t="s">
        <v>2165</v>
      </c>
      <c r="P1387" s="1" t="s">
        <v>2165</v>
      </c>
      <c r="Q1387" s="1" t="s">
        <v>2166</v>
      </c>
      <c r="R1387" s="1" t="s">
        <v>2204</v>
      </c>
      <c r="S1387" s="1">
        <v>15</v>
      </c>
      <c r="T1387" s="1">
        <v>28081900</v>
      </c>
      <c r="U1387" s="1">
        <v>28081900</v>
      </c>
      <c r="V1387" s="1" t="s">
        <v>2168</v>
      </c>
      <c r="W1387" s="1" t="s">
        <v>2168</v>
      </c>
      <c r="X1387" s="1" t="s">
        <v>5403</v>
      </c>
      <c r="Y1387" s="1" t="s">
        <v>2236</v>
      </c>
      <c r="Z1387" s="1">
        <v>1</v>
      </c>
      <c r="AA1387" s="1" t="s">
        <v>2124</v>
      </c>
      <c r="AB1387" s="1" t="s">
        <v>2171</v>
      </c>
      <c r="AC1387" s="1" t="s">
        <v>2124</v>
      </c>
      <c r="AD1387" s="1">
        <v>2</v>
      </c>
      <c r="AE1387" s="1">
        <v>1305179</v>
      </c>
      <c r="AF1387" s="1">
        <v>28081900</v>
      </c>
      <c r="AG1387" s="1" t="s">
        <v>2210</v>
      </c>
      <c r="AH1387" s="1" t="s">
        <v>2174</v>
      </c>
    </row>
    <row r="1388" spans="1:34" x14ac:dyDescent="0.25">
      <c r="A1388" s="1">
        <v>1297232</v>
      </c>
      <c r="B1388" s="1" t="s">
        <v>2175</v>
      </c>
      <c r="C1388" s="1" t="s">
        <v>7507</v>
      </c>
      <c r="D1388" s="1">
        <v>80025</v>
      </c>
      <c r="E1388" s="3" t="s">
        <v>499</v>
      </c>
      <c r="F1388" s="1" t="s">
        <v>502</v>
      </c>
      <c r="G1388" s="1" t="s">
        <v>2249</v>
      </c>
      <c r="H1388" s="1">
        <v>0</v>
      </c>
      <c r="I1388" s="1" t="s">
        <v>7508</v>
      </c>
      <c r="J1388" s="1">
        <v>-1</v>
      </c>
      <c r="K1388" s="1" t="s">
        <v>2124</v>
      </c>
      <c r="L1388" s="1" t="s">
        <v>7509</v>
      </c>
      <c r="M1388" s="1" t="s">
        <v>2232</v>
      </c>
      <c r="N1388" s="1" t="s">
        <v>2194</v>
      </c>
      <c r="O1388" s="1" t="s">
        <v>2165</v>
      </c>
      <c r="P1388" s="1" t="s">
        <v>2165</v>
      </c>
      <c r="Q1388" s="1" t="s">
        <v>2166</v>
      </c>
      <c r="R1388" s="1" t="s">
        <v>2195</v>
      </c>
      <c r="S1388" s="1">
        <v>20</v>
      </c>
      <c r="T1388" s="1">
        <v>3889429</v>
      </c>
      <c r="U1388" s="1">
        <v>3889429</v>
      </c>
      <c r="V1388" s="1" t="s">
        <v>2168</v>
      </c>
      <c r="W1388" s="1" t="s">
        <v>2168</v>
      </c>
      <c r="X1388" s="1" t="s">
        <v>2756</v>
      </c>
      <c r="Y1388" s="1" t="s">
        <v>2236</v>
      </c>
      <c r="Z1388" s="1">
        <v>1</v>
      </c>
      <c r="AA1388" s="1" t="s">
        <v>2124</v>
      </c>
      <c r="AB1388" s="1" t="s">
        <v>2171</v>
      </c>
      <c r="AC1388" s="1" t="s">
        <v>2124</v>
      </c>
      <c r="AD1388" s="1">
        <v>2</v>
      </c>
      <c r="AE1388" s="1">
        <v>1305961</v>
      </c>
      <c r="AF1388" s="1">
        <v>3889429</v>
      </c>
      <c r="AG1388" s="1" t="s">
        <v>2174</v>
      </c>
      <c r="AH1388" s="1" t="s">
        <v>2186</v>
      </c>
    </row>
    <row r="1389" spans="1:34" x14ac:dyDescent="0.25">
      <c r="A1389" s="1">
        <v>1303886</v>
      </c>
      <c r="B1389" s="1" t="s">
        <v>2175</v>
      </c>
      <c r="C1389" s="1" t="s">
        <v>7510</v>
      </c>
      <c r="D1389" s="1">
        <v>79955</v>
      </c>
      <c r="E1389" s="3" t="s">
        <v>1303</v>
      </c>
      <c r="F1389" s="1" t="s">
        <v>1305</v>
      </c>
      <c r="G1389" s="1" t="s">
        <v>2249</v>
      </c>
      <c r="H1389" s="1">
        <v>0</v>
      </c>
      <c r="I1389" s="1" t="s">
        <v>7511</v>
      </c>
      <c r="J1389" s="1">
        <v>-1</v>
      </c>
      <c r="K1389" s="1" t="s">
        <v>2124</v>
      </c>
      <c r="L1389" s="1" t="s">
        <v>7512</v>
      </c>
      <c r="M1389" s="1" t="s">
        <v>2232</v>
      </c>
      <c r="N1389" s="1" t="s">
        <v>2194</v>
      </c>
      <c r="O1389" s="1" t="s">
        <v>2165</v>
      </c>
      <c r="P1389" s="1" t="s">
        <v>2165</v>
      </c>
      <c r="Q1389" s="1" t="s">
        <v>2166</v>
      </c>
      <c r="R1389" s="1" t="s">
        <v>2225</v>
      </c>
      <c r="S1389" s="1">
        <v>10</v>
      </c>
      <c r="T1389" s="1">
        <v>101030224</v>
      </c>
      <c r="U1389" s="1">
        <v>101030224</v>
      </c>
      <c r="V1389" s="1" t="s">
        <v>2168</v>
      </c>
      <c r="W1389" s="1" t="s">
        <v>2168</v>
      </c>
      <c r="X1389" s="1" t="s">
        <v>7258</v>
      </c>
      <c r="Y1389" s="1" t="s">
        <v>2236</v>
      </c>
      <c r="Z1389" s="1">
        <v>1</v>
      </c>
      <c r="AA1389" s="1" t="s">
        <v>2124</v>
      </c>
      <c r="AB1389" s="1" t="s">
        <v>2171</v>
      </c>
      <c r="AC1389" s="1" t="s">
        <v>2124</v>
      </c>
      <c r="AD1389" s="1">
        <v>2</v>
      </c>
      <c r="AE1389" s="1">
        <v>1313625</v>
      </c>
      <c r="AF1389" s="1">
        <v>101030224</v>
      </c>
      <c r="AG1389" s="1" t="s">
        <v>2210</v>
      </c>
      <c r="AH1389" s="1" t="s">
        <v>2186</v>
      </c>
    </row>
    <row r="1390" spans="1:34" x14ac:dyDescent="0.25">
      <c r="A1390" s="1">
        <v>1305171</v>
      </c>
      <c r="B1390" s="1" t="s">
        <v>2175</v>
      </c>
      <c r="C1390" s="1" t="s">
        <v>7513</v>
      </c>
      <c r="D1390" s="1">
        <v>5080</v>
      </c>
      <c r="E1390" s="3" t="s">
        <v>1295</v>
      </c>
      <c r="F1390" s="1" t="s">
        <v>1298</v>
      </c>
      <c r="G1390" s="1" t="s">
        <v>2249</v>
      </c>
      <c r="H1390" s="1">
        <v>0</v>
      </c>
      <c r="I1390" s="1" t="s">
        <v>7514</v>
      </c>
      <c r="J1390" s="1">
        <v>-1</v>
      </c>
      <c r="K1390" s="1" t="s">
        <v>2124</v>
      </c>
      <c r="L1390" s="1" t="s">
        <v>7515</v>
      </c>
      <c r="M1390" s="1" t="s">
        <v>2232</v>
      </c>
      <c r="N1390" s="1" t="s">
        <v>2194</v>
      </c>
      <c r="O1390" s="1" t="s">
        <v>2165</v>
      </c>
      <c r="P1390" s="1" t="s">
        <v>2165</v>
      </c>
      <c r="Q1390" s="1" t="s">
        <v>2166</v>
      </c>
      <c r="R1390" s="1" t="s">
        <v>2182</v>
      </c>
      <c r="S1390" s="1">
        <v>11</v>
      </c>
      <c r="T1390" s="1">
        <v>31810827</v>
      </c>
      <c r="U1390" s="1">
        <v>31810827</v>
      </c>
      <c r="V1390" s="1" t="s">
        <v>2168</v>
      </c>
      <c r="W1390" s="1" t="s">
        <v>2168</v>
      </c>
      <c r="X1390" s="1" t="s">
        <v>2183</v>
      </c>
      <c r="Y1390" s="1" t="s">
        <v>2236</v>
      </c>
      <c r="Z1390" s="1">
        <v>1</v>
      </c>
      <c r="AA1390" s="1" t="s">
        <v>2124</v>
      </c>
      <c r="AB1390" s="1" t="s">
        <v>2171</v>
      </c>
      <c r="AC1390" s="1" t="s">
        <v>2124</v>
      </c>
      <c r="AD1390" s="1">
        <v>2</v>
      </c>
      <c r="AE1390" s="1">
        <v>1314910</v>
      </c>
      <c r="AF1390" s="1">
        <v>31810827</v>
      </c>
      <c r="AG1390" s="1" t="s">
        <v>2174</v>
      </c>
      <c r="AH1390" s="1" t="s">
        <v>2210</v>
      </c>
    </row>
    <row r="1391" spans="1:34" x14ac:dyDescent="0.25">
      <c r="A1391" s="1">
        <v>1309712</v>
      </c>
      <c r="B1391" s="1" t="s">
        <v>2175</v>
      </c>
      <c r="C1391" s="1" t="s">
        <v>7516</v>
      </c>
      <c r="D1391" s="1">
        <v>5925</v>
      </c>
      <c r="E1391" s="3" t="s">
        <v>1330</v>
      </c>
      <c r="F1391" s="1" t="s">
        <v>1333</v>
      </c>
      <c r="G1391" s="1" t="s">
        <v>2249</v>
      </c>
      <c r="H1391" s="1">
        <v>0</v>
      </c>
      <c r="I1391" s="1" t="s">
        <v>7517</v>
      </c>
      <c r="J1391" s="1">
        <v>-1</v>
      </c>
      <c r="K1391" s="1" t="s">
        <v>2124</v>
      </c>
      <c r="L1391" s="1" t="s">
        <v>7518</v>
      </c>
      <c r="M1391" s="1" t="s">
        <v>7519</v>
      </c>
      <c r="N1391" s="1" t="s">
        <v>7520</v>
      </c>
      <c r="O1391" s="1" t="s">
        <v>2165</v>
      </c>
      <c r="P1391" s="1" t="s">
        <v>2165</v>
      </c>
      <c r="Q1391" s="1" t="s">
        <v>2166</v>
      </c>
      <c r="R1391" s="1" t="s">
        <v>2316</v>
      </c>
      <c r="S1391" s="1">
        <v>13</v>
      </c>
      <c r="T1391" s="1">
        <v>48303902</v>
      </c>
      <c r="U1391" s="1">
        <v>48303902</v>
      </c>
      <c r="V1391" s="1" t="s">
        <v>2168</v>
      </c>
      <c r="W1391" s="1" t="s">
        <v>2168</v>
      </c>
      <c r="X1391" s="1" t="s">
        <v>4569</v>
      </c>
      <c r="Y1391" s="1" t="s">
        <v>2236</v>
      </c>
      <c r="Z1391" s="1">
        <v>1</v>
      </c>
      <c r="AA1391" s="1" t="s">
        <v>4301</v>
      </c>
      <c r="AB1391" s="1" t="s">
        <v>2171</v>
      </c>
      <c r="AC1391" s="1" t="s">
        <v>2124</v>
      </c>
      <c r="AD1391" s="1">
        <v>2</v>
      </c>
      <c r="AE1391" s="1">
        <v>1319459</v>
      </c>
      <c r="AF1391" s="1">
        <v>48303902</v>
      </c>
      <c r="AG1391" s="1" t="s">
        <v>2210</v>
      </c>
      <c r="AH1391" s="1" t="s">
        <v>2185</v>
      </c>
    </row>
    <row r="1392" spans="1:34" x14ac:dyDescent="0.25">
      <c r="A1392" s="1">
        <v>1316954</v>
      </c>
      <c r="B1392" s="1" t="s">
        <v>2175</v>
      </c>
      <c r="C1392" s="1" t="s">
        <v>7521</v>
      </c>
      <c r="D1392" s="1">
        <v>51095</v>
      </c>
      <c r="E1392" s="3" t="s">
        <v>1064</v>
      </c>
      <c r="F1392" s="1" t="s">
        <v>1067</v>
      </c>
      <c r="G1392" s="1" t="s">
        <v>2189</v>
      </c>
      <c r="H1392" s="1">
        <v>0</v>
      </c>
      <c r="I1392" s="1" t="s">
        <v>7522</v>
      </c>
      <c r="J1392" s="1">
        <v>-1</v>
      </c>
      <c r="K1392" s="1" t="s">
        <v>2124</v>
      </c>
      <c r="L1392" s="1" t="s">
        <v>7523</v>
      </c>
      <c r="M1392" s="1" t="s">
        <v>2232</v>
      </c>
      <c r="N1392" s="1" t="s">
        <v>2194</v>
      </c>
      <c r="O1392" s="1" t="s">
        <v>2165</v>
      </c>
      <c r="P1392" s="1" t="s">
        <v>2165</v>
      </c>
      <c r="Q1392" s="1" t="s">
        <v>2166</v>
      </c>
      <c r="R1392" s="1" t="s">
        <v>2637</v>
      </c>
      <c r="S1392" s="1">
        <v>3</v>
      </c>
      <c r="T1392" s="1">
        <v>3126942</v>
      </c>
      <c r="U1392" s="1">
        <v>3126942</v>
      </c>
      <c r="V1392" s="1" t="s">
        <v>2168</v>
      </c>
      <c r="W1392" s="1" t="s">
        <v>2168</v>
      </c>
      <c r="X1392" s="1" t="s">
        <v>5762</v>
      </c>
      <c r="Y1392" s="1" t="s">
        <v>2236</v>
      </c>
      <c r="Z1392" s="1">
        <v>1</v>
      </c>
      <c r="AA1392" s="1" t="s">
        <v>2124</v>
      </c>
      <c r="AB1392" s="1" t="s">
        <v>2171</v>
      </c>
      <c r="AC1392" s="1" t="s">
        <v>2124</v>
      </c>
      <c r="AD1392" s="1">
        <v>2</v>
      </c>
      <c r="AE1392" s="1">
        <v>1326594</v>
      </c>
      <c r="AF1392" s="1">
        <v>3126942</v>
      </c>
      <c r="AG1392" s="1" t="s">
        <v>2174</v>
      </c>
      <c r="AH1392" s="1" t="s">
        <v>2185</v>
      </c>
    </row>
    <row r="1393" spans="1:34" x14ac:dyDescent="0.25">
      <c r="A1393" s="1">
        <v>1318606</v>
      </c>
      <c r="B1393" s="1" t="s">
        <v>2175</v>
      </c>
      <c r="C1393" s="1" t="s">
        <v>7524</v>
      </c>
      <c r="D1393" s="1">
        <v>49855</v>
      </c>
      <c r="E1393" s="3" t="s">
        <v>674</v>
      </c>
      <c r="F1393" s="1" t="s">
        <v>677</v>
      </c>
      <c r="G1393" s="1" t="s">
        <v>2189</v>
      </c>
      <c r="H1393" s="1">
        <v>0</v>
      </c>
      <c r="I1393" s="1" t="s">
        <v>2633</v>
      </c>
      <c r="J1393" s="1">
        <v>-1</v>
      </c>
      <c r="K1393" s="1" t="s">
        <v>2124</v>
      </c>
      <c r="L1393" s="1" t="s">
        <v>7525</v>
      </c>
      <c r="M1393" s="1" t="s">
        <v>7526</v>
      </c>
      <c r="N1393" s="1" t="s">
        <v>7527</v>
      </c>
      <c r="O1393" s="1" t="s">
        <v>2165</v>
      </c>
      <c r="P1393" s="1" t="s">
        <v>2165</v>
      </c>
      <c r="Q1393" s="1" t="s">
        <v>2166</v>
      </c>
      <c r="R1393" s="1" t="s">
        <v>2204</v>
      </c>
      <c r="S1393" s="1">
        <v>15</v>
      </c>
      <c r="T1393" s="1">
        <v>76883859</v>
      </c>
      <c r="U1393" s="1">
        <v>76883859</v>
      </c>
      <c r="V1393" s="1" t="s">
        <v>2168</v>
      </c>
      <c r="W1393" s="1" t="s">
        <v>2168</v>
      </c>
      <c r="X1393" s="1" t="s">
        <v>7528</v>
      </c>
      <c r="Y1393" s="1" t="s">
        <v>2236</v>
      </c>
      <c r="Z1393" s="1">
        <v>1</v>
      </c>
      <c r="AA1393" s="1" t="s">
        <v>2124</v>
      </c>
      <c r="AB1393" s="1" t="s">
        <v>2171</v>
      </c>
      <c r="AC1393" s="1" t="s">
        <v>2124</v>
      </c>
      <c r="AD1393" s="1">
        <v>2</v>
      </c>
      <c r="AE1393" s="1">
        <v>1327987</v>
      </c>
      <c r="AF1393" s="1">
        <v>76883859</v>
      </c>
      <c r="AG1393" s="1" t="s">
        <v>2185</v>
      </c>
      <c r="AH1393" s="1" t="s">
        <v>2186</v>
      </c>
    </row>
    <row r="1394" spans="1:34" x14ac:dyDescent="0.25">
      <c r="A1394" s="1">
        <v>1328995</v>
      </c>
      <c r="B1394" s="1" t="s">
        <v>2175</v>
      </c>
      <c r="C1394" s="1" t="s">
        <v>7529</v>
      </c>
      <c r="D1394" s="1">
        <v>583</v>
      </c>
      <c r="E1394" s="3" t="s">
        <v>82</v>
      </c>
      <c r="F1394" s="1" t="s">
        <v>85</v>
      </c>
      <c r="G1394" s="1" t="s">
        <v>2249</v>
      </c>
      <c r="H1394" s="1">
        <v>0</v>
      </c>
      <c r="I1394" s="1" t="s">
        <v>7530</v>
      </c>
      <c r="J1394" s="1">
        <v>-1</v>
      </c>
      <c r="K1394" s="1" t="s">
        <v>2124</v>
      </c>
      <c r="L1394" s="1" t="s">
        <v>7531</v>
      </c>
      <c r="M1394" s="1" t="s">
        <v>7532</v>
      </c>
      <c r="N1394" s="1" t="s">
        <v>7533</v>
      </c>
      <c r="O1394" s="1" t="s">
        <v>2324</v>
      </c>
      <c r="P1394" s="1" t="s">
        <v>2165</v>
      </c>
      <c r="Q1394" s="1" t="s">
        <v>2166</v>
      </c>
      <c r="R1394" s="1" t="s">
        <v>2532</v>
      </c>
      <c r="S1394" s="1">
        <v>16</v>
      </c>
      <c r="T1394" s="1">
        <v>56519864</v>
      </c>
      <c r="U1394" s="1">
        <v>56519864</v>
      </c>
      <c r="V1394" s="1" t="s">
        <v>2168</v>
      </c>
      <c r="W1394" s="1" t="s">
        <v>2168</v>
      </c>
      <c r="X1394" s="1" t="s">
        <v>2700</v>
      </c>
      <c r="Y1394" s="1" t="s">
        <v>2245</v>
      </c>
      <c r="Z1394" s="1">
        <v>2</v>
      </c>
      <c r="AA1394" s="1" t="s">
        <v>2124</v>
      </c>
      <c r="AB1394" s="1" t="s">
        <v>2171</v>
      </c>
      <c r="AC1394" s="1" t="s">
        <v>2124</v>
      </c>
      <c r="AD1394" s="1">
        <v>2</v>
      </c>
      <c r="AE1394" s="1">
        <v>1337986</v>
      </c>
      <c r="AF1394" s="1">
        <v>56519864</v>
      </c>
      <c r="AG1394" s="1" t="s">
        <v>2185</v>
      </c>
      <c r="AH1394" s="1" t="s">
        <v>2174</v>
      </c>
    </row>
    <row r="1395" spans="1:34" x14ac:dyDescent="0.25">
      <c r="A1395" s="1">
        <v>1329228</v>
      </c>
      <c r="B1395" s="1" t="s">
        <v>2175</v>
      </c>
      <c r="C1395" s="1" t="s">
        <v>7534</v>
      </c>
      <c r="D1395" s="1">
        <v>79848</v>
      </c>
      <c r="E1395" s="3" t="s">
        <v>237</v>
      </c>
      <c r="F1395" s="1" t="s">
        <v>240</v>
      </c>
      <c r="G1395" s="1" t="s">
        <v>2249</v>
      </c>
      <c r="H1395" s="1">
        <v>0</v>
      </c>
      <c r="I1395" s="1" t="s">
        <v>7535</v>
      </c>
      <c r="J1395" s="1">
        <v>-1</v>
      </c>
      <c r="K1395" s="1" t="s">
        <v>2124</v>
      </c>
      <c r="L1395" s="1" t="s">
        <v>7536</v>
      </c>
      <c r="M1395" s="1" t="s">
        <v>2331</v>
      </c>
      <c r="N1395" s="1" t="s">
        <v>2332</v>
      </c>
      <c r="O1395" s="1" t="s">
        <v>2165</v>
      </c>
      <c r="P1395" s="1" t="s">
        <v>2165</v>
      </c>
      <c r="Q1395" s="1" t="s">
        <v>2166</v>
      </c>
      <c r="R1395" s="1" t="s">
        <v>2325</v>
      </c>
      <c r="S1395" s="1">
        <v>8</v>
      </c>
      <c r="T1395" s="1">
        <v>67064399</v>
      </c>
      <c r="U1395" s="1">
        <v>67064399</v>
      </c>
      <c r="V1395" s="1" t="s">
        <v>2168</v>
      </c>
      <c r="W1395" s="1" t="s">
        <v>2168</v>
      </c>
      <c r="X1395" s="1" t="s">
        <v>5836</v>
      </c>
      <c r="Y1395" s="1" t="s">
        <v>2236</v>
      </c>
      <c r="Z1395" s="1">
        <v>1</v>
      </c>
      <c r="AA1395" s="1" t="s">
        <v>2124</v>
      </c>
      <c r="AB1395" s="1" t="s">
        <v>2171</v>
      </c>
      <c r="AC1395" s="1" t="s">
        <v>2124</v>
      </c>
      <c r="AD1395" s="1">
        <v>2</v>
      </c>
      <c r="AE1395" s="1">
        <v>1338219</v>
      </c>
      <c r="AF1395" s="1">
        <v>67064399</v>
      </c>
      <c r="AG1395" s="1" t="s">
        <v>2185</v>
      </c>
      <c r="AH1395" s="1" t="s">
        <v>2174</v>
      </c>
    </row>
    <row r="1396" spans="1:34" x14ac:dyDescent="0.25">
      <c r="A1396" s="1">
        <v>1329236</v>
      </c>
      <c r="B1396" s="1" t="s">
        <v>2175</v>
      </c>
      <c r="C1396" s="1" t="s">
        <v>7537</v>
      </c>
      <c r="D1396" s="1">
        <v>129880</v>
      </c>
      <c r="E1396" s="3" t="s">
        <v>90</v>
      </c>
      <c r="F1396" s="1" t="s">
        <v>93</v>
      </c>
      <c r="G1396" s="1" t="s">
        <v>2249</v>
      </c>
      <c r="H1396" s="1">
        <v>0</v>
      </c>
      <c r="I1396" s="1" t="s">
        <v>7538</v>
      </c>
      <c r="J1396" s="1">
        <v>-1</v>
      </c>
      <c r="K1396" s="1" t="s">
        <v>2124</v>
      </c>
      <c r="L1396" s="1" t="s">
        <v>7539</v>
      </c>
      <c r="M1396" s="1" t="s">
        <v>2331</v>
      </c>
      <c r="N1396" s="1" t="s">
        <v>2332</v>
      </c>
      <c r="O1396" s="1" t="s">
        <v>2165</v>
      </c>
      <c r="P1396" s="1" t="s">
        <v>2165</v>
      </c>
      <c r="Q1396" s="1" t="s">
        <v>2166</v>
      </c>
      <c r="R1396" s="1" t="s">
        <v>2443</v>
      </c>
      <c r="S1396" s="1">
        <v>2</v>
      </c>
      <c r="T1396" s="1">
        <v>169479552</v>
      </c>
      <c r="U1396" s="1">
        <v>169479552</v>
      </c>
      <c r="V1396" s="1" t="s">
        <v>2168</v>
      </c>
      <c r="W1396" s="1" t="s">
        <v>2168</v>
      </c>
      <c r="X1396" s="1" t="s">
        <v>2617</v>
      </c>
      <c r="Y1396" s="1" t="s">
        <v>2236</v>
      </c>
      <c r="Z1396" s="1">
        <v>1</v>
      </c>
      <c r="AA1396" s="1" t="s">
        <v>2124</v>
      </c>
      <c r="AB1396" s="1" t="s">
        <v>2171</v>
      </c>
      <c r="AC1396" s="1" t="s">
        <v>2124</v>
      </c>
      <c r="AD1396" s="1">
        <v>2</v>
      </c>
      <c r="AE1396" s="1">
        <v>1338227</v>
      </c>
      <c r="AF1396" s="1">
        <v>169479552</v>
      </c>
      <c r="AG1396" s="1" t="s">
        <v>2174</v>
      </c>
      <c r="AH1396" s="1" t="s">
        <v>2185</v>
      </c>
    </row>
    <row r="1397" spans="1:34" x14ac:dyDescent="0.25">
      <c r="A1397" s="1">
        <v>1337284</v>
      </c>
      <c r="B1397" s="1" t="s">
        <v>2175</v>
      </c>
      <c r="C1397" s="1" t="s">
        <v>7540</v>
      </c>
      <c r="D1397" s="1">
        <v>346007</v>
      </c>
      <c r="E1397" s="3" t="s">
        <v>277</v>
      </c>
      <c r="F1397" s="1" t="s">
        <v>280</v>
      </c>
      <c r="G1397" s="1" t="s">
        <v>2249</v>
      </c>
      <c r="H1397" s="1">
        <v>0</v>
      </c>
      <c r="I1397" s="1" t="s">
        <v>6479</v>
      </c>
      <c r="J1397" s="1">
        <v>-1</v>
      </c>
      <c r="K1397" s="1" t="s">
        <v>2124</v>
      </c>
      <c r="L1397" s="1" t="s">
        <v>7541</v>
      </c>
      <c r="M1397" s="1" t="s">
        <v>2232</v>
      </c>
      <c r="N1397" s="1" t="s">
        <v>2194</v>
      </c>
      <c r="O1397" s="1" t="s">
        <v>2165</v>
      </c>
      <c r="P1397" s="1" t="s">
        <v>2165</v>
      </c>
      <c r="Q1397" s="1" t="s">
        <v>2166</v>
      </c>
      <c r="R1397" s="1" t="s">
        <v>2167</v>
      </c>
      <c r="S1397" s="1">
        <v>6</v>
      </c>
      <c r="T1397" s="1">
        <v>65495981</v>
      </c>
      <c r="U1397" s="1">
        <v>65495981</v>
      </c>
      <c r="V1397" s="1" t="s">
        <v>2168</v>
      </c>
      <c r="W1397" s="1" t="s">
        <v>2168</v>
      </c>
      <c r="X1397" s="1" t="s">
        <v>3678</v>
      </c>
      <c r="Y1397" s="1" t="s">
        <v>2236</v>
      </c>
      <c r="Z1397" s="1">
        <v>1</v>
      </c>
      <c r="AA1397" s="1" t="s">
        <v>2124</v>
      </c>
      <c r="AB1397" s="1" t="s">
        <v>2171</v>
      </c>
      <c r="AC1397" s="1" t="s">
        <v>2124</v>
      </c>
      <c r="AD1397" s="1">
        <v>2</v>
      </c>
      <c r="AE1397" s="1">
        <v>1504409</v>
      </c>
      <c r="AF1397" s="1">
        <v>65495981</v>
      </c>
      <c r="AG1397" s="1" t="s">
        <v>2186</v>
      </c>
      <c r="AH1397" s="1" t="s">
        <v>2210</v>
      </c>
    </row>
    <row r="1398" spans="1:34" x14ac:dyDescent="0.25">
      <c r="A1398" s="1">
        <v>1344000</v>
      </c>
      <c r="B1398" s="1" t="s">
        <v>2175</v>
      </c>
      <c r="C1398" s="1" t="s">
        <v>7542</v>
      </c>
      <c r="D1398" s="1">
        <v>346007</v>
      </c>
      <c r="E1398" s="3" t="s">
        <v>277</v>
      </c>
      <c r="F1398" s="1" t="s">
        <v>280</v>
      </c>
      <c r="G1398" s="1" t="s">
        <v>2249</v>
      </c>
      <c r="H1398" s="1">
        <v>0</v>
      </c>
      <c r="I1398" s="1" t="s">
        <v>4017</v>
      </c>
      <c r="J1398" s="1">
        <v>-1</v>
      </c>
      <c r="K1398" s="1" t="s">
        <v>2124</v>
      </c>
      <c r="L1398" s="1" t="s">
        <v>7543</v>
      </c>
      <c r="M1398" s="1" t="s">
        <v>2232</v>
      </c>
      <c r="N1398" s="1" t="s">
        <v>2194</v>
      </c>
      <c r="O1398" s="1" t="s">
        <v>2165</v>
      </c>
      <c r="P1398" s="1" t="s">
        <v>2165</v>
      </c>
      <c r="Q1398" s="1" t="s">
        <v>2166</v>
      </c>
      <c r="R1398" s="1" t="s">
        <v>2167</v>
      </c>
      <c r="S1398" s="1">
        <v>6</v>
      </c>
      <c r="T1398" s="1">
        <v>65495531</v>
      </c>
      <c r="U1398" s="1">
        <v>65495531</v>
      </c>
      <c r="V1398" s="1" t="s">
        <v>2168</v>
      </c>
      <c r="W1398" s="1" t="s">
        <v>2168</v>
      </c>
      <c r="X1398" s="1" t="s">
        <v>3678</v>
      </c>
      <c r="Y1398" s="1" t="s">
        <v>2236</v>
      </c>
      <c r="Z1398" s="1">
        <v>1</v>
      </c>
      <c r="AA1398" s="1" t="s">
        <v>2124</v>
      </c>
      <c r="AB1398" s="1" t="s">
        <v>2171</v>
      </c>
      <c r="AC1398" s="1" t="s">
        <v>2124</v>
      </c>
      <c r="AD1398" s="1">
        <v>2</v>
      </c>
      <c r="AE1398" s="1">
        <v>1521985</v>
      </c>
      <c r="AF1398" s="1">
        <v>65495531</v>
      </c>
      <c r="AG1398" s="1" t="s">
        <v>2186</v>
      </c>
      <c r="AH1398" s="1" t="s">
        <v>2185</v>
      </c>
    </row>
    <row r="1399" spans="1:34" x14ac:dyDescent="0.25">
      <c r="A1399" s="1">
        <v>1345566</v>
      </c>
      <c r="B1399" s="1" t="s">
        <v>2175</v>
      </c>
      <c r="C1399" s="1" t="s">
        <v>7544</v>
      </c>
      <c r="D1399" s="1">
        <v>346007</v>
      </c>
      <c r="E1399" s="3" t="s">
        <v>277</v>
      </c>
      <c r="F1399" s="1" t="s">
        <v>280</v>
      </c>
      <c r="G1399" s="1" t="s">
        <v>2249</v>
      </c>
      <c r="H1399" s="1">
        <v>0</v>
      </c>
      <c r="I1399" s="1" t="s">
        <v>7545</v>
      </c>
      <c r="J1399" s="1">
        <v>-1</v>
      </c>
      <c r="K1399" s="1" t="s">
        <v>2124</v>
      </c>
      <c r="L1399" s="1" t="s">
        <v>7546</v>
      </c>
      <c r="M1399" s="1" t="s">
        <v>2232</v>
      </c>
      <c r="N1399" s="1" t="s">
        <v>2194</v>
      </c>
      <c r="O1399" s="1" t="s">
        <v>2165</v>
      </c>
      <c r="P1399" s="1" t="s">
        <v>2165</v>
      </c>
      <c r="Q1399" s="1" t="s">
        <v>2166</v>
      </c>
      <c r="R1399" s="1" t="s">
        <v>2167</v>
      </c>
      <c r="S1399" s="1">
        <v>6</v>
      </c>
      <c r="T1399" s="1">
        <v>65639877</v>
      </c>
      <c r="U1399" s="1">
        <v>65639877</v>
      </c>
      <c r="V1399" s="1" t="s">
        <v>2168</v>
      </c>
      <c r="W1399" s="1" t="s">
        <v>2168</v>
      </c>
      <c r="X1399" s="1" t="s">
        <v>3678</v>
      </c>
      <c r="Y1399" s="1" t="s">
        <v>2236</v>
      </c>
      <c r="Z1399" s="1">
        <v>1</v>
      </c>
      <c r="AA1399" s="1" t="s">
        <v>2124</v>
      </c>
      <c r="AB1399" s="1" t="s">
        <v>2171</v>
      </c>
      <c r="AC1399" s="1" t="s">
        <v>2124</v>
      </c>
      <c r="AD1399" s="1">
        <v>2</v>
      </c>
      <c r="AE1399" s="1">
        <v>1384743</v>
      </c>
      <c r="AF1399" s="1">
        <v>65639877</v>
      </c>
      <c r="AG1399" s="1" t="s">
        <v>2185</v>
      </c>
      <c r="AH1399" s="1" t="s">
        <v>2174</v>
      </c>
    </row>
    <row r="1400" spans="1:34" x14ac:dyDescent="0.25">
      <c r="A1400" s="1">
        <v>1345656</v>
      </c>
      <c r="B1400" s="1" t="s">
        <v>2263</v>
      </c>
      <c r="C1400" s="1" t="s">
        <v>7547</v>
      </c>
      <c r="D1400" s="1">
        <v>346007</v>
      </c>
      <c r="E1400" s="3" t="s">
        <v>277</v>
      </c>
      <c r="F1400" s="1" t="s">
        <v>280</v>
      </c>
      <c r="G1400" s="1" t="s">
        <v>2249</v>
      </c>
      <c r="H1400" s="1">
        <v>0</v>
      </c>
      <c r="I1400" s="1" t="s">
        <v>7548</v>
      </c>
      <c r="J1400" s="1">
        <v>-1</v>
      </c>
      <c r="K1400" s="1" t="s">
        <v>2124</v>
      </c>
      <c r="L1400" s="1" t="s">
        <v>7549</v>
      </c>
      <c r="M1400" s="1" t="s">
        <v>2232</v>
      </c>
      <c r="N1400" s="1" t="s">
        <v>2194</v>
      </c>
      <c r="O1400" s="1" t="s">
        <v>2165</v>
      </c>
      <c r="P1400" s="1" t="s">
        <v>2165</v>
      </c>
      <c r="Q1400" s="1" t="s">
        <v>2166</v>
      </c>
      <c r="R1400" s="1" t="s">
        <v>2167</v>
      </c>
      <c r="S1400" s="1">
        <v>6</v>
      </c>
      <c r="T1400" s="1">
        <v>65495594</v>
      </c>
      <c r="U1400" s="1">
        <v>65495596</v>
      </c>
      <c r="V1400" s="1" t="s">
        <v>2168</v>
      </c>
      <c r="W1400" s="1" t="s">
        <v>2168</v>
      </c>
      <c r="X1400" s="1" t="s">
        <v>3678</v>
      </c>
      <c r="Y1400" s="1" t="s">
        <v>2236</v>
      </c>
      <c r="Z1400" s="1">
        <v>1</v>
      </c>
      <c r="AA1400" s="1" t="s">
        <v>2124</v>
      </c>
      <c r="AB1400" s="1" t="s">
        <v>2171</v>
      </c>
      <c r="AC1400" s="1" t="s">
        <v>2124</v>
      </c>
      <c r="AD1400" s="1">
        <v>2</v>
      </c>
      <c r="AE1400" s="1">
        <v>1384833</v>
      </c>
      <c r="AF1400" s="1">
        <v>65495593</v>
      </c>
      <c r="AG1400" s="1" t="s">
        <v>7550</v>
      </c>
      <c r="AH1400" s="1" t="s">
        <v>2185</v>
      </c>
    </row>
    <row r="1401" spans="1:34" x14ac:dyDescent="0.25">
      <c r="A1401" s="1">
        <v>1346016</v>
      </c>
      <c r="B1401" s="1" t="s">
        <v>2175</v>
      </c>
      <c r="C1401" s="1" t="s">
        <v>7551</v>
      </c>
      <c r="D1401" s="1">
        <v>79848</v>
      </c>
      <c r="E1401" s="3" t="s">
        <v>237</v>
      </c>
      <c r="F1401" s="1" t="s">
        <v>240</v>
      </c>
      <c r="G1401" s="1" t="s">
        <v>2249</v>
      </c>
      <c r="H1401" s="1">
        <v>0</v>
      </c>
      <c r="I1401" s="1" t="s">
        <v>4033</v>
      </c>
      <c r="J1401" s="1">
        <v>-1</v>
      </c>
      <c r="K1401" s="1" t="s">
        <v>2124</v>
      </c>
      <c r="L1401" s="1" t="s">
        <v>7552</v>
      </c>
      <c r="M1401" s="1" t="s">
        <v>6481</v>
      </c>
      <c r="N1401" s="1" t="s">
        <v>6482</v>
      </c>
      <c r="O1401" s="1" t="s">
        <v>2165</v>
      </c>
      <c r="P1401" s="1" t="s">
        <v>2165</v>
      </c>
      <c r="Q1401" s="1" t="s">
        <v>2166</v>
      </c>
      <c r="R1401" s="1" t="s">
        <v>2325</v>
      </c>
      <c r="S1401" s="1">
        <v>8</v>
      </c>
      <c r="T1401" s="1">
        <v>67064403</v>
      </c>
      <c r="U1401" s="1">
        <v>67064403</v>
      </c>
      <c r="V1401" s="1" t="s">
        <v>2168</v>
      </c>
      <c r="W1401" s="1" t="s">
        <v>2168</v>
      </c>
      <c r="X1401" s="1" t="s">
        <v>5836</v>
      </c>
      <c r="Y1401" s="1" t="s">
        <v>2236</v>
      </c>
      <c r="Z1401" s="1">
        <v>1</v>
      </c>
      <c r="AA1401" s="1" t="s">
        <v>2124</v>
      </c>
      <c r="AB1401" s="1" t="s">
        <v>2171</v>
      </c>
      <c r="AC1401" s="1" t="s">
        <v>2124</v>
      </c>
      <c r="AD1401" s="1">
        <v>2</v>
      </c>
      <c r="AE1401" s="1">
        <v>1439488</v>
      </c>
      <c r="AF1401" s="1">
        <v>67064403</v>
      </c>
      <c r="AG1401" s="1" t="s">
        <v>2186</v>
      </c>
      <c r="AH1401" s="1" t="s">
        <v>2185</v>
      </c>
    </row>
    <row r="1402" spans="1:34" x14ac:dyDescent="0.25">
      <c r="A1402" s="1">
        <v>1346414</v>
      </c>
      <c r="B1402" s="1" t="s">
        <v>2175</v>
      </c>
      <c r="C1402" s="1" t="s">
        <v>7553</v>
      </c>
      <c r="D1402" s="1">
        <v>346007</v>
      </c>
      <c r="E1402" s="3" t="s">
        <v>277</v>
      </c>
      <c r="F1402" s="1" t="s">
        <v>280</v>
      </c>
      <c r="G1402" s="1" t="s">
        <v>2249</v>
      </c>
      <c r="H1402" s="1">
        <v>0</v>
      </c>
      <c r="I1402" s="1" t="s">
        <v>7554</v>
      </c>
      <c r="J1402" s="1">
        <v>-1</v>
      </c>
      <c r="K1402" s="1" t="s">
        <v>2124</v>
      </c>
      <c r="L1402" s="1" t="s">
        <v>7555</v>
      </c>
      <c r="M1402" s="1" t="s">
        <v>2232</v>
      </c>
      <c r="N1402" s="1" t="s">
        <v>2194</v>
      </c>
      <c r="O1402" s="1" t="s">
        <v>2165</v>
      </c>
      <c r="P1402" s="1" t="s">
        <v>2165</v>
      </c>
      <c r="Q1402" s="1" t="s">
        <v>2166</v>
      </c>
      <c r="R1402" s="1" t="s">
        <v>2167</v>
      </c>
      <c r="S1402" s="1">
        <v>6</v>
      </c>
      <c r="T1402" s="1">
        <v>65495543</v>
      </c>
      <c r="U1402" s="1">
        <v>65495543</v>
      </c>
      <c r="V1402" s="1" t="s">
        <v>2168</v>
      </c>
      <c r="W1402" s="1" t="s">
        <v>2168</v>
      </c>
      <c r="X1402" s="1" t="s">
        <v>3678</v>
      </c>
      <c r="Y1402" s="1" t="s">
        <v>2236</v>
      </c>
      <c r="Z1402" s="1">
        <v>1</v>
      </c>
      <c r="AA1402" s="1" t="s">
        <v>2124</v>
      </c>
      <c r="AB1402" s="1" t="s">
        <v>2171</v>
      </c>
      <c r="AC1402" s="1" t="s">
        <v>2124</v>
      </c>
      <c r="AD1402" s="1">
        <v>2</v>
      </c>
      <c r="AE1402" s="1">
        <v>1466787</v>
      </c>
      <c r="AF1402" s="1">
        <v>65495543</v>
      </c>
      <c r="AG1402" s="1" t="s">
        <v>2174</v>
      </c>
      <c r="AH1402" s="1" t="s">
        <v>2210</v>
      </c>
    </row>
    <row r="1403" spans="1:34" x14ac:dyDescent="0.25">
      <c r="A1403" s="1">
        <v>1347460</v>
      </c>
      <c r="B1403" s="1" t="s">
        <v>2175</v>
      </c>
      <c r="C1403" s="1" t="s">
        <v>7556</v>
      </c>
      <c r="D1403" s="1">
        <v>79848</v>
      </c>
      <c r="E1403" s="3" t="s">
        <v>237</v>
      </c>
      <c r="F1403" s="1" t="s">
        <v>240</v>
      </c>
      <c r="G1403" s="1" t="s">
        <v>2249</v>
      </c>
      <c r="H1403" s="1">
        <v>0</v>
      </c>
      <c r="I1403" s="1" t="s">
        <v>7557</v>
      </c>
      <c r="J1403" s="1">
        <v>-1</v>
      </c>
      <c r="K1403" s="1" t="s">
        <v>2124</v>
      </c>
      <c r="L1403" s="1" t="s">
        <v>7558</v>
      </c>
      <c r="M1403" s="1" t="s">
        <v>6481</v>
      </c>
      <c r="N1403" s="1" t="s">
        <v>6482</v>
      </c>
      <c r="O1403" s="1" t="s">
        <v>2165</v>
      </c>
      <c r="P1403" s="1" t="s">
        <v>2165</v>
      </c>
      <c r="Q1403" s="1" t="s">
        <v>2166</v>
      </c>
      <c r="R1403" s="1" t="s">
        <v>2325</v>
      </c>
      <c r="S1403" s="1">
        <v>8</v>
      </c>
      <c r="T1403" s="1">
        <v>67064445</v>
      </c>
      <c r="U1403" s="1">
        <v>67064445</v>
      </c>
      <c r="V1403" s="1" t="s">
        <v>2168</v>
      </c>
      <c r="W1403" s="1" t="s">
        <v>2168</v>
      </c>
      <c r="X1403" s="1" t="s">
        <v>5836</v>
      </c>
      <c r="Y1403" s="1" t="s">
        <v>2236</v>
      </c>
      <c r="Z1403" s="1">
        <v>1</v>
      </c>
      <c r="AA1403" s="1" t="s">
        <v>2124</v>
      </c>
      <c r="AB1403" s="1" t="s">
        <v>2171</v>
      </c>
      <c r="AC1403" s="1" t="s">
        <v>2124</v>
      </c>
      <c r="AD1403" s="1">
        <v>2</v>
      </c>
      <c r="AE1403" s="1">
        <v>1521565</v>
      </c>
      <c r="AF1403" s="1">
        <v>67064445</v>
      </c>
      <c r="AG1403" s="1" t="s">
        <v>2185</v>
      </c>
      <c r="AH1403" s="1" t="s">
        <v>2186</v>
      </c>
    </row>
    <row r="1404" spans="1:34" x14ac:dyDescent="0.25">
      <c r="A1404" s="1">
        <v>1350682</v>
      </c>
      <c r="B1404" s="1" t="s">
        <v>2175</v>
      </c>
      <c r="C1404" s="1" t="s">
        <v>7559</v>
      </c>
      <c r="D1404" s="1">
        <v>611</v>
      </c>
      <c r="E1404" s="3" t="s">
        <v>959</v>
      </c>
      <c r="F1404" s="1" t="s">
        <v>961</v>
      </c>
      <c r="G1404" s="1" t="s">
        <v>2249</v>
      </c>
      <c r="H1404" s="1">
        <v>0</v>
      </c>
      <c r="I1404" s="1" t="s">
        <v>7560</v>
      </c>
      <c r="J1404" s="1">
        <v>-1</v>
      </c>
      <c r="K1404" s="1" t="s">
        <v>2124</v>
      </c>
      <c r="L1404" s="1" t="s">
        <v>7561</v>
      </c>
      <c r="M1404" s="1" t="s">
        <v>2232</v>
      </c>
      <c r="N1404" s="1" t="s">
        <v>2194</v>
      </c>
      <c r="O1404" s="1" t="s">
        <v>2165</v>
      </c>
      <c r="P1404" s="1" t="s">
        <v>2165</v>
      </c>
      <c r="Q1404" s="1" t="s">
        <v>2166</v>
      </c>
      <c r="R1404" s="1" t="s">
        <v>2366</v>
      </c>
      <c r="S1404" s="1">
        <v>7</v>
      </c>
      <c r="T1404" s="1">
        <v>128775790</v>
      </c>
      <c r="U1404" s="1">
        <v>128775790</v>
      </c>
      <c r="V1404" s="1" t="s">
        <v>2168</v>
      </c>
      <c r="W1404" s="1" t="s">
        <v>2168</v>
      </c>
      <c r="X1404" s="1" t="s">
        <v>3717</v>
      </c>
      <c r="Y1404" s="1" t="s">
        <v>2236</v>
      </c>
      <c r="Z1404" s="1">
        <v>1</v>
      </c>
      <c r="AA1404" s="1" t="s">
        <v>2124</v>
      </c>
      <c r="AB1404" s="1" t="s">
        <v>2171</v>
      </c>
      <c r="AC1404" s="1" t="s">
        <v>2124</v>
      </c>
      <c r="AD1404" s="1">
        <v>2</v>
      </c>
      <c r="AE1404" s="1">
        <v>1395903</v>
      </c>
      <c r="AF1404" s="1">
        <v>128775790</v>
      </c>
      <c r="AG1404" s="1" t="s">
        <v>2186</v>
      </c>
      <c r="AH1404" s="1" t="s">
        <v>2174</v>
      </c>
    </row>
    <row r="1405" spans="1:34" x14ac:dyDescent="0.25">
      <c r="A1405" s="1">
        <v>1356038</v>
      </c>
      <c r="B1405" s="1" t="s">
        <v>2175</v>
      </c>
      <c r="C1405" s="1" t="s">
        <v>7562</v>
      </c>
      <c r="D1405" s="1">
        <v>346007</v>
      </c>
      <c r="E1405" s="3" t="s">
        <v>277</v>
      </c>
      <c r="F1405" s="1" t="s">
        <v>280</v>
      </c>
      <c r="G1405" s="1" t="s">
        <v>2249</v>
      </c>
      <c r="H1405" s="1">
        <v>0</v>
      </c>
      <c r="I1405" s="1" t="s">
        <v>7563</v>
      </c>
      <c r="J1405" s="1">
        <v>-1</v>
      </c>
      <c r="K1405" s="1" t="s">
        <v>2124</v>
      </c>
      <c r="L1405" s="1" t="s">
        <v>7564</v>
      </c>
      <c r="M1405" s="1" t="s">
        <v>2232</v>
      </c>
      <c r="N1405" s="1" t="s">
        <v>2194</v>
      </c>
      <c r="O1405" s="1" t="s">
        <v>2165</v>
      </c>
      <c r="P1405" s="1" t="s">
        <v>2165</v>
      </c>
      <c r="Q1405" s="1" t="s">
        <v>2166</v>
      </c>
      <c r="R1405" s="1" t="s">
        <v>2167</v>
      </c>
      <c r="S1405" s="1">
        <v>6</v>
      </c>
      <c r="T1405" s="1">
        <v>65707137</v>
      </c>
      <c r="U1405" s="1">
        <v>65707137</v>
      </c>
      <c r="V1405" s="1" t="s">
        <v>2168</v>
      </c>
      <c r="W1405" s="1" t="s">
        <v>2168</v>
      </c>
      <c r="X1405" s="1" t="s">
        <v>3678</v>
      </c>
      <c r="Y1405" s="1" t="s">
        <v>2236</v>
      </c>
      <c r="Z1405" s="1">
        <v>1</v>
      </c>
      <c r="AA1405" s="1" t="s">
        <v>2124</v>
      </c>
      <c r="AB1405" s="1" t="s">
        <v>2171</v>
      </c>
      <c r="AC1405" s="1" t="s">
        <v>2124</v>
      </c>
      <c r="AD1405" s="1">
        <v>2</v>
      </c>
      <c r="AE1405" s="1">
        <v>1520679</v>
      </c>
      <c r="AF1405" s="1">
        <v>65707137</v>
      </c>
      <c r="AG1405" s="1" t="s">
        <v>2174</v>
      </c>
      <c r="AH1405" s="1" t="s">
        <v>2210</v>
      </c>
    </row>
    <row r="1406" spans="1:34" x14ac:dyDescent="0.25">
      <c r="A1406" s="1">
        <v>1356241</v>
      </c>
      <c r="B1406" s="1" t="s">
        <v>2175</v>
      </c>
      <c r="C1406" s="1" t="s">
        <v>7565</v>
      </c>
      <c r="D1406" s="1">
        <v>346007</v>
      </c>
      <c r="E1406" s="3" t="s">
        <v>277</v>
      </c>
      <c r="F1406" s="1" t="s">
        <v>280</v>
      </c>
      <c r="G1406" s="1" t="s">
        <v>2249</v>
      </c>
      <c r="H1406" s="1">
        <v>0</v>
      </c>
      <c r="I1406" s="1" t="s">
        <v>7566</v>
      </c>
      <c r="J1406" s="1">
        <v>-1</v>
      </c>
      <c r="K1406" s="1" t="s">
        <v>2124</v>
      </c>
      <c r="L1406" s="1" t="s">
        <v>7567</v>
      </c>
      <c r="M1406" s="1" t="s">
        <v>2232</v>
      </c>
      <c r="N1406" s="1" t="s">
        <v>2194</v>
      </c>
      <c r="O1406" s="1" t="s">
        <v>2165</v>
      </c>
      <c r="P1406" s="1" t="s">
        <v>2165</v>
      </c>
      <c r="Q1406" s="1" t="s">
        <v>2166</v>
      </c>
      <c r="R1406" s="1" t="s">
        <v>2167</v>
      </c>
      <c r="S1406" s="1">
        <v>6</v>
      </c>
      <c r="T1406" s="1">
        <v>65639873</v>
      </c>
      <c r="U1406" s="1">
        <v>65639873</v>
      </c>
      <c r="V1406" s="1" t="s">
        <v>2168</v>
      </c>
      <c r="W1406" s="1" t="s">
        <v>2168</v>
      </c>
      <c r="X1406" s="1" t="s">
        <v>3678</v>
      </c>
      <c r="Y1406" s="1" t="s">
        <v>2236</v>
      </c>
      <c r="Z1406" s="1">
        <v>1</v>
      </c>
      <c r="AA1406" s="1" t="s">
        <v>2124</v>
      </c>
      <c r="AB1406" s="1" t="s">
        <v>2171</v>
      </c>
      <c r="AC1406" s="1" t="s">
        <v>2124</v>
      </c>
      <c r="AD1406" s="1">
        <v>2</v>
      </c>
      <c r="AE1406" s="1">
        <v>1520882</v>
      </c>
      <c r="AF1406" s="1">
        <v>65639873</v>
      </c>
      <c r="AG1406" s="1" t="s">
        <v>2210</v>
      </c>
      <c r="AH1406" s="1" t="s">
        <v>2185</v>
      </c>
    </row>
    <row r="1407" spans="1:34" x14ac:dyDescent="0.25">
      <c r="A1407" s="1">
        <v>1362098</v>
      </c>
      <c r="B1407" s="1" t="s">
        <v>2175</v>
      </c>
      <c r="C1407" s="1" t="s">
        <v>7568</v>
      </c>
      <c r="D1407" s="1">
        <v>346007</v>
      </c>
      <c r="E1407" s="3" t="s">
        <v>277</v>
      </c>
      <c r="F1407" s="1" t="s">
        <v>280</v>
      </c>
      <c r="G1407" s="1" t="s">
        <v>2249</v>
      </c>
      <c r="H1407" s="1">
        <v>0</v>
      </c>
      <c r="I1407" s="1" t="s">
        <v>7569</v>
      </c>
      <c r="J1407" s="1">
        <v>-1</v>
      </c>
      <c r="K1407" s="1" t="s">
        <v>2124</v>
      </c>
      <c r="L1407" s="1" t="s">
        <v>7570</v>
      </c>
      <c r="M1407" s="1" t="s">
        <v>2232</v>
      </c>
      <c r="N1407" s="1" t="s">
        <v>2194</v>
      </c>
      <c r="O1407" s="1" t="s">
        <v>2165</v>
      </c>
      <c r="P1407" s="1" t="s">
        <v>2165</v>
      </c>
      <c r="Q1407" s="1" t="s">
        <v>2166</v>
      </c>
      <c r="R1407" s="1" t="s">
        <v>2167</v>
      </c>
      <c r="S1407" s="1">
        <v>6</v>
      </c>
      <c r="T1407" s="1">
        <v>65639882</v>
      </c>
      <c r="U1407" s="1">
        <v>65639882</v>
      </c>
      <c r="V1407" s="1" t="s">
        <v>2168</v>
      </c>
      <c r="W1407" s="1" t="s">
        <v>2168</v>
      </c>
      <c r="X1407" s="1" t="s">
        <v>3678</v>
      </c>
      <c r="Y1407" s="1" t="s">
        <v>2236</v>
      </c>
      <c r="Z1407" s="1">
        <v>1</v>
      </c>
      <c r="AA1407" s="1" t="s">
        <v>2124</v>
      </c>
      <c r="AB1407" s="1" t="s">
        <v>2171</v>
      </c>
      <c r="AC1407" s="1" t="s">
        <v>2124</v>
      </c>
      <c r="AD1407" s="1">
        <v>2</v>
      </c>
      <c r="AE1407" s="1">
        <v>1440951</v>
      </c>
      <c r="AF1407" s="1">
        <v>65639882</v>
      </c>
      <c r="AG1407" s="1" t="s">
        <v>2210</v>
      </c>
      <c r="AH1407" s="1" t="s">
        <v>2185</v>
      </c>
    </row>
    <row r="1408" spans="1:34" x14ac:dyDescent="0.25">
      <c r="A1408" s="1">
        <v>1364560</v>
      </c>
      <c r="B1408" s="1" t="s">
        <v>2175</v>
      </c>
      <c r="C1408" s="1" t="s">
        <v>7571</v>
      </c>
      <c r="D1408" s="1">
        <v>346007</v>
      </c>
      <c r="E1408" s="3" t="s">
        <v>277</v>
      </c>
      <c r="F1408" s="1" t="s">
        <v>280</v>
      </c>
      <c r="G1408" s="1" t="s">
        <v>2249</v>
      </c>
      <c r="H1408" s="1">
        <v>0</v>
      </c>
      <c r="I1408" s="1" t="s">
        <v>7572</v>
      </c>
      <c r="J1408" s="1">
        <v>-1</v>
      </c>
      <c r="K1408" s="1" t="s">
        <v>2124</v>
      </c>
      <c r="L1408" s="1" t="s">
        <v>7573</v>
      </c>
      <c r="M1408" s="1" t="s">
        <v>2232</v>
      </c>
      <c r="N1408" s="1" t="s">
        <v>2194</v>
      </c>
      <c r="O1408" s="1" t="s">
        <v>2165</v>
      </c>
      <c r="P1408" s="1" t="s">
        <v>2165</v>
      </c>
      <c r="Q1408" s="1" t="s">
        <v>2166</v>
      </c>
      <c r="R1408" s="1" t="s">
        <v>2167</v>
      </c>
      <c r="S1408" s="1">
        <v>6</v>
      </c>
      <c r="T1408" s="1">
        <v>65707160</v>
      </c>
      <c r="U1408" s="1">
        <v>65707160</v>
      </c>
      <c r="V1408" s="1" t="s">
        <v>2168</v>
      </c>
      <c r="W1408" s="1" t="s">
        <v>2168</v>
      </c>
      <c r="X1408" s="1" t="s">
        <v>3678</v>
      </c>
      <c r="Y1408" s="1" t="s">
        <v>2236</v>
      </c>
      <c r="Z1408" s="1">
        <v>1</v>
      </c>
      <c r="AA1408" s="1" t="s">
        <v>2124</v>
      </c>
      <c r="AB1408" s="1" t="s">
        <v>2171</v>
      </c>
      <c r="AC1408" s="1" t="s">
        <v>2124</v>
      </c>
      <c r="AD1408" s="1">
        <v>2</v>
      </c>
      <c r="AE1408" s="1">
        <v>1479890</v>
      </c>
      <c r="AF1408" s="1">
        <v>65707160</v>
      </c>
      <c r="AG1408" s="1" t="s">
        <v>2174</v>
      </c>
      <c r="AH1408" s="1" t="s">
        <v>2185</v>
      </c>
    </row>
    <row r="1409" spans="1:34" x14ac:dyDescent="0.25">
      <c r="A1409" s="1">
        <v>1365816</v>
      </c>
      <c r="B1409" s="1" t="s">
        <v>2175</v>
      </c>
      <c r="C1409" s="1" t="s">
        <v>7574</v>
      </c>
      <c r="D1409" s="1">
        <v>80025</v>
      </c>
      <c r="E1409" s="3" t="s">
        <v>499</v>
      </c>
      <c r="F1409" s="1" t="s">
        <v>502</v>
      </c>
      <c r="G1409" s="1" t="s">
        <v>2249</v>
      </c>
      <c r="H1409" s="1">
        <v>0</v>
      </c>
      <c r="I1409" s="1" t="s">
        <v>7575</v>
      </c>
      <c r="J1409" s="1">
        <v>-1</v>
      </c>
      <c r="K1409" s="1" t="s">
        <v>2124</v>
      </c>
      <c r="L1409" s="1" t="s">
        <v>7576</v>
      </c>
      <c r="M1409" s="1" t="s">
        <v>6442</v>
      </c>
      <c r="N1409" s="1" t="s">
        <v>6443</v>
      </c>
      <c r="O1409" s="1" t="s">
        <v>2165</v>
      </c>
      <c r="P1409" s="1" t="s">
        <v>2165</v>
      </c>
      <c r="Q1409" s="1" t="s">
        <v>2166</v>
      </c>
      <c r="R1409" s="1" t="s">
        <v>2195</v>
      </c>
      <c r="S1409" s="1">
        <v>20</v>
      </c>
      <c r="T1409" s="1">
        <v>3889411</v>
      </c>
      <c r="U1409" s="1">
        <v>3889411</v>
      </c>
      <c r="V1409" s="1" t="s">
        <v>2168</v>
      </c>
      <c r="W1409" s="1" t="s">
        <v>2168</v>
      </c>
      <c r="X1409" s="1" t="s">
        <v>2756</v>
      </c>
      <c r="Y1409" s="1" t="s">
        <v>2236</v>
      </c>
      <c r="Z1409" s="1">
        <v>1</v>
      </c>
      <c r="AA1409" s="1" t="s">
        <v>2124</v>
      </c>
      <c r="AB1409" s="1" t="s">
        <v>2171</v>
      </c>
      <c r="AC1409" s="1" t="s">
        <v>2124</v>
      </c>
      <c r="AD1409" s="1">
        <v>2</v>
      </c>
      <c r="AE1409" s="1">
        <v>1399457</v>
      </c>
      <c r="AF1409" s="1">
        <v>3889411</v>
      </c>
      <c r="AG1409" s="1" t="s">
        <v>2185</v>
      </c>
      <c r="AH1409" s="1" t="s">
        <v>2174</v>
      </c>
    </row>
    <row r="1410" spans="1:34" x14ac:dyDescent="0.25">
      <c r="A1410" s="1">
        <v>1365912</v>
      </c>
      <c r="B1410" s="1" t="s">
        <v>2175</v>
      </c>
      <c r="C1410" s="1" t="s">
        <v>7577</v>
      </c>
      <c r="D1410" s="1">
        <v>346007</v>
      </c>
      <c r="E1410" s="3" t="s">
        <v>277</v>
      </c>
      <c r="F1410" s="1" t="s">
        <v>280</v>
      </c>
      <c r="G1410" s="1" t="s">
        <v>2249</v>
      </c>
      <c r="H1410" s="1">
        <v>0</v>
      </c>
      <c r="I1410" s="1" t="s">
        <v>4017</v>
      </c>
      <c r="J1410" s="1">
        <v>-1</v>
      </c>
      <c r="K1410" s="1" t="s">
        <v>2124</v>
      </c>
      <c r="L1410" s="1" t="s">
        <v>7578</v>
      </c>
      <c r="M1410" s="1" t="s">
        <v>2232</v>
      </c>
      <c r="N1410" s="1" t="s">
        <v>2194</v>
      </c>
      <c r="O1410" s="1" t="s">
        <v>2165</v>
      </c>
      <c r="P1410" s="1" t="s">
        <v>2165</v>
      </c>
      <c r="Q1410" s="1" t="s">
        <v>2166</v>
      </c>
      <c r="R1410" s="1" t="s">
        <v>2167</v>
      </c>
      <c r="S1410" s="1">
        <v>6</v>
      </c>
      <c r="T1410" s="1">
        <v>65495981</v>
      </c>
      <c r="U1410" s="1">
        <v>65495981</v>
      </c>
      <c r="V1410" s="1" t="s">
        <v>2168</v>
      </c>
      <c r="W1410" s="1" t="s">
        <v>2168</v>
      </c>
      <c r="X1410" s="1" t="s">
        <v>3678</v>
      </c>
      <c r="Y1410" s="1" t="s">
        <v>2236</v>
      </c>
      <c r="Z1410" s="1">
        <v>1</v>
      </c>
      <c r="AA1410" s="1" t="s">
        <v>2124</v>
      </c>
      <c r="AB1410" s="1" t="s">
        <v>2171</v>
      </c>
      <c r="AC1410" s="1" t="s">
        <v>2124</v>
      </c>
      <c r="AD1410" s="1">
        <v>2</v>
      </c>
      <c r="AE1410" s="1">
        <v>1399553</v>
      </c>
      <c r="AF1410" s="1">
        <v>65495981</v>
      </c>
      <c r="AG1410" s="1" t="s">
        <v>2186</v>
      </c>
      <c r="AH1410" s="1" t="s">
        <v>2174</v>
      </c>
    </row>
    <row r="1411" spans="1:34" x14ac:dyDescent="0.25">
      <c r="A1411" s="1">
        <v>1370014</v>
      </c>
      <c r="B1411" s="1" t="s">
        <v>2175</v>
      </c>
      <c r="C1411" s="1" t="s">
        <v>7579</v>
      </c>
      <c r="D1411" s="1">
        <v>346007</v>
      </c>
      <c r="E1411" s="3" t="s">
        <v>277</v>
      </c>
      <c r="F1411" s="1" t="s">
        <v>280</v>
      </c>
      <c r="G1411" s="1" t="s">
        <v>2249</v>
      </c>
      <c r="H1411" s="1">
        <v>0</v>
      </c>
      <c r="I1411" s="1" t="s">
        <v>7580</v>
      </c>
      <c r="J1411" s="1">
        <v>-1</v>
      </c>
      <c r="K1411" s="1" t="s">
        <v>2124</v>
      </c>
      <c r="L1411" s="1" t="s">
        <v>7581</v>
      </c>
      <c r="M1411" s="1" t="s">
        <v>2232</v>
      </c>
      <c r="N1411" s="1" t="s">
        <v>2194</v>
      </c>
      <c r="O1411" s="1" t="s">
        <v>2165</v>
      </c>
      <c r="P1411" s="1" t="s">
        <v>2165</v>
      </c>
      <c r="Q1411" s="1" t="s">
        <v>2166</v>
      </c>
      <c r="R1411" s="1" t="s">
        <v>2167</v>
      </c>
      <c r="S1411" s="1">
        <v>6</v>
      </c>
      <c r="T1411" s="1">
        <v>65495914</v>
      </c>
      <c r="U1411" s="1">
        <v>65495914</v>
      </c>
      <c r="V1411" s="1" t="s">
        <v>2168</v>
      </c>
      <c r="W1411" s="1" t="s">
        <v>2168</v>
      </c>
      <c r="X1411" s="1" t="s">
        <v>3678</v>
      </c>
      <c r="Y1411" s="1" t="s">
        <v>2236</v>
      </c>
      <c r="Z1411" s="1">
        <v>1</v>
      </c>
      <c r="AA1411" s="1" t="s">
        <v>2124</v>
      </c>
      <c r="AB1411" s="1" t="s">
        <v>2171</v>
      </c>
      <c r="AC1411" s="1" t="s">
        <v>2124</v>
      </c>
      <c r="AD1411" s="1">
        <v>2</v>
      </c>
      <c r="AE1411" s="1">
        <v>1468904</v>
      </c>
      <c r="AF1411" s="1">
        <v>65495914</v>
      </c>
      <c r="AG1411" s="1" t="s">
        <v>2185</v>
      </c>
      <c r="AH1411" s="1" t="s">
        <v>2186</v>
      </c>
    </row>
    <row r="1412" spans="1:34" x14ac:dyDescent="0.25">
      <c r="A1412" s="1">
        <v>1371648</v>
      </c>
      <c r="B1412" s="1" t="s">
        <v>2175</v>
      </c>
      <c r="C1412" s="1" t="s">
        <v>7582</v>
      </c>
      <c r="D1412" s="1">
        <v>346007</v>
      </c>
      <c r="E1412" s="3" t="s">
        <v>277</v>
      </c>
      <c r="F1412" s="1" t="s">
        <v>280</v>
      </c>
      <c r="G1412" s="1" t="s">
        <v>2249</v>
      </c>
      <c r="H1412" s="1">
        <v>0</v>
      </c>
      <c r="I1412" s="1" t="s">
        <v>6479</v>
      </c>
      <c r="J1412" s="1">
        <v>-1</v>
      </c>
      <c r="K1412" s="1" t="s">
        <v>2124</v>
      </c>
      <c r="L1412" s="1" t="s">
        <v>7583</v>
      </c>
      <c r="M1412" s="1" t="s">
        <v>2232</v>
      </c>
      <c r="N1412" s="1" t="s">
        <v>2194</v>
      </c>
      <c r="O1412" s="1" t="s">
        <v>2165</v>
      </c>
      <c r="P1412" s="1" t="s">
        <v>2165</v>
      </c>
      <c r="Q1412" s="1" t="s">
        <v>2166</v>
      </c>
      <c r="R1412" s="1" t="s">
        <v>2167</v>
      </c>
      <c r="S1412" s="1">
        <v>6</v>
      </c>
      <c r="T1412" s="1">
        <v>65495414</v>
      </c>
      <c r="U1412" s="1">
        <v>65495414</v>
      </c>
      <c r="V1412" s="1" t="s">
        <v>2168</v>
      </c>
      <c r="W1412" s="1" t="s">
        <v>2168</v>
      </c>
      <c r="X1412" s="1" t="s">
        <v>3678</v>
      </c>
      <c r="Y1412" s="1" t="s">
        <v>2236</v>
      </c>
      <c r="Z1412" s="1">
        <v>1</v>
      </c>
      <c r="AA1412" s="1" t="s">
        <v>2124</v>
      </c>
      <c r="AB1412" s="1" t="s">
        <v>2171</v>
      </c>
      <c r="AC1412" s="1" t="s">
        <v>2124</v>
      </c>
      <c r="AD1412" s="1">
        <v>2</v>
      </c>
      <c r="AE1412" s="1">
        <v>1416020</v>
      </c>
      <c r="AF1412" s="1">
        <v>65495414</v>
      </c>
      <c r="AG1412" s="1" t="s">
        <v>2174</v>
      </c>
      <c r="AH1412" s="1" t="s">
        <v>2186</v>
      </c>
    </row>
    <row r="1413" spans="1:34" x14ac:dyDescent="0.25">
      <c r="A1413" s="1">
        <v>1372193</v>
      </c>
      <c r="B1413" s="1" t="s">
        <v>2175</v>
      </c>
      <c r="C1413" s="1" t="s">
        <v>7584</v>
      </c>
      <c r="D1413" s="1">
        <v>346007</v>
      </c>
      <c r="E1413" s="3" t="s">
        <v>277</v>
      </c>
      <c r="F1413" s="1" t="s">
        <v>280</v>
      </c>
      <c r="G1413" s="1" t="s">
        <v>2249</v>
      </c>
      <c r="H1413" s="1">
        <v>0</v>
      </c>
      <c r="I1413" s="1" t="s">
        <v>7585</v>
      </c>
      <c r="J1413" s="1">
        <v>-1</v>
      </c>
      <c r="K1413" s="1" t="s">
        <v>2124</v>
      </c>
      <c r="L1413" s="1" t="s">
        <v>7586</v>
      </c>
      <c r="M1413" s="1" t="s">
        <v>2232</v>
      </c>
      <c r="N1413" s="1" t="s">
        <v>2194</v>
      </c>
      <c r="O1413" s="1" t="s">
        <v>2165</v>
      </c>
      <c r="P1413" s="1" t="s">
        <v>2165</v>
      </c>
      <c r="Q1413" s="1" t="s">
        <v>2166</v>
      </c>
      <c r="R1413" s="1" t="s">
        <v>2167</v>
      </c>
      <c r="S1413" s="1">
        <v>6</v>
      </c>
      <c r="T1413" s="1">
        <v>65707216</v>
      </c>
      <c r="U1413" s="1">
        <v>65707216</v>
      </c>
      <c r="V1413" s="1" t="s">
        <v>2168</v>
      </c>
      <c r="W1413" s="1" t="s">
        <v>2168</v>
      </c>
      <c r="X1413" s="1" t="s">
        <v>3678</v>
      </c>
      <c r="Y1413" s="1" t="s">
        <v>2236</v>
      </c>
      <c r="Z1413" s="1">
        <v>1</v>
      </c>
      <c r="AA1413" s="1" t="s">
        <v>2124</v>
      </c>
      <c r="AB1413" s="1" t="s">
        <v>2171</v>
      </c>
      <c r="AC1413" s="1" t="s">
        <v>2124</v>
      </c>
      <c r="AD1413" s="1">
        <v>2</v>
      </c>
      <c r="AE1413" s="1">
        <v>1470231</v>
      </c>
      <c r="AF1413" s="1">
        <v>65707216</v>
      </c>
      <c r="AG1413" s="1" t="s">
        <v>2174</v>
      </c>
      <c r="AH1413" s="1" t="s">
        <v>2186</v>
      </c>
    </row>
    <row r="1414" spans="1:34" x14ac:dyDescent="0.25">
      <c r="A1414" s="1">
        <v>1377724</v>
      </c>
      <c r="B1414" s="1" t="s">
        <v>2175</v>
      </c>
      <c r="C1414" s="1" t="s">
        <v>7587</v>
      </c>
      <c r="D1414" s="1">
        <v>611</v>
      </c>
      <c r="E1414" s="3" t="s">
        <v>959</v>
      </c>
      <c r="F1414" s="1" t="s">
        <v>961</v>
      </c>
      <c r="G1414" s="1" t="s">
        <v>2249</v>
      </c>
      <c r="H1414" s="1">
        <v>0</v>
      </c>
      <c r="I1414" s="1" t="s">
        <v>7588</v>
      </c>
      <c r="J1414" s="1">
        <v>-1</v>
      </c>
      <c r="K1414" s="1" t="s">
        <v>2124</v>
      </c>
      <c r="L1414" s="1" t="s">
        <v>7589</v>
      </c>
      <c r="M1414" s="1" t="s">
        <v>2232</v>
      </c>
      <c r="N1414" s="1" t="s">
        <v>2194</v>
      </c>
      <c r="O1414" s="1" t="s">
        <v>2165</v>
      </c>
      <c r="P1414" s="1" t="s">
        <v>2165</v>
      </c>
      <c r="Q1414" s="1" t="s">
        <v>2166</v>
      </c>
      <c r="R1414" s="1" t="s">
        <v>2366</v>
      </c>
      <c r="S1414" s="1">
        <v>7</v>
      </c>
      <c r="T1414" s="1">
        <v>128775789</v>
      </c>
      <c r="U1414" s="1">
        <v>128775789</v>
      </c>
      <c r="V1414" s="1" t="s">
        <v>2168</v>
      </c>
      <c r="W1414" s="1" t="s">
        <v>2168</v>
      </c>
      <c r="X1414" s="1" t="s">
        <v>3717</v>
      </c>
      <c r="Y1414" s="1" t="s">
        <v>2236</v>
      </c>
      <c r="Z1414" s="1">
        <v>1</v>
      </c>
      <c r="AA1414" s="1" t="s">
        <v>2124</v>
      </c>
      <c r="AB1414" s="1" t="s">
        <v>2171</v>
      </c>
      <c r="AC1414" s="1" t="s">
        <v>2124</v>
      </c>
      <c r="AD1414" s="1">
        <v>2</v>
      </c>
      <c r="AE1414" s="1">
        <v>1417357</v>
      </c>
      <c r="AF1414" s="1">
        <v>128775789</v>
      </c>
      <c r="AG1414" s="1" t="s">
        <v>2185</v>
      </c>
      <c r="AH1414" s="1" t="s">
        <v>2210</v>
      </c>
    </row>
    <row r="1415" spans="1:34" x14ac:dyDescent="0.25">
      <c r="A1415" s="1">
        <v>1380587</v>
      </c>
      <c r="B1415" s="1" t="s">
        <v>2175</v>
      </c>
      <c r="C1415" s="1" t="s">
        <v>7590</v>
      </c>
      <c r="D1415" s="1">
        <v>1203</v>
      </c>
      <c r="E1415" s="3" t="s">
        <v>185</v>
      </c>
      <c r="F1415" s="1" t="s">
        <v>188</v>
      </c>
      <c r="G1415" s="1" t="s">
        <v>2249</v>
      </c>
      <c r="H1415" s="1">
        <v>0</v>
      </c>
      <c r="I1415" s="1" t="s">
        <v>3562</v>
      </c>
      <c r="J1415" s="1">
        <v>-1</v>
      </c>
      <c r="K1415" s="1" t="s">
        <v>2124</v>
      </c>
      <c r="L1415" s="1" t="s">
        <v>7591</v>
      </c>
      <c r="M1415" s="1" t="s">
        <v>2521</v>
      </c>
      <c r="N1415" s="1" t="s">
        <v>2522</v>
      </c>
      <c r="O1415" s="1" t="s">
        <v>2165</v>
      </c>
      <c r="P1415" s="1" t="s">
        <v>2165</v>
      </c>
      <c r="Q1415" s="1" t="s">
        <v>2166</v>
      </c>
      <c r="R1415" s="1" t="s">
        <v>2316</v>
      </c>
      <c r="S1415" s="1">
        <v>13</v>
      </c>
      <c r="T1415" s="1">
        <v>76992088</v>
      </c>
      <c r="U1415" s="1">
        <v>76992088</v>
      </c>
      <c r="V1415" s="1" t="s">
        <v>2168</v>
      </c>
      <c r="W1415" s="1" t="s">
        <v>2168</v>
      </c>
      <c r="X1415" s="1" t="s">
        <v>2317</v>
      </c>
      <c r="Y1415" s="1" t="s">
        <v>2236</v>
      </c>
      <c r="Z1415" s="1">
        <v>1</v>
      </c>
      <c r="AA1415" s="1" t="s">
        <v>2124</v>
      </c>
      <c r="AB1415" s="1" t="s">
        <v>2171</v>
      </c>
      <c r="AC1415" s="1" t="s">
        <v>2124</v>
      </c>
      <c r="AD1415" s="1">
        <v>2</v>
      </c>
      <c r="AE1415" s="1">
        <v>1483469</v>
      </c>
      <c r="AF1415" s="1">
        <v>76992088</v>
      </c>
      <c r="AG1415" s="1" t="s">
        <v>2210</v>
      </c>
      <c r="AH1415" s="1" t="s">
        <v>2185</v>
      </c>
    </row>
    <row r="1416" spans="1:34" x14ac:dyDescent="0.25">
      <c r="A1416" s="1">
        <v>1385609</v>
      </c>
      <c r="B1416" s="1" t="s">
        <v>2175</v>
      </c>
      <c r="C1416" s="1" t="s">
        <v>7592</v>
      </c>
      <c r="D1416" s="1">
        <v>79848</v>
      </c>
      <c r="E1416" s="3" t="s">
        <v>237</v>
      </c>
      <c r="F1416" s="1" t="s">
        <v>240</v>
      </c>
      <c r="G1416" s="1" t="s">
        <v>2249</v>
      </c>
      <c r="H1416" s="1">
        <v>0</v>
      </c>
      <c r="I1416" s="1" t="s">
        <v>7123</v>
      </c>
      <c r="J1416" s="1">
        <v>-1</v>
      </c>
      <c r="K1416" s="1" t="s">
        <v>2124</v>
      </c>
      <c r="L1416" s="1" t="s">
        <v>7593</v>
      </c>
      <c r="M1416" s="1" t="s">
        <v>6481</v>
      </c>
      <c r="N1416" s="1" t="s">
        <v>6482</v>
      </c>
      <c r="O1416" s="1" t="s">
        <v>2165</v>
      </c>
      <c r="P1416" s="1" t="s">
        <v>2165</v>
      </c>
      <c r="Q1416" s="1" t="s">
        <v>2166</v>
      </c>
      <c r="R1416" s="1" t="s">
        <v>2325</v>
      </c>
      <c r="S1416" s="1">
        <v>8</v>
      </c>
      <c r="T1416" s="1">
        <v>67064433</v>
      </c>
      <c r="U1416" s="1">
        <v>67064433</v>
      </c>
      <c r="V1416" s="1" t="s">
        <v>2168</v>
      </c>
      <c r="W1416" s="1" t="s">
        <v>2168</v>
      </c>
      <c r="X1416" s="1" t="s">
        <v>5836</v>
      </c>
      <c r="Y1416" s="1" t="s">
        <v>2236</v>
      </c>
      <c r="Z1416" s="1">
        <v>1</v>
      </c>
      <c r="AA1416" s="1" t="s">
        <v>2124</v>
      </c>
      <c r="AB1416" s="1" t="s">
        <v>2171</v>
      </c>
      <c r="AC1416" s="1" t="s">
        <v>2124</v>
      </c>
      <c r="AD1416" s="1">
        <v>2</v>
      </c>
      <c r="AE1416" s="1">
        <v>1499789</v>
      </c>
      <c r="AF1416" s="1">
        <v>67064433</v>
      </c>
      <c r="AG1416" s="1" t="s">
        <v>2174</v>
      </c>
      <c r="AH1416" s="1" t="s">
        <v>2186</v>
      </c>
    </row>
    <row r="1417" spans="1:34" x14ac:dyDescent="0.25">
      <c r="A1417" s="1">
        <v>1386837</v>
      </c>
      <c r="B1417" s="1" t="s">
        <v>2175</v>
      </c>
      <c r="C1417" s="1" t="s">
        <v>7594</v>
      </c>
      <c r="D1417" s="1">
        <v>80025</v>
      </c>
      <c r="E1417" s="3" t="s">
        <v>499</v>
      </c>
      <c r="F1417" s="1" t="s">
        <v>502</v>
      </c>
      <c r="G1417" s="1" t="s">
        <v>2249</v>
      </c>
      <c r="H1417" s="1">
        <v>0</v>
      </c>
      <c r="I1417" s="1" t="s">
        <v>7123</v>
      </c>
      <c r="J1417" s="1">
        <v>-1</v>
      </c>
      <c r="K1417" s="1" t="s">
        <v>2124</v>
      </c>
      <c r="L1417" s="1" t="s">
        <v>7595</v>
      </c>
      <c r="M1417" s="1" t="s">
        <v>6442</v>
      </c>
      <c r="N1417" s="1" t="s">
        <v>6443</v>
      </c>
      <c r="O1417" s="1" t="s">
        <v>2165</v>
      </c>
      <c r="P1417" s="1" t="s">
        <v>2165</v>
      </c>
      <c r="Q1417" s="1" t="s">
        <v>2166</v>
      </c>
      <c r="R1417" s="1" t="s">
        <v>2195</v>
      </c>
      <c r="S1417" s="1">
        <v>20</v>
      </c>
      <c r="T1417" s="1">
        <v>3889399</v>
      </c>
      <c r="U1417" s="1">
        <v>3889399</v>
      </c>
      <c r="V1417" s="1" t="s">
        <v>2168</v>
      </c>
      <c r="W1417" s="1" t="s">
        <v>2168</v>
      </c>
      <c r="X1417" s="1" t="s">
        <v>2756</v>
      </c>
      <c r="Y1417" s="1" t="s">
        <v>2236</v>
      </c>
      <c r="Z1417" s="1">
        <v>1</v>
      </c>
      <c r="AA1417" s="1" t="s">
        <v>2124</v>
      </c>
      <c r="AB1417" s="1" t="s">
        <v>2171</v>
      </c>
      <c r="AC1417" s="1" t="s">
        <v>2124</v>
      </c>
      <c r="AD1417" s="1">
        <v>2</v>
      </c>
      <c r="AE1417" s="1">
        <v>1419158</v>
      </c>
      <c r="AF1417" s="1">
        <v>3889399</v>
      </c>
      <c r="AG1417" s="1" t="s">
        <v>2174</v>
      </c>
      <c r="AH1417" s="1" t="s">
        <v>2186</v>
      </c>
    </row>
    <row r="1418" spans="1:34" x14ac:dyDescent="0.25">
      <c r="A1418" s="1">
        <v>1394560</v>
      </c>
      <c r="B1418" s="1" t="s">
        <v>2175</v>
      </c>
      <c r="C1418" s="1" t="s">
        <v>7596</v>
      </c>
      <c r="D1418" s="1">
        <v>346007</v>
      </c>
      <c r="E1418" s="3" t="s">
        <v>277</v>
      </c>
      <c r="F1418" s="1" t="s">
        <v>280</v>
      </c>
      <c r="G1418" s="1" t="s">
        <v>2249</v>
      </c>
      <c r="H1418" s="1">
        <v>0</v>
      </c>
      <c r="I1418" s="1" t="s">
        <v>7597</v>
      </c>
      <c r="J1418" s="1">
        <v>-1</v>
      </c>
      <c r="K1418" s="1" t="s">
        <v>2124</v>
      </c>
      <c r="L1418" s="1" t="s">
        <v>7598</v>
      </c>
      <c r="M1418" s="1" t="s">
        <v>2232</v>
      </c>
      <c r="N1418" s="1" t="s">
        <v>2194</v>
      </c>
      <c r="O1418" s="1" t="s">
        <v>2165</v>
      </c>
      <c r="P1418" s="1" t="s">
        <v>2165</v>
      </c>
      <c r="Q1418" s="1" t="s">
        <v>2166</v>
      </c>
      <c r="R1418" s="1" t="s">
        <v>2167</v>
      </c>
      <c r="S1418" s="1">
        <v>6</v>
      </c>
      <c r="T1418" s="1">
        <v>65707219</v>
      </c>
      <c r="U1418" s="1">
        <v>65707219</v>
      </c>
      <c r="V1418" s="1" t="s">
        <v>2168</v>
      </c>
      <c r="W1418" s="1" t="s">
        <v>2168</v>
      </c>
      <c r="X1418" s="1" t="s">
        <v>3678</v>
      </c>
      <c r="Y1418" s="1" t="s">
        <v>2236</v>
      </c>
      <c r="Z1418" s="1">
        <v>1</v>
      </c>
      <c r="AA1418" s="1" t="s">
        <v>2124</v>
      </c>
      <c r="AB1418" s="1" t="s">
        <v>2171</v>
      </c>
      <c r="AC1418" s="1" t="s">
        <v>2124</v>
      </c>
      <c r="AD1418" s="1">
        <v>2</v>
      </c>
      <c r="AE1418" s="1">
        <v>1376945</v>
      </c>
      <c r="AF1418" s="1">
        <v>65707219</v>
      </c>
      <c r="AG1418" s="1" t="s">
        <v>2186</v>
      </c>
      <c r="AH1418" s="1" t="s">
        <v>2210</v>
      </c>
    </row>
    <row r="1419" spans="1:34" x14ac:dyDescent="0.25">
      <c r="A1419" s="1">
        <v>1399270</v>
      </c>
      <c r="B1419" s="1" t="s">
        <v>2175</v>
      </c>
      <c r="C1419" s="1" t="s">
        <v>7599</v>
      </c>
      <c r="D1419" s="1">
        <v>346007</v>
      </c>
      <c r="E1419" s="3" t="s">
        <v>277</v>
      </c>
      <c r="F1419" s="1" t="s">
        <v>280</v>
      </c>
      <c r="G1419" s="1" t="s">
        <v>2249</v>
      </c>
      <c r="H1419" s="1">
        <v>0</v>
      </c>
      <c r="I1419" s="1" t="s">
        <v>2467</v>
      </c>
      <c r="J1419" s="1">
        <v>-1</v>
      </c>
      <c r="K1419" s="1" t="s">
        <v>2124</v>
      </c>
      <c r="L1419" s="1" t="s">
        <v>7600</v>
      </c>
      <c r="M1419" s="1" t="s">
        <v>2232</v>
      </c>
      <c r="N1419" s="1" t="s">
        <v>2194</v>
      </c>
      <c r="O1419" s="1" t="s">
        <v>2165</v>
      </c>
      <c r="P1419" s="1" t="s">
        <v>2165</v>
      </c>
      <c r="Q1419" s="1" t="s">
        <v>2166</v>
      </c>
      <c r="R1419" s="1" t="s">
        <v>2167</v>
      </c>
      <c r="S1419" s="1">
        <v>6</v>
      </c>
      <c r="T1419" s="1">
        <v>65495437</v>
      </c>
      <c r="U1419" s="1">
        <v>65495437</v>
      </c>
      <c r="V1419" s="1" t="s">
        <v>2168</v>
      </c>
      <c r="W1419" s="1" t="s">
        <v>2168</v>
      </c>
      <c r="X1419" s="1" t="s">
        <v>3678</v>
      </c>
      <c r="Y1419" s="1" t="s">
        <v>2236</v>
      </c>
      <c r="Z1419" s="1">
        <v>1</v>
      </c>
      <c r="AA1419" s="1" t="s">
        <v>2124</v>
      </c>
      <c r="AB1419" s="1" t="s">
        <v>2171</v>
      </c>
      <c r="AC1419" s="1" t="s">
        <v>2124</v>
      </c>
      <c r="AD1419" s="1">
        <v>2</v>
      </c>
      <c r="AE1419" s="1">
        <v>1393418</v>
      </c>
      <c r="AF1419" s="1">
        <v>65495437</v>
      </c>
      <c r="AG1419" s="1" t="s">
        <v>2185</v>
      </c>
      <c r="AH1419" s="1" t="s">
        <v>2186</v>
      </c>
    </row>
    <row r="1420" spans="1:34" x14ac:dyDescent="0.25">
      <c r="A1420" s="1">
        <v>1413438</v>
      </c>
      <c r="B1420" s="1" t="s">
        <v>2175</v>
      </c>
      <c r="C1420" s="1" t="s">
        <v>7601</v>
      </c>
      <c r="D1420" s="1">
        <v>346007</v>
      </c>
      <c r="E1420" s="3" t="s">
        <v>277</v>
      </c>
      <c r="F1420" s="1" t="s">
        <v>280</v>
      </c>
      <c r="G1420" s="1" t="s">
        <v>2249</v>
      </c>
      <c r="H1420" s="1">
        <v>0</v>
      </c>
      <c r="I1420" s="1" t="s">
        <v>7602</v>
      </c>
      <c r="J1420" s="1">
        <v>-1</v>
      </c>
      <c r="K1420" s="1" t="s">
        <v>2124</v>
      </c>
      <c r="L1420" s="1" t="s">
        <v>7603</v>
      </c>
      <c r="M1420" s="1" t="s">
        <v>2232</v>
      </c>
      <c r="N1420" s="1" t="s">
        <v>2194</v>
      </c>
      <c r="O1420" s="1" t="s">
        <v>2165</v>
      </c>
      <c r="P1420" s="1" t="s">
        <v>2165</v>
      </c>
      <c r="Q1420" s="1" t="s">
        <v>2166</v>
      </c>
      <c r="R1420" s="1" t="s">
        <v>2167</v>
      </c>
      <c r="S1420" s="1">
        <v>6</v>
      </c>
      <c r="T1420" s="1">
        <v>65495913</v>
      </c>
      <c r="U1420" s="1">
        <v>65495913</v>
      </c>
      <c r="V1420" s="1" t="s">
        <v>2168</v>
      </c>
      <c r="W1420" s="1" t="s">
        <v>2168</v>
      </c>
      <c r="X1420" s="1" t="s">
        <v>3678</v>
      </c>
      <c r="Y1420" s="1" t="s">
        <v>2236</v>
      </c>
      <c r="Z1420" s="1">
        <v>1</v>
      </c>
      <c r="AA1420" s="1" t="s">
        <v>2124</v>
      </c>
      <c r="AB1420" s="1" t="s">
        <v>2171</v>
      </c>
      <c r="AC1420" s="1" t="s">
        <v>2124</v>
      </c>
      <c r="AD1420" s="1">
        <v>2</v>
      </c>
      <c r="AE1420" s="1">
        <v>1477253</v>
      </c>
      <c r="AF1420" s="1">
        <v>65495913</v>
      </c>
      <c r="AG1420" s="1" t="s">
        <v>2174</v>
      </c>
      <c r="AH1420" s="1" t="s">
        <v>2186</v>
      </c>
    </row>
    <row r="1421" spans="1:34" x14ac:dyDescent="0.25">
      <c r="A1421" s="1">
        <v>1415104</v>
      </c>
      <c r="B1421" s="1" t="s">
        <v>2175</v>
      </c>
      <c r="C1421" s="1" t="s">
        <v>7604</v>
      </c>
      <c r="D1421" s="1">
        <v>346007</v>
      </c>
      <c r="E1421" s="3" t="s">
        <v>277</v>
      </c>
      <c r="F1421" s="1" t="s">
        <v>280</v>
      </c>
      <c r="G1421" s="1" t="s">
        <v>2249</v>
      </c>
      <c r="H1421" s="1">
        <v>0</v>
      </c>
      <c r="I1421" s="1" t="s">
        <v>4033</v>
      </c>
      <c r="J1421" s="1">
        <v>-1</v>
      </c>
      <c r="K1421" s="1" t="s">
        <v>2124</v>
      </c>
      <c r="L1421" s="1" t="s">
        <v>7605</v>
      </c>
      <c r="M1421" s="1" t="s">
        <v>2232</v>
      </c>
      <c r="N1421" s="1" t="s">
        <v>2194</v>
      </c>
      <c r="O1421" s="1" t="s">
        <v>2165</v>
      </c>
      <c r="P1421" s="1" t="s">
        <v>2165</v>
      </c>
      <c r="Q1421" s="1" t="s">
        <v>2166</v>
      </c>
      <c r="R1421" s="1" t="s">
        <v>2167</v>
      </c>
      <c r="S1421" s="1">
        <v>6</v>
      </c>
      <c r="T1421" s="1">
        <v>65639841</v>
      </c>
      <c r="U1421" s="1">
        <v>65639841</v>
      </c>
      <c r="V1421" s="1" t="s">
        <v>2168</v>
      </c>
      <c r="W1421" s="1" t="s">
        <v>2168</v>
      </c>
      <c r="X1421" s="1" t="s">
        <v>3678</v>
      </c>
      <c r="Y1421" s="1" t="s">
        <v>2236</v>
      </c>
      <c r="Z1421" s="1">
        <v>1</v>
      </c>
      <c r="AA1421" s="1" t="s">
        <v>2124</v>
      </c>
      <c r="AB1421" s="1" t="s">
        <v>2171</v>
      </c>
      <c r="AC1421" s="1" t="s">
        <v>2124</v>
      </c>
      <c r="AD1421" s="1">
        <v>2</v>
      </c>
      <c r="AE1421" s="1">
        <v>1423920</v>
      </c>
      <c r="AF1421" s="1">
        <v>65639841</v>
      </c>
      <c r="AG1421" s="1" t="s">
        <v>2174</v>
      </c>
      <c r="AH1421" s="1" t="s">
        <v>2210</v>
      </c>
    </row>
    <row r="1422" spans="1:34" x14ac:dyDescent="0.25">
      <c r="A1422" s="1">
        <v>1416112</v>
      </c>
      <c r="B1422" s="1" t="s">
        <v>2175</v>
      </c>
      <c r="C1422" s="1" t="s">
        <v>7606</v>
      </c>
      <c r="D1422" s="1">
        <v>79583</v>
      </c>
      <c r="E1422" s="3" t="s">
        <v>1052</v>
      </c>
      <c r="F1422" s="1" t="s">
        <v>1055</v>
      </c>
      <c r="G1422" s="1" t="s">
        <v>2249</v>
      </c>
      <c r="H1422" s="1">
        <v>0</v>
      </c>
      <c r="I1422" s="1" t="s">
        <v>2265</v>
      </c>
      <c r="J1422" s="1">
        <v>-1</v>
      </c>
      <c r="K1422" s="1" t="s">
        <v>2124</v>
      </c>
      <c r="L1422" s="1" t="s">
        <v>7607</v>
      </c>
      <c r="M1422" s="1" t="s">
        <v>7608</v>
      </c>
      <c r="N1422" s="1" t="s">
        <v>7609</v>
      </c>
      <c r="O1422" s="1" t="s">
        <v>2165</v>
      </c>
      <c r="P1422" s="1" t="s">
        <v>2165</v>
      </c>
      <c r="Q1422" s="1" t="s">
        <v>2166</v>
      </c>
      <c r="R1422" s="1" t="s">
        <v>2532</v>
      </c>
      <c r="S1422" s="1">
        <v>16</v>
      </c>
      <c r="T1422" s="1">
        <v>75556221</v>
      </c>
      <c r="U1422" s="1">
        <v>75556221</v>
      </c>
      <c r="V1422" s="1" t="s">
        <v>2168</v>
      </c>
      <c r="W1422" s="1" t="s">
        <v>2168</v>
      </c>
      <c r="X1422" s="1" t="s">
        <v>2710</v>
      </c>
      <c r="Y1422" s="1" t="s">
        <v>2236</v>
      </c>
      <c r="Z1422" s="1">
        <v>1</v>
      </c>
      <c r="AA1422" s="1" t="s">
        <v>2124</v>
      </c>
      <c r="AB1422" s="1" t="s">
        <v>2171</v>
      </c>
      <c r="AC1422" s="1" t="s">
        <v>2124</v>
      </c>
      <c r="AD1422" s="1">
        <v>2</v>
      </c>
      <c r="AE1422" s="1">
        <v>1422340</v>
      </c>
      <c r="AF1422" s="1">
        <v>75556221</v>
      </c>
      <c r="AG1422" s="1" t="s">
        <v>2210</v>
      </c>
      <c r="AH1422" s="1" t="s">
        <v>2174</v>
      </c>
    </row>
    <row r="1423" spans="1:34" x14ac:dyDescent="0.25">
      <c r="A1423" s="1">
        <v>1417192</v>
      </c>
      <c r="B1423" s="1" t="s">
        <v>2157</v>
      </c>
      <c r="C1423" s="1" t="s">
        <v>7610</v>
      </c>
      <c r="D1423" s="1">
        <v>346007</v>
      </c>
      <c r="E1423" s="3" t="s">
        <v>277</v>
      </c>
      <c r="F1423" s="1" t="s">
        <v>280</v>
      </c>
      <c r="G1423" s="1" t="s">
        <v>2249</v>
      </c>
      <c r="H1423" s="1">
        <v>0</v>
      </c>
      <c r="I1423" s="1" t="s">
        <v>7611</v>
      </c>
      <c r="J1423" s="1">
        <v>-1</v>
      </c>
      <c r="K1423" s="1" t="s">
        <v>2124</v>
      </c>
      <c r="L1423" s="1" t="s">
        <v>7612</v>
      </c>
      <c r="M1423" s="1" t="s">
        <v>2232</v>
      </c>
      <c r="N1423" s="1" t="s">
        <v>2194</v>
      </c>
      <c r="O1423" s="1" t="s">
        <v>2165</v>
      </c>
      <c r="P1423" s="1" t="s">
        <v>2165</v>
      </c>
      <c r="Q1423" s="1" t="s">
        <v>2166</v>
      </c>
      <c r="R1423" s="1" t="s">
        <v>2167</v>
      </c>
      <c r="S1423" s="1">
        <v>6</v>
      </c>
      <c r="T1423" s="1">
        <v>65639873</v>
      </c>
      <c r="U1423" s="1">
        <v>65639875</v>
      </c>
      <c r="V1423" s="1" t="s">
        <v>2168</v>
      </c>
      <c r="W1423" s="1" t="s">
        <v>2168</v>
      </c>
      <c r="X1423" s="1" t="s">
        <v>3678</v>
      </c>
      <c r="Y1423" s="1" t="s">
        <v>2236</v>
      </c>
      <c r="Z1423" s="1">
        <v>1</v>
      </c>
      <c r="AA1423" s="1" t="s">
        <v>2124</v>
      </c>
      <c r="AB1423" s="1" t="s">
        <v>2171</v>
      </c>
      <c r="AC1423" s="1" t="s">
        <v>2124</v>
      </c>
      <c r="AD1423" s="1">
        <v>2</v>
      </c>
      <c r="AE1423" s="1">
        <v>1477127</v>
      </c>
      <c r="AF1423" s="1">
        <v>65639872</v>
      </c>
      <c r="AG1423" s="1" t="s">
        <v>7613</v>
      </c>
      <c r="AH1423" s="1" t="s">
        <v>2185</v>
      </c>
    </row>
    <row r="1424" spans="1:34" x14ac:dyDescent="0.25">
      <c r="A1424" s="1">
        <v>1417724</v>
      </c>
      <c r="B1424" s="1" t="s">
        <v>2175</v>
      </c>
      <c r="C1424" s="1" t="s">
        <v>7614</v>
      </c>
      <c r="D1424" s="1">
        <v>346007</v>
      </c>
      <c r="E1424" s="3" t="s">
        <v>277</v>
      </c>
      <c r="F1424" s="1" t="s">
        <v>280</v>
      </c>
      <c r="G1424" s="1" t="s">
        <v>2249</v>
      </c>
      <c r="H1424" s="1">
        <v>0</v>
      </c>
      <c r="I1424" s="1" t="s">
        <v>2594</v>
      </c>
      <c r="J1424" s="1">
        <v>-1</v>
      </c>
      <c r="K1424" s="1" t="s">
        <v>2124</v>
      </c>
      <c r="L1424" s="1" t="s">
        <v>7615</v>
      </c>
      <c r="M1424" s="1" t="s">
        <v>2232</v>
      </c>
      <c r="N1424" s="1" t="s">
        <v>2194</v>
      </c>
      <c r="O1424" s="1" t="s">
        <v>2165</v>
      </c>
      <c r="P1424" s="1" t="s">
        <v>2165</v>
      </c>
      <c r="Q1424" s="1" t="s">
        <v>2166</v>
      </c>
      <c r="R1424" s="1" t="s">
        <v>2167</v>
      </c>
      <c r="S1424" s="1">
        <v>6</v>
      </c>
      <c r="T1424" s="1">
        <v>65707190</v>
      </c>
      <c r="U1424" s="1">
        <v>65707190</v>
      </c>
      <c r="V1424" s="1" t="s">
        <v>2168</v>
      </c>
      <c r="W1424" s="1" t="s">
        <v>2168</v>
      </c>
      <c r="X1424" s="1" t="s">
        <v>3678</v>
      </c>
      <c r="Y1424" s="1" t="s">
        <v>2236</v>
      </c>
      <c r="Z1424" s="1">
        <v>1</v>
      </c>
      <c r="AA1424" s="1" t="s">
        <v>2124</v>
      </c>
      <c r="AB1424" s="1" t="s">
        <v>2171</v>
      </c>
      <c r="AC1424" s="1" t="s">
        <v>2124</v>
      </c>
      <c r="AD1424" s="1">
        <v>2</v>
      </c>
      <c r="AE1424" s="1">
        <v>1368834</v>
      </c>
      <c r="AF1424" s="1">
        <v>65707190</v>
      </c>
      <c r="AG1424" s="1" t="s">
        <v>2186</v>
      </c>
      <c r="AH1424" s="1" t="s">
        <v>2174</v>
      </c>
    </row>
    <row r="1425" spans="1:34" x14ac:dyDescent="0.25">
      <c r="A1425" s="1">
        <v>1418247</v>
      </c>
      <c r="B1425" s="1" t="s">
        <v>2175</v>
      </c>
      <c r="C1425" s="1" t="s">
        <v>7616</v>
      </c>
      <c r="D1425" s="1">
        <v>346007</v>
      </c>
      <c r="E1425" s="3" t="s">
        <v>277</v>
      </c>
      <c r="F1425" s="1" t="s">
        <v>280</v>
      </c>
      <c r="G1425" s="1" t="s">
        <v>2249</v>
      </c>
      <c r="H1425" s="1">
        <v>0</v>
      </c>
      <c r="I1425" s="1" t="s">
        <v>7230</v>
      </c>
      <c r="J1425" s="1">
        <v>-1</v>
      </c>
      <c r="K1425" s="1" t="s">
        <v>2124</v>
      </c>
      <c r="L1425" s="1" t="s">
        <v>7617</v>
      </c>
      <c r="M1425" s="1" t="s">
        <v>2232</v>
      </c>
      <c r="N1425" s="1" t="s">
        <v>2194</v>
      </c>
      <c r="O1425" s="1" t="s">
        <v>2165</v>
      </c>
      <c r="P1425" s="1" t="s">
        <v>2165</v>
      </c>
      <c r="Q1425" s="1" t="s">
        <v>2166</v>
      </c>
      <c r="R1425" s="1" t="s">
        <v>2167</v>
      </c>
      <c r="S1425" s="1">
        <v>6</v>
      </c>
      <c r="T1425" s="1">
        <v>65707212</v>
      </c>
      <c r="U1425" s="1">
        <v>65707212</v>
      </c>
      <c r="V1425" s="1" t="s">
        <v>2168</v>
      </c>
      <c r="W1425" s="1" t="s">
        <v>2168</v>
      </c>
      <c r="X1425" s="1" t="s">
        <v>3678</v>
      </c>
      <c r="Y1425" s="1" t="s">
        <v>2236</v>
      </c>
      <c r="Z1425" s="1">
        <v>1</v>
      </c>
      <c r="AA1425" s="1" t="s">
        <v>2124</v>
      </c>
      <c r="AB1425" s="1" t="s">
        <v>2171</v>
      </c>
      <c r="AC1425" s="1" t="s">
        <v>2124</v>
      </c>
      <c r="AD1425" s="1">
        <v>2</v>
      </c>
      <c r="AE1425" s="1">
        <v>1396496</v>
      </c>
      <c r="AF1425" s="1">
        <v>65707212</v>
      </c>
      <c r="AG1425" s="1" t="s">
        <v>2185</v>
      </c>
      <c r="AH1425" s="1" t="s">
        <v>2174</v>
      </c>
    </row>
    <row r="1426" spans="1:34" x14ac:dyDescent="0.25">
      <c r="A1426" s="1">
        <v>1418461</v>
      </c>
      <c r="B1426" s="1" t="s">
        <v>2175</v>
      </c>
      <c r="C1426" s="1" t="s">
        <v>7618</v>
      </c>
      <c r="D1426" s="1">
        <v>79583</v>
      </c>
      <c r="E1426" s="3" t="s">
        <v>1052</v>
      </c>
      <c r="F1426" s="1" t="s">
        <v>1055</v>
      </c>
      <c r="G1426" s="1" t="s">
        <v>2249</v>
      </c>
      <c r="H1426" s="1">
        <v>0</v>
      </c>
      <c r="I1426" s="1" t="s">
        <v>5027</v>
      </c>
      <c r="J1426" s="1">
        <v>-1</v>
      </c>
      <c r="K1426" s="1" t="s">
        <v>2124</v>
      </c>
      <c r="L1426" s="1" t="s">
        <v>7619</v>
      </c>
      <c r="M1426" s="1" t="s">
        <v>7608</v>
      </c>
      <c r="N1426" s="1" t="s">
        <v>7609</v>
      </c>
      <c r="O1426" s="1" t="s">
        <v>2165</v>
      </c>
      <c r="P1426" s="1" t="s">
        <v>2165</v>
      </c>
      <c r="Q1426" s="1" t="s">
        <v>2166</v>
      </c>
      <c r="R1426" s="1" t="s">
        <v>2532</v>
      </c>
      <c r="S1426" s="1">
        <v>16</v>
      </c>
      <c r="T1426" s="1">
        <v>75556217</v>
      </c>
      <c r="U1426" s="1">
        <v>75556217</v>
      </c>
      <c r="V1426" s="1" t="s">
        <v>2168</v>
      </c>
      <c r="W1426" s="1" t="s">
        <v>2168</v>
      </c>
      <c r="X1426" s="1" t="s">
        <v>2710</v>
      </c>
      <c r="Y1426" s="1" t="s">
        <v>2236</v>
      </c>
      <c r="Z1426" s="1">
        <v>1</v>
      </c>
      <c r="AA1426" s="1" t="s">
        <v>2124</v>
      </c>
      <c r="AB1426" s="1" t="s">
        <v>2171</v>
      </c>
      <c r="AC1426" s="1" t="s">
        <v>2124</v>
      </c>
      <c r="AD1426" s="1">
        <v>2</v>
      </c>
      <c r="AE1426" s="1">
        <v>1396710</v>
      </c>
      <c r="AF1426" s="1">
        <v>75556217</v>
      </c>
      <c r="AG1426" s="1" t="s">
        <v>2210</v>
      </c>
      <c r="AH1426" s="1" t="s">
        <v>2185</v>
      </c>
    </row>
    <row r="1427" spans="1:34" x14ac:dyDescent="0.25">
      <c r="A1427" s="1">
        <v>1419328</v>
      </c>
      <c r="B1427" s="1" t="s">
        <v>2175</v>
      </c>
      <c r="C1427" s="1" t="s">
        <v>7620</v>
      </c>
      <c r="D1427" s="1">
        <v>346007</v>
      </c>
      <c r="E1427" s="3" t="s">
        <v>277</v>
      </c>
      <c r="F1427" s="1" t="s">
        <v>280</v>
      </c>
      <c r="G1427" s="1" t="s">
        <v>2249</v>
      </c>
      <c r="H1427" s="1">
        <v>0</v>
      </c>
      <c r="I1427" s="1" t="s">
        <v>7621</v>
      </c>
      <c r="J1427" s="1">
        <v>-1</v>
      </c>
      <c r="K1427" s="1" t="s">
        <v>2124</v>
      </c>
      <c r="L1427" s="1" t="s">
        <v>7622</v>
      </c>
      <c r="M1427" s="1" t="s">
        <v>2232</v>
      </c>
      <c r="N1427" s="1" t="s">
        <v>2194</v>
      </c>
      <c r="O1427" s="1" t="s">
        <v>2165</v>
      </c>
      <c r="P1427" s="1" t="s">
        <v>2165</v>
      </c>
      <c r="Q1427" s="1" t="s">
        <v>2166</v>
      </c>
      <c r="R1427" s="1" t="s">
        <v>2167</v>
      </c>
      <c r="S1427" s="1">
        <v>6</v>
      </c>
      <c r="T1427" s="1">
        <v>65639852</v>
      </c>
      <c r="U1427" s="1">
        <v>65639852</v>
      </c>
      <c r="V1427" s="1" t="s">
        <v>2168</v>
      </c>
      <c r="W1427" s="1" t="s">
        <v>2168</v>
      </c>
      <c r="X1427" s="1" t="s">
        <v>3678</v>
      </c>
      <c r="Y1427" s="1" t="s">
        <v>2236</v>
      </c>
      <c r="Z1427" s="1">
        <v>1</v>
      </c>
      <c r="AA1427" s="1" t="s">
        <v>2124</v>
      </c>
      <c r="AB1427" s="1" t="s">
        <v>2171</v>
      </c>
      <c r="AC1427" s="1" t="s">
        <v>2124</v>
      </c>
      <c r="AD1427" s="1">
        <v>2</v>
      </c>
      <c r="AE1427" s="1">
        <v>1433655</v>
      </c>
      <c r="AF1427" s="1">
        <v>65639852</v>
      </c>
      <c r="AG1427" s="1" t="s">
        <v>2210</v>
      </c>
      <c r="AH1427" s="1" t="s">
        <v>2185</v>
      </c>
    </row>
    <row r="1428" spans="1:34" x14ac:dyDescent="0.25">
      <c r="A1428" s="1">
        <v>1420254</v>
      </c>
      <c r="B1428" s="1" t="s">
        <v>2175</v>
      </c>
      <c r="C1428" s="1" t="s">
        <v>7623</v>
      </c>
      <c r="D1428" s="1">
        <v>79848</v>
      </c>
      <c r="E1428" s="3" t="s">
        <v>237</v>
      </c>
      <c r="F1428" s="1" t="s">
        <v>240</v>
      </c>
      <c r="G1428" s="1" t="s">
        <v>2249</v>
      </c>
      <c r="H1428" s="1">
        <v>0</v>
      </c>
      <c r="I1428" s="1" t="s">
        <v>7217</v>
      </c>
      <c r="J1428" s="1">
        <v>-1</v>
      </c>
      <c r="K1428" s="1" t="s">
        <v>2124</v>
      </c>
      <c r="L1428" s="1" t="s">
        <v>7624</v>
      </c>
      <c r="M1428" s="1" t="s">
        <v>6481</v>
      </c>
      <c r="N1428" s="1" t="s">
        <v>6482</v>
      </c>
      <c r="O1428" s="1" t="s">
        <v>2165</v>
      </c>
      <c r="P1428" s="1" t="s">
        <v>2165</v>
      </c>
      <c r="Q1428" s="1" t="s">
        <v>2166</v>
      </c>
      <c r="R1428" s="1" t="s">
        <v>2325</v>
      </c>
      <c r="S1428" s="1">
        <v>8</v>
      </c>
      <c r="T1428" s="1">
        <v>67064407</v>
      </c>
      <c r="U1428" s="1">
        <v>67064407</v>
      </c>
      <c r="V1428" s="1" t="s">
        <v>2168</v>
      </c>
      <c r="W1428" s="1" t="s">
        <v>2168</v>
      </c>
      <c r="X1428" s="1" t="s">
        <v>5836</v>
      </c>
      <c r="Y1428" s="1" t="s">
        <v>2236</v>
      </c>
      <c r="Z1428" s="1">
        <v>1</v>
      </c>
      <c r="AA1428" s="1" t="s">
        <v>2124</v>
      </c>
      <c r="AB1428" s="1" t="s">
        <v>2171</v>
      </c>
      <c r="AC1428" s="1" t="s">
        <v>2124</v>
      </c>
      <c r="AD1428" s="1">
        <v>2</v>
      </c>
      <c r="AE1428" s="1">
        <v>1488784</v>
      </c>
      <c r="AF1428" s="1">
        <v>67064407</v>
      </c>
      <c r="AG1428" s="1" t="s">
        <v>2174</v>
      </c>
      <c r="AH1428" s="1" t="s">
        <v>2185</v>
      </c>
    </row>
    <row r="1429" spans="1:34" x14ac:dyDescent="0.25">
      <c r="A1429" s="1">
        <v>1433283</v>
      </c>
      <c r="B1429" s="1" t="s">
        <v>2175</v>
      </c>
      <c r="C1429" s="1" t="s">
        <v>7625</v>
      </c>
      <c r="D1429" s="1">
        <v>346007</v>
      </c>
      <c r="E1429" s="3" t="s">
        <v>277</v>
      </c>
      <c r="F1429" s="1" t="s">
        <v>280</v>
      </c>
      <c r="G1429" s="1" t="s">
        <v>2249</v>
      </c>
      <c r="H1429" s="1">
        <v>0</v>
      </c>
      <c r="I1429" s="1" t="s">
        <v>7626</v>
      </c>
      <c r="J1429" s="1">
        <v>-1</v>
      </c>
      <c r="K1429" s="1" t="s">
        <v>2124</v>
      </c>
      <c r="L1429" s="1" t="s">
        <v>7627</v>
      </c>
      <c r="M1429" s="1" t="s">
        <v>2232</v>
      </c>
      <c r="N1429" s="1" t="s">
        <v>2194</v>
      </c>
      <c r="O1429" s="1" t="s">
        <v>2165</v>
      </c>
      <c r="P1429" s="1" t="s">
        <v>2165</v>
      </c>
      <c r="Q1429" s="1" t="s">
        <v>2166</v>
      </c>
      <c r="R1429" s="1" t="s">
        <v>2167</v>
      </c>
      <c r="S1429" s="1">
        <v>6</v>
      </c>
      <c r="T1429" s="1">
        <v>65495437</v>
      </c>
      <c r="U1429" s="1">
        <v>65495437</v>
      </c>
      <c r="V1429" s="1" t="s">
        <v>2168</v>
      </c>
      <c r="W1429" s="1" t="s">
        <v>2168</v>
      </c>
      <c r="X1429" s="1" t="s">
        <v>3678</v>
      </c>
      <c r="Y1429" s="1" t="s">
        <v>2236</v>
      </c>
      <c r="Z1429" s="1">
        <v>1</v>
      </c>
      <c r="AA1429" s="1" t="s">
        <v>2124</v>
      </c>
      <c r="AB1429" s="1" t="s">
        <v>2171</v>
      </c>
      <c r="AC1429" s="1" t="s">
        <v>2124</v>
      </c>
      <c r="AD1429" s="1">
        <v>2</v>
      </c>
      <c r="AE1429" s="1">
        <v>1490214</v>
      </c>
      <c r="AF1429" s="1">
        <v>65495437</v>
      </c>
      <c r="AG1429" s="1" t="s">
        <v>2185</v>
      </c>
      <c r="AH1429" s="1" t="s">
        <v>2210</v>
      </c>
    </row>
    <row r="1430" spans="1:34" x14ac:dyDescent="0.25">
      <c r="A1430" s="1">
        <v>1434182</v>
      </c>
      <c r="B1430" s="1" t="s">
        <v>2175</v>
      </c>
      <c r="C1430" s="1" t="s">
        <v>7628</v>
      </c>
      <c r="D1430" s="1">
        <v>79848</v>
      </c>
      <c r="E1430" s="3" t="s">
        <v>237</v>
      </c>
      <c r="F1430" s="1" t="s">
        <v>240</v>
      </c>
      <c r="G1430" s="1" t="s">
        <v>2249</v>
      </c>
      <c r="H1430" s="1">
        <v>0</v>
      </c>
      <c r="I1430" s="1" t="s">
        <v>7629</v>
      </c>
      <c r="J1430" s="1">
        <v>-1</v>
      </c>
      <c r="K1430" s="1" t="s">
        <v>2124</v>
      </c>
      <c r="L1430" s="1" t="s">
        <v>7630</v>
      </c>
      <c r="M1430" s="1" t="s">
        <v>6481</v>
      </c>
      <c r="N1430" s="1" t="s">
        <v>6482</v>
      </c>
      <c r="O1430" s="1" t="s">
        <v>2165</v>
      </c>
      <c r="P1430" s="1" t="s">
        <v>2165</v>
      </c>
      <c r="Q1430" s="1" t="s">
        <v>2166</v>
      </c>
      <c r="R1430" s="1" t="s">
        <v>2325</v>
      </c>
      <c r="S1430" s="1">
        <v>8</v>
      </c>
      <c r="T1430" s="1">
        <v>67064483</v>
      </c>
      <c r="U1430" s="1">
        <v>67064483</v>
      </c>
      <c r="V1430" s="1" t="s">
        <v>2168</v>
      </c>
      <c r="W1430" s="1" t="s">
        <v>2168</v>
      </c>
      <c r="X1430" s="1" t="s">
        <v>5836</v>
      </c>
      <c r="Y1430" s="1" t="s">
        <v>2236</v>
      </c>
      <c r="Z1430" s="1">
        <v>1</v>
      </c>
      <c r="AA1430" s="1" t="s">
        <v>2124</v>
      </c>
      <c r="AB1430" s="1" t="s">
        <v>2171</v>
      </c>
      <c r="AC1430" s="1" t="s">
        <v>2124</v>
      </c>
      <c r="AD1430" s="1">
        <v>2</v>
      </c>
      <c r="AE1430" s="1">
        <v>1354597</v>
      </c>
      <c r="AF1430" s="1">
        <v>67064483</v>
      </c>
      <c r="AG1430" s="1" t="s">
        <v>2210</v>
      </c>
      <c r="AH1430" s="1" t="s">
        <v>2185</v>
      </c>
    </row>
    <row r="1431" spans="1:34" x14ac:dyDescent="0.25">
      <c r="A1431" s="1">
        <v>1437339</v>
      </c>
      <c r="B1431" s="1" t="s">
        <v>2175</v>
      </c>
      <c r="C1431" s="1" t="s">
        <v>7631</v>
      </c>
      <c r="D1431" s="1">
        <v>346007</v>
      </c>
      <c r="E1431" s="3" t="s">
        <v>277</v>
      </c>
      <c r="F1431" s="1" t="s">
        <v>280</v>
      </c>
      <c r="G1431" s="1" t="s">
        <v>2249</v>
      </c>
      <c r="H1431" s="1">
        <v>0</v>
      </c>
      <c r="I1431" s="1" t="s">
        <v>2613</v>
      </c>
      <c r="J1431" s="1">
        <v>-1</v>
      </c>
      <c r="K1431" s="1" t="s">
        <v>2124</v>
      </c>
      <c r="L1431" s="1" t="s">
        <v>7632</v>
      </c>
      <c r="M1431" s="1" t="s">
        <v>2232</v>
      </c>
      <c r="N1431" s="1" t="s">
        <v>2194</v>
      </c>
      <c r="O1431" s="1" t="s">
        <v>2165</v>
      </c>
      <c r="P1431" s="1" t="s">
        <v>2165</v>
      </c>
      <c r="Q1431" s="1" t="s">
        <v>2166</v>
      </c>
      <c r="R1431" s="1" t="s">
        <v>2167</v>
      </c>
      <c r="S1431" s="1">
        <v>6</v>
      </c>
      <c r="T1431" s="1">
        <v>65639787</v>
      </c>
      <c r="U1431" s="1">
        <v>65639787</v>
      </c>
      <c r="V1431" s="1" t="s">
        <v>2168</v>
      </c>
      <c r="W1431" s="1" t="s">
        <v>2168</v>
      </c>
      <c r="X1431" s="1" t="s">
        <v>3678</v>
      </c>
      <c r="Y1431" s="1" t="s">
        <v>2236</v>
      </c>
      <c r="Z1431" s="1">
        <v>1</v>
      </c>
      <c r="AA1431" s="1" t="s">
        <v>2124</v>
      </c>
      <c r="AB1431" s="1" t="s">
        <v>2171</v>
      </c>
      <c r="AC1431" s="1" t="s">
        <v>2124</v>
      </c>
      <c r="AD1431" s="1">
        <v>2</v>
      </c>
      <c r="AE1431" s="1">
        <v>1369633</v>
      </c>
      <c r="AF1431" s="1">
        <v>65639787</v>
      </c>
      <c r="AG1431" s="1" t="s">
        <v>2185</v>
      </c>
      <c r="AH1431" s="1" t="s">
        <v>2210</v>
      </c>
    </row>
    <row r="1432" spans="1:34" x14ac:dyDescent="0.25">
      <c r="A1432" s="1">
        <v>1440499</v>
      </c>
      <c r="B1432" s="1" t="s">
        <v>2175</v>
      </c>
      <c r="C1432" s="1" t="s">
        <v>7633</v>
      </c>
      <c r="D1432" s="1">
        <v>79583</v>
      </c>
      <c r="E1432" s="3" t="s">
        <v>1052</v>
      </c>
      <c r="F1432" s="1" t="s">
        <v>1055</v>
      </c>
      <c r="G1432" s="1" t="s">
        <v>2249</v>
      </c>
      <c r="H1432" s="1">
        <v>0</v>
      </c>
      <c r="I1432" s="1" t="s">
        <v>7634</v>
      </c>
      <c r="J1432" s="1">
        <v>-1</v>
      </c>
      <c r="K1432" s="1" t="s">
        <v>2124</v>
      </c>
      <c r="L1432" s="1" t="s">
        <v>7635</v>
      </c>
      <c r="M1432" s="1" t="s">
        <v>7636</v>
      </c>
      <c r="N1432" s="1" t="s">
        <v>7637</v>
      </c>
      <c r="O1432" s="1" t="s">
        <v>2165</v>
      </c>
      <c r="P1432" s="1" t="s">
        <v>2165</v>
      </c>
      <c r="Q1432" s="1" t="s">
        <v>2166</v>
      </c>
      <c r="R1432" s="1" t="s">
        <v>2532</v>
      </c>
      <c r="S1432" s="1">
        <v>16</v>
      </c>
      <c r="T1432" s="1">
        <v>75556247</v>
      </c>
      <c r="U1432" s="1">
        <v>75556247</v>
      </c>
      <c r="V1432" s="1" t="s">
        <v>2168</v>
      </c>
      <c r="W1432" s="1" t="s">
        <v>2168</v>
      </c>
      <c r="X1432" s="1" t="s">
        <v>2710</v>
      </c>
      <c r="Y1432" s="1" t="s">
        <v>2236</v>
      </c>
      <c r="Z1432" s="1">
        <v>1</v>
      </c>
      <c r="AA1432" s="1" t="s">
        <v>2124</v>
      </c>
      <c r="AB1432" s="1" t="s">
        <v>2171</v>
      </c>
      <c r="AC1432" s="1" t="s">
        <v>2124</v>
      </c>
      <c r="AD1432" s="1">
        <v>2</v>
      </c>
      <c r="AE1432" s="1">
        <v>1400272</v>
      </c>
      <c r="AF1432" s="1">
        <v>75556247</v>
      </c>
      <c r="AG1432" s="1" t="s">
        <v>2185</v>
      </c>
      <c r="AH1432" s="1" t="s">
        <v>2210</v>
      </c>
    </row>
    <row r="1433" spans="1:34" x14ac:dyDescent="0.25">
      <c r="A1433" s="1">
        <v>1440625</v>
      </c>
      <c r="B1433" s="1" t="s">
        <v>2175</v>
      </c>
      <c r="C1433" s="1" t="s">
        <v>7638</v>
      </c>
      <c r="D1433" s="1">
        <v>80025</v>
      </c>
      <c r="E1433" s="3" t="s">
        <v>499</v>
      </c>
      <c r="F1433" s="1" t="s">
        <v>502</v>
      </c>
      <c r="G1433" s="1" t="s">
        <v>2249</v>
      </c>
      <c r="H1433" s="1">
        <v>0</v>
      </c>
      <c r="I1433" s="1" t="s">
        <v>6315</v>
      </c>
      <c r="J1433" s="1">
        <v>-1</v>
      </c>
      <c r="K1433" s="1" t="s">
        <v>2124</v>
      </c>
      <c r="L1433" s="1" t="s">
        <v>7639</v>
      </c>
      <c r="M1433" s="1" t="s">
        <v>6442</v>
      </c>
      <c r="N1433" s="1" t="s">
        <v>6443</v>
      </c>
      <c r="O1433" s="1" t="s">
        <v>2165</v>
      </c>
      <c r="P1433" s="1" t="s">
        <v>2165</v>
      </c>
      <c r="Q1433" s="1" t="s">
        <v>2166</v>
      </c>
      <c r="R1433" s="1" t="s">
        <v>2195</v>
      </c>
      <c r="S1433" s="1">
        <v>20</v>
      </c>
      <c r="T1433" s="1">
        <v>3889410</v>
      </c>
      <c r="U1433" s="1">
        <v>3889410</v>
      </c>
      <c r="V1433" s="1" t="s">
        <v>2168</v>
      </c>
      <c r="W1433" s="1" t="s">
        <v>2168</v>
      </c>
      <c r="X1433" s="1" t="s">
        <v>2756</v>
      </c>
      <c r="Y1433" s="1" t="s">
        <v>2236</v>
      </c>
      <c r="Z1433" s="1">
        <v>1</v>
      </c>
      <c r="AA1433" s="1" t="s">
        <v>2124</v>
      </c>
      <c r="AB1433" s="1" t="s">
        <v>2171</v>
      </c>
      <c r="AC1433" s="1" t="s">
        <v>2124</v>
      </c>
      <c r="AD1433" s="1">
        <v>2</v>
      </c>
      <c r="AE1433" s="1">
        <v>1400398</v>
      </c>
      <c r="AF1433" s="1">
        <v>3889410</v>
      </c>
      <c r="AG1433" s="1" t="s">
        <v>2210</v>
      </c>
      <c r="AH1433" s="1" t="s">
        <v>2185</v>
      </c>
    </row>
    <row r="1434" spans="1:34" x14ac:dyDescent="0.25">
      <c r="A1434" s="1">
        <v>1443620</v>
      </c>
      <c r="B1434" s="1" t="s">
        <v>2175</v>
      </c>
      <c r="C1434" s="1" t="s">
        <v>7640</v>
      </c>
      <c r="D1434" s="1">
        <v>79848</v>
      </c>
      <c r="E1434" s="3" t="s">
        <v>237</v>
      </c>
      <c r="F1434" s="1" t="s">
        <v>240</v>
      </c>
      <c r="G1434" s="1" t="s">
        <v>2249</v>
      </c>
      <c r="H1434" s="1">
        <v>0</v>
      </c>
      <c r="I1434" s="1" t="s">
        <v>7641</v>
      </c>
      <c r="J1434" s="1">
        <v>-1</v>
      </c>
      <c r="K1434" s="1" t="s">
        <v>2124</v>
      </c>
      <c r="L1434" s="1" t="s">
        <v>7642</v>
      </c>
      <c r="M1434" s="1" t="s">
        <v>6481</v>
      </c>
      <c r="N1434" s="1" t="s">
        <v>6482</v>
      </c>
      <c r="O1434" s="1" t="s">
        <v>2165</v>
      </c>
      <c r="P1434" s="1" t="s">
        <v>2165</v>
      </c>
      <c r="Q1434" s="1" t="s">
        <v>2166</v>
      </c>
      <c r="R1434" s="1" t="s">
        <v>2325</v>
      </c>
      <c r="S1434" s="1">
        <v>8</v>
      </c>
      <c r="T1434" s="1">
        <v>67064406</v>
      </c>
      <c r="U1434" s="1">
        <v>67064406</v>
      </c>
      <c r="V1434" s="1" t="s">
        <v>2168</v>
      </c>
      <c r="W1434" s="1" t="s">
        <v>2168</v>
      </c>
      <c r="X1434" s="1" t="s">
        <v>5836</v>
      </c>
      <c r="Y1434" s="1" t="s">
        <v>2236</v>
      </c>
      <c r="Z1434" s="1">
        <v>1</v>
      </c>
      <c r="AA1434" s="1" t="s">
        <v>2124</v>
      </c>
      <c r="AB1434" s="1" t="s">
        <v>2171</v>
      </c>
      <c r="AC1434" s="1" t="s">
        <v>2124</v>
      </c>
      <c r="AD1434" s="1">
        <v>2</v>
      </c>
      <c r="AE1434" s="1">
        <v>1372375</v>
      </c>
      <c r="AF1434" s="1">
        <v>67064406</v>
      </c>
      <c r="AG1434" s="1" t="s">
        <v>2186</v>
      </c>
      <c r="AH1434" s="1" t="s">
        <v>2185</v>
      </c>
    </row>
    <row r="1435" spans="1:34" x14ac:dyDescent="0.25">
      <c r="A1435" s="1">
        <v>1443629</v>
      </c>
      <c r="B1435" s="1" t="s">
        <v>2175</v>
      </c>
      <c r="C1435" s="1" t="s">
        <v>7643</v>
      </c>
      <c r="D1435" s="1">
        <v>346007</v>
      </c>
      <c r="E1435" s="3" t="s">
        <v>277</v>
      </c>
      <c r="F1435" s="1" t="s">
        <v>280</v>
      </c>
      <c r="G1435" s="1" t="s">
        <v>2249</v>
      </c>
      <c r="H1435" s="1">
        <v>0</v>
      </c>
      <c r="I1435" s="1" t="s">
        <v>2594</v>
      </c>
      <c r="J1435" s="1">
        <v>-1</v>
      </c>
      <c r="K1435" s="1" t="s">
        <v>2124</v>
      </c>
      <c r="L1435" s="1" t="s">
        <v>7644</v>
      </c>
      <c r="M1435" s="1" t="s">
        <v>2232</v>
      </c>
      <c r="N1435" s="1" t="s">
        <v>2194</v>
      </c>
      <c r="O1435" s="1" t="s">
        <v>2165</v>
      </c>
      <c r="P1435" s="1" t="s">
        <v>2165</v>
      </c>
      <c r="Q1435" s="1" t="s">
        <v>2166</v>
      </c>
      <c r="R1435" s="1" t="s">
        <v>2167</v>
      </c>
      <c r="S1435" s="1">
        <v>6</v>
      </c>
      <c r="T1435" s="1">
        <v>65495566</v>
      </c>
      <c r="U1435" s="1">
        <v>65495566</v>
      </c>
      <c r="V1435" s="1" t="s">
        <v>2168</v>
      </c>
      <c r="W1435" s="1" t="s">
        <v>2168</v>
      </c>
      <c r="X1435" s="1" t="s">
        <v>3678</v>
      </c>
      <c r="Y1435" s="1" t="s">
        <v>2236</v>
      </c>
      <c r="Z1435" s="1">
        <v>1</v>
      </c>
      <c r="AA1435" s="1" t="s">
        <v>2124</v>
      </c>
      <c r="AB1435" s="1" t="s">
        <v>2171</v>
      </c>
      <c r="AC1435" s="1" t="s">
        <v>2124</v>
      </c>
      <c r="AD1435" s="1">
        <v>2</v>
      </c>
      <c r="AE1435" s="1">
        <v>1372384</v>
      </c>
      <c r="AF1435" s="1">
        <v>65495566</v>
      </c>
      <c r="AG1435" s="1" t="s">
        <v>2186</v>
      </c>
      <c r="AH1435" s="1" t="s">
        <v>2174</v>
      </c>
    </row>
    <row r="1436" spans="1:34" x14ac:dyDescent="0.25">
      <c r="A1436" s="1">
        <v>1446528</v>
      </c>
      <c r="B1436" s="1" t="s">
        <v>2175</v>
      </c>
      <c r="C1436" s="1" t="s">
        <v>7645</v>
      </c>
      <c r="D1436" s="1">
        <v>346007</v>
      </c>
      <c r="E1436" s="3" t="s">
        <v>277</v>
      </c>
      <c r="F1436" s="1" t="s">
        <v>280</v>
      </c>
      <c r="G1436" s="1" t="s">
        <v>2249</v>
      </c>
      <c r="H1436" s="1">
        <v>0</v>
      </c>
      <c r="I1436" s="1" t="s">
        <v>7646</v>
      </c>
      <c r="J1436" s="1">
        <v>-1</v>
      </c>
      <c r="K1436" s="1" t="s">
        <v>2124</v>
      </c>
      <c r="L1436" s="1" t="s">
        <v>7647</v>
      </c>
      <c r="M1436" s="1" t="s">
        <v>2232</v>
      </c>
      <c r="N1436" s="1" t="s">
        <v>2194</v>
      </c>
      <c r="O1436" s="1" t="s">
        <v>2165</v>
      </c>
      <c r="P1436" s="1" t="s">
        <v>2165</v>
      </c>
      <c r="Q1436" s="1" t="s">
        <v>2166</v>
      </c>
      <c r="R1436" s="1" t="s">
        <v>2167</v>
      </c>
      <c r="S1436" s="1">
        <v>6</v>
      </c>
      <c r="T1436" s="1">
        <v>65495960</v>
      </c>
      <c r="U1436" s="1">
        <v>65495960</v>
      </c>
      <c r="V1436" s="1" t="s">
        <v>2168</v>
      </c>
      <c r="W1436" s="1" t="s">
        <v>2168</v>
      </c>
      <c r="X1436" s="1" t="s">
        <v>3678</v>
      </c>
      <c r="Y1436" s="1" t="s">
        <v>2236</v>
      </c>
      <c r="Z1436" s="1">
        <v>1</v>
      </c>
      <c r="AA1436" s="1" t="s">
        <v>2124</v>
      </c>
      <c r="AB1436" s="1" t="s">
        <v>2171</v>
      </c>
      <c r="AC1436" s="1" t="s">
        <v>2124</v>
      </c>
      <c r="AD1436" s="1">
        <v>2</v>
      </c>
      <c r="AE1436" s="1">
        <v>1492297</v>
      </c>
      <c r="AF1436" s="1">
        <v>65495960</v>
      </c>
      <c r="AG1436" s="1" t="s">
        <v>2185</v>
      </c>
      <c r="AH1436" s="1" t="s">
        <v>2210</v>
      </c>
    </row>
    <row r="1437" spans="1:34" x14ac:dyDescent="0.25">
      <c r="A1437" s="1">
        <v>1449682</v>
      </c>
      <c r="B1437" s="1" t="s">
        <v>2175</v>
      </c>
      <c r="C1437" s="1" t="s">
        <v>7648</v>
      </c>
      <c r="D1437" s="1">
        <v>346007</v>
      </c>
      <c r="E1437" s="3" t="s">
        <v>277</v>
      </c>
      <c r="F1437" s="1" t="s">
        <v>280</v>
      </c>
      <c r="G1437" s="1" t="s">
        <v>2249</v>
      </c>
      <c r="H1437" s="1">
        <v>0</v>
      </c>
      <c r="I1437" s="1" t="s">
        <v>2653</v>
      </c>
      <c r="J1437" s="1">
        <v>-1</v>
      </c>
      <c r="K1437" s="1" t="s">
        <v>2124</v>
      </c>
      <c r="L1437" s="1" t="s">
        <v>7649</v>
      </c>
      <c r="M1437" s="1" t="s">
        <v>2232</v>
      </c>
      <c r="N1437" s="1" t="s">
        <v>2194</v>
      </c>
      <c r="O1437" s="1" t="s">
        <v>2165</v>
      </c>
      <c r="P1437" s="1" t="s">
        <v>2165</v>
      </c>
      <c r="Q1437" s="1" t="s">
        <v>2166</v>
      </c>
      <c r="R1437" s="1" t="s">
        <v>2167</v>
      </c>
      <c r="S1437" s="1">
        <v>6</v>
      </c>
      <c r="T1437" s="1">
        <v>65639869</v>
      </c>
      <c r="U1437" s="1">
        <v>65639869</v>
      </c>
      <c r="V1437" s="1" t="s">
        <v>2168</v>
      </c>
      <c r="W1437" s="1" t="s">
        <v>2168</v>
      </c>
      <c r="X1437" s="1" t="s">
        <v>3678</v>
      </c>
      <c r="Y1437" s="1" t="s">
        <v>2236</v>
      </c>
      <c r="Z1437" s="1">
        <v>1</v>
      </c>
      <c r="AA1437" s="1" t="s">
        <v>2124</v>
      </c>
      <c r="AB1437" s="1" t="s">
        <v>2171</v>
      </c>
      <c r="AC1437" s="1" t="s">
        <v>2124</v>
      </c>
      <c r="AD1437" s="1">
        <v>2</v>
      </c>
      <c r="AE1437" s="1">
        <v>1507392</v>
      </c>
      <c r="AF1437" s="1">
        <v>65639869</v>
      </c>
      <c r="AG1437" s="1" t="s">
        <v>2210</v>
      </c>
      <c r="AH1437" s="1" t="s">
        <v>2186</v>
      </c>
    </row>
    <row r="1438" spans="1:34" x14ac:dyDescent="0.25">
      <c r="A1438" s="1">
        <v>1450772</v>
      </c>
      <c r="B1438" s="1" t="s">
        <v>2553</v>
      </c>
      <c r="C1438" s="1" t="s">
        <v>7650</v>
      </c>
      <c r="D1438" s="1">
        <v>346007</v>
      </c>
      <c r="E1438" s="3" t="s">
        <v>277</v>
      </c>
      <c r="F1438" s="1" t="s">
        <v>280</v>
      </c>
      <c r="G1438" s="1" t="s">
        <v>2249</v>
      </c>
      <c r="H1438" s="1">
        <v>0</v>
      </c>
      <c r="I1438" s="1" t="s">
        <v>7651</v>
      </c>
      <c r="J1438" s="1">
        <v>-1</v>
      </c>
      <c r="K1438" s="1" t="s">
        <v>2124</v>
      </c>
      <c r="L1438" s="1" t="s">
        <v>7652</v>
      </c>
      <c r="M1438" s="1" t="s">
        <v>2232</v>
      </c>
      <c r="N1438" s="1" t="s">
        <v>2194</v>
      </c>
      <c r="O1438" s="1" t="s">
        <v>2165</v>
      </c>
      <c r="P1438" s="1" t="s">
        <v>2165</v>
      </c>
      <c r="Q1438" s="1" t="s">
        <v>2166</v>
      </c>
      <c r="R1438" s="1" t="s">
        <v>2167</v>
      </c>
      <c r="S1438" s="1">
        <v>6</v>
      </c>
      <c r="T1438" s="1">
        <v>65707183</v>
      </c>
      <c r="U1438" s="1">
        <v>65707184</v>
      </c>
      <c r="V1438" s="1" t="s">
        <v>2168</v>
      </c>
      <c r="W1438" s="1" t="s">
        <v>2168</v>
      </c>
      <c r="X1438" s="1" t="s">
        <v>3678</v>
      </c>
      <c r="Y1438" s="1" t="s">
        <v>2236</v>
      </c>
      <c r="Z1438" s="1">
        <v>1</v>
      </c>
      <c r="AA1438" s="1" t="s">
        <v>2124</v>
      </c>
      <c r="AB1438" s="1" t="s">
        <v>2171</v>
      </c>
      <c r="AC1438" s="1" t="s">
        <v>2124</v>
      </c>
      <c r="AD1438" s="1">
        <v>2</v>
      </c>
      <c r="AE1438" s="1">
        <v>1426165</v>
      </c>
      <c r="AF1438" s="1">
        <v>65707183</v>
      </c>
      <c r="AG1438" s="1" t="s">
        <v>2174</v>
      </c>
      <c r="AH1438" s="1" t="s">
        <v>7653</v>
      </c>
    </row>
    <row r="1439" spans="1:34" x14ac:dyDescent="0.25">
      <c r="A1439" s="1">
        <v>1453631</v>
      </c>
      <c r="B1439" s="1" t="s">
        <v>2175</v>
      </c>
      <c r="C1439" s="1" t="s">
        <v>7654</v>
      </c>
      <c r="D1439" s="1">
        <v>79848</v>
      </c>
      <c r="E1439" s="3" t="s">
        <v>237</v>
      </c>
      <c r="F1439" s="1" t="s">
        <v>240</v>
      </c>
      <c r="G1439" s="1" t="s">
        <v>2249</v>
      </c>
      <c r="H1439" s="1">
        <v>0</v>
      </c>
      <c r="I1439" s="1" t="s">
        <v>7198</v>
      </c>
      <c r="J1439" s="1">
        <v>-1</v>
      </c>
      <c r="K1439" s="1" t="s">
        <v>2124</v>
      </c>
      <c r="L1439" s="1" t="s">
        <v>7655</v>
      </c>
      <c r="M1439" s="1" t="s">
        <v>6481</v>
      </c>
      <c r="N1439" s="1" t="s">
        <v>6482</v>
      </c>
      <c r="O1439" s="1" t="s">
        <v>2165</v>
      </c>
      <c r="P1439" s="1" t="s">
        <v>2165</v>
      </c>
      <c r="Q1439" s="1" t="s">
        <v>2166</v>
      </c>
      <c r="R1439" s="1" t="s">
        <v>2325</v>
      </c>
      <c r="S1439" s="1">
        <v>8</v>
      </c>
      <c r="T1439" s="1">
        <v>67064409</v>
      </c>
      <c r="U1439" s="1">
        <v>67064409</v>
      </c>
      <c r="V1439" s="1" t="s">
        <v>2168</v>
      </c>
      <c r="W1439" s="1" t="s">
        <v>2168</v>
      </c>
      <c r="X1439" s="1" t="s">
        <v>5836</v>
      </c>
      <c r="Y1439" s="1" t="s">
        <v>2236</v>
      </c>
      <c r="Z1439" s="1">
        <v>1</v>
      </c>
      <c r="AA1439" s="1" t="s">
        <v>2124</v>
      </c>
      <c r="AB1439" s="1" t="s">
        <v>2171</v>
      </c>
      <c r="AC1439" s="1" t="s">
        <v>2124</v>
      </c>
      <c r="AD1439" s="1">
        <v>2</v>
      </c>
      <c r="AE1439" s="1">
        <v>1374662</v>
      </c>
      <c r="AF1439" s="1">
        <v>67064409</v>
      </c>
      <c r="AG1439" s="1" t="s">
        <v>2174</v>
      </c>
      <c r="AH1439" s="1" t="s">
        <v>2210</v>
      </c>
    </row>
    <row r="1440" spans="1:34" x14ac:dyDescent="0.25">
      <c r="A1440" s="1">
        <v>1454580</v>
      </c>
      <c r="B1440" s="1" t="s">
        <v>2175</v>
      </c>
      <c r="C1440" s="1" t="s">
        <v>7656</v>
      </c>
      <c r="D1440" s="1">
        <v>346007</v>
      </c>
      <c r="E1440" s="3" t="s">
        <v>277</v>
      </c>
      <c r="F1440" s="1" t="s">
        <v>280</v>
      </c>
      <c r="G1440" s="1" t="s">
        <v>2249</v>
      </c>
      <c r="H1440" s="1">
        <v>0</v>
      </c>
      <c r="I1440" s="1" t="s">
        <v>7657</v>
      </c>
      <c r="J1440" s="1">
        <v>-1</v>
      </c>
      <c r="K1440" s="1" t="s">
        <v>2124</v>
      </c>
      <c r="L1440" s="1" t="s">
        <v>7658</v>
      </c>
      <c r="M1440" s="1" t="s">
        <v>2232</v>
      </c>
      <c r="N1440" s="1" t="s">
        <v>2194</v>
      </c>
      <c r="O1440" s="1" t="s">
        <v>2165</v>
      </c>
      <c r="P1440" s="1" t="s">
        <v>2165</v>
      </c>
      <c r="Q1440" s="1" t="s">
        <v>2166</v>
      </c>
      <c r="R1440" s="1" t="s">
        <v>2167</v>
      </c>
      <c r="S1440" s="1">
        <v>6</v>
      </c>
      <c r="T1440" s="1">
        <v>65495558</v>
      </c>
      <c r="U1440" s="1">
        <v>65495558</v>
      </c>
      <c r="V1440" s="1" t="s">
        <v>2168</v>
      </c>
      <c r="W1440" s="1" t="s">
        <v>2168</v>
      </c>
      <c r="X1440" s="1" t="s">
        <v>3678</v>
      </c>
      <c r="Y1440" s="1" t="s">
        <v>2236</v>
      </c>
      <c r="Z1440" s="1">
        <v>1</v>
      </c>
      <c r="AA1440" s="1" t="s">
        <v>2124</v>
      </c>
      <c r="AB1440" s="1" t="s">
        <v>2171</v>
      </c>
      <c r="AC1440" s="1" t="s">
        <v>2124</v>
      </c>
      <c r="AD1440" s="1">
        <v>2</v>
      </c>
      <c r="AE1440" s="1">
        <v>1429465</v>
      </c>
      <c r="AF1440" s="1">
        <v>65495558</v>
      </c>
      <c r="AG1440" s="1" t="s">
        <v>2186</v>
      </c>
      <c r="AH1440" s="1" t="s">
        <v>2210</v>
      </c>
    </row>
    <row r="1441" spans="1:34" x14ac:dyDescent="0.25">
      <c r="A1441" s="1">
        <v>1458763</v>
      </c>
      <c r="B1441" s="1" t="s">
        <v>2175</v>
      </c>
      <c r="C1441" s="1" t="s">
        <v>7659</v>
      </c>
      <c r="D1441" s="1">
        <v>346007</v>
      </c>
      <c r="E1441" s="3" t="s">
        <v>277</v>
      </c>
      <c r="F1441" s="1" t="s">
        <v>280</v>
      </c>
      <c r="G1441" s="1" t="s">
        <v>2249</v>
      </c>
      <c r="H1441" s="1">
        <v>0</v>
      </c>
      <c r="I1441" s="1" t="s">
        <v>7230</v>
      </c>
      <c r="J1441" s="1">
        <v>-1</v>
      </c>
      <c r="K1441" s="1" t="s">
        <v>2124</v>
      </c>
      <c r="L1441" s="1" t="s">
        <v>7660</v>
      </c>
      <c r="M1441" s="1" t="s">
        <v>2232</v>
      </c>
      <c r="N1441" s="1" t="s">
        <v>2194</v>
      </c>
      <c r="O1441" s="1" t="s">
        <v>2165</v>
      </c>
      <c r="P1441" s="1" t="s">
        <v>2165</v>
      </c>
      <c r="Q1441" s="1" t="s">
        <v>2166</v>
      </c>
      <c r="R1441" s="1" t="s">
        <v>2167</v>
      </c>
      <c r="S1441" s="1">
        <v>6</v>
      </c>
      <c r="T1441" s="1">
        <v>65495461</v>
      </c>
      <c r="U1441" s="1">
        <v>65495461</v>
      </c>
      <c r="V1441" s="1" t="s">
        <v>2168</v>
      </c>
      <c r="W1441" s="1" t="s">
        <v>2168</v>
      </c>
      <c r="X1441" s="1" t="s">
        <v>3678</v>
      </c>
      <c r="Y1441" s="1" t="s">
        <v>2236</v>
      </c>
      <c r="Z1441" s="1">
        <v>1</v>
      </c>
      <c r="AA1441" s="1" t="s">
        <v>2124</v>
      </c>
      <c r="AB1441" s="1" t="s">
        <v>2171</v>
      </c>
      <c r="AC1441" s="1" t="s">
        <v>2124</v>
      </c>
      <c r="AD1441" s="1">
        <v>2</v>
      </c>
      <c r="AE1441" s="1">
        <v>1483981</v>
      </c>
      <c r="AF1441" s="1">
        <v>65495461</v>
      </c>
      <c r="AG1441" s="1" t="s">
        <v>2210</v>
      </c>
      <c r="AH1441" s="1" t="s">
        <v>2185</v>
      </c>
    </row>
    <row r="1442" spans="1:34" x14ac:dyDescent="0.25">
      <c r="A1442" s="1">
        <v>1469455</v>
      </c>
      <c r="B1442" s="1" t="s">
        <v>2175</v>
      </c>
      <c r="C1442" s="1" t="s">
        <v>7661</v>
      </c>
      <c r="D1442" s="1">
        <v>79848</v>
      </c>
      <c r="E1442" s="3" t="s">
        <v>237</v>
      </c>
      <c r="F1442" s="1" t="s">
        <v>240</v>
      </c>
      <c r="G1442" s="1" t="s">
        <v>2159</v>
      </c>
      <c r="H1442" s="1">
        <v>1</v>
      </c>
      <c r="I1442" s="1" t="s">
        <v>7662</v>
      </c>
      <c r="J1442" s="1">
        <v>-1</v>
      </c>
      <c r="K1442" s="1" t="s">
        <v>2124</v>
      </c>
      <c r="L1442" s="1" t="s">
        <v>7663</v>
      </c>
      <c r="M1442" s="1" t="s">
        <v>6481</v>
      </c>
      <c r="N1442" s="1" t="s">
        <v>6482</v>
      </c>
      <c r="O1442" s="1" t="s">
        <v>2165</v>
      </c>
      <c r="P1442" s="1" t="s">
        <v>2165</v>
      </c>
      <c r="Q1442" s="1" t="s">
        <v>2166</v>
      </c>
      <c r="R1442" s="1" t="s">
        <v>2325</v>
      </c>
      <c r="S1442" s="1">
        <v>8</v>
      </c>
      <c r="T1442" s="1">
        <v>67064480</v>
      </c>
      <c r="U1442" s="1">
        <v>67064480</v>
      </c>
      <c r="V1442" s="1" t="s">
        <v>2168</v>
      </c>
      <c r="W1442" s="1" t="s">
        <v>2168</v>
      </c>
      <c r="X1442" s="1" t="s">
        <v>5836</v>
      </c>
      <c r="Y1442" s="1" t="s">
        <v>2236</v>
      </c>
      <c r="Z1442" s="1">
        <v>1</v>
      </c>
      <c r="AA1442" s="1" t="s">
        <v>2124</v>
      </c>
      <c r="AB1442" s="1" t="s">
        <v>2171</v>
      </c>
      <c r="AC1442" s="1" t="s">
        <v>2124</v>
      </c>
      <c r="AD1442" s="1">
        <v>2</v>
      </c>
      <c r="AE1442" s="1">
        <v>1350495</v>
      </c>
      <c r="AF1442" s="1">
        <v>67064480</v>
      </c>
      <c r="AG1442" s="1" t="s">
        <v>2174</v>
      </c>
      <c r="AH1442" s="1" t="s">
        <v>2186</v>
      </c>
    </row>
    <row r="1443" spans="1:34" x14ac:dyDescent="0.25">
      <c r="A1443" s="1">
        <v>1469675</v>
      </c>
      <c r="B1443" s="1" t="s">
        <v>2175</v>
      </c>
      <c r="C1443" s="1" t="s">
        <v>7664</v>
      </c>
      <c r="D1443" s="1">
        <v>79583</v>
      </c>
      <c r="E1443" s="3" t="s">
        <v>1052</v>
      </c>
      <c r="F1443" s="1" t="s">
        <v>1055</v>
      </c>
      <c r="G1443" s="1" t="s">
        <v>2254</v>
      </c>
      <c r="H1443" s="1">
        <v>0</v>
      </c>
      <c r="I1443" s="1" t="s">
        <v>6495</v>
      </c>
      <c r="J1443" s="1">
        <v>-1</v>
      </c>
      <c r="K1443" s="1" t="s">
        <v>2124</v>
      </c>
      <c r="L1443" s="1" t="s">
        <v>7665</v>
      </c>
      <c r="M1443" s="1" t="s">
        <v>7636</v>
      </c>
      <c r="N1443" s="1" t="s">
        <v>7637</v>
      </c>
      <c r="O1443" s="1" t="s">
        <v>2165</v>
      </c>
      <c r="P1443" s="1" t="s">
        <v>2165</v>
      </c>
      <c r="Q1443" s="1" t="s">
        <v>2166</v>
      </c>
      <c r="R1443" s="1" t="s">
        <v>2532</v>
      </c>
      <c r="S1443" s="1">
        <v>16</v>
      </c>
      <c r="T1443" s="1">
        <v>75556239</v>
      </c>
      <c r="U1443" s="1">
        <v>75556239</v>
      </c>
      <c r="V1443" s="1" t="s">
        <v>2168</v>
      </c>
      <c r="W1443" s="1" t="s">
        <v>2168</v>
      </c>
      <c r="X1443" s="1" t="s">
        <v>2710</v>
      </c>
      <c r="Y1443" s="1" t="s">
        <v>2236</v>
      </c>
      <c r="Z1443" s="1">
        <v>1</v>
      </c>
      <c r="AA1443" s="1" t="s">
        <v>2124</v>
      </c>
      <c r="AB1443" s="1" t="s">
        <v>2171</v>
      </c>
      <c r="AC1443" s="1" t="s">
        <v>2124</v>
      </c>
      <c r="AD1443" s="1">
        <v>2</v>
      </c>
      <c r="AE1443" s="1">
        <v>1377870</v>
      </c>
      <c r="AF1443" s="1">
        <v>75556239</v>
      </c>
      <c r="AG1443" s="1" t="s">
        <v>2210</v>
      </c>
      <c r="AH1443" s="1" t="s">
        <v>2186</v>
      </c>
    </row>
    <row r="1444" spans="1:34" x14ac:dyDescent="0.25">
      <c r="A1444" s="1">
        <v>1473893</v>
      </c>
      <c r="B1444" s="1" t="s">
        <v>2175</v>
      </c>
      <c r="C1444" s="1" t="s">
        <v>7666</v>
      </c>
      <c r="D1444" s="1">
        <v>346007</v>
      </c>
      <c r="E1444" s="3" t="s">
        <v>277</v>
      </c>
      <c r="F1444" s="1" t="s">
        <v>280</v>
      </c>
      <c r="G1444" s="1" t="s">
        <v>2249</v>
      </c>
      <c r="H1444" s="1">
        <v>0</v>
      </c>
      <c r="I1444" s="1" t="s">
        <v>2467</v>
      </c>
      <c r="J1444" s="1">
        <v>-1</v>
      </c>
      <c r="K1444" s="1" t="s">
        <v>2124</v>
      </c>
      <c r="L1444" s="1" t="s">
        <v>7667</v>
      </c>
      <c r="M1444" s="1" t="s">
        <v>2232</v>
      </c>
      <c r="N1444" s="1" t="s">
        <v>2194</v>
      </c>
      <c r="O1444" s="1" t="s">
        <v>2165</v>
      </c>
      <c r="P1444" s="1" t="s">
        <v>2165</v>
      </c>
      <c r="Q1444" s="1" t="s">
        <v>2166</v>
      </c>
      <c r="R1444" s="1" t="s">
        <v>2167</v>
      </c>
      <c r="S1444" s="1">
        <v>6</v>
      </c>
      <c r="T1444" s="1">
        <v>65495934</v>
      </c>
      <c r="U1444" s="1">
        <v>65495934</v>
      </c>
      <c r="V1444" s="1" t="s">
        <v>2168</v>
      </c>
      <c r="W1444" s="1" t="s">
        <v>2168</v>
      </c>
      <c r="X1444" s="1" t="s">
        <v>3678</v>
      </c>
      <c r="Y1444" s="1" t="s">
        <v>2236</v>
      </c>
      <c r="Z1444" s="1">
        <v>1</v>
      </c>
      <c r="AA1444" s="1" t="s">
        <v>2124</v>
      </c>
      <c r="AB1444" s="1" t="s">
        <v>2171</v>
      </c>
      <c r="AC1444" s="1" t="s">
        <v>2124</v>
      </c>
      <c r="AD1444" s="1">
        <v>2</v>
      </c>
      <c r="AE1444" s="1">
        <v>1360020</v>
      </c>
      <c r="AF1444" s="1">
        <v>65495934</v>
      </c>
      <c r="AG1444" s="1" t="s">
        <v>2210</v>
      </c>
      <c r="AH1444" s="1" t="s">
        <v>2174</v>
      </c>
    </row>
    <row r="1445" spans="1:34" x14ac:dyDescent="0.25">
      <c r="A1445" s="1">
        <v>1476940</v>
      </c>
      <c r="B1445" s="1" t="s">
        <v>2175</v>
      </c>
      <c r="C1445" s="1" t="s">
        <v>7668</v>
      </c>
      <c r="D1445" s="1">
        <v>346007</v>
      </c>
      <c r="E1445" s="3" t="s">
        <v>277</v>
      </c>
      <c r="F1445" s="1" t="s">
        <v>280</v>
      </c>
      <c r="G1445" s="1" t="s">
        <v>2249</v>
      </c>
      <c r="H1445" s="1">
        <v>0</v>
      </c>
      <c r="I1445" s="1" t="s">
        <v>7669</v>
      </c>
      <c r="J1445" s="1">
        <v>-1</v>
      </c>
      <c r="K1445" s="1" t="s">
        <v>2124</v>
      </c>
      <c r="L1445" s="1" t="s">
        <v>7670</v>
      </c>
      <c r="M1445" s="1" t="s">
        <v>2232</v>
      </c>
      <c r="N1445" s="1" t="s">
        <v>2194</v>
      </c>
      <c r="O1445" s="1" t="s">
        <v>2165</v>
      </c>
      <c r="P1445" s="1" t="s">
        <v>2165</v>
      </c>
      <c r="Q1445" s="1" t="s">
        <v>2166</v>
      </c>
      <c r="R1445" s="1" t="s">
        <v>2167</v>
      </c>
      <c r="S1445" s="1">
        <v>6</v>
      </c>
      <c r="T1445" s="1">
        <v>65495872</v>
      </c>
      <c r="U1445" s="1">
        <v>65495872</v>
      </c>
      <c r="V1445" s="1" t="s">
        <v>2168</v>
      </c>
      <c r="W1445" s="1" t="s">
        <v>2168</v>
      </c>
      <c r="X1445" s="1" t="s">
        <v>3678</v>
      </c>
      <c r="Y1445" s="1" t="s">
        <v>2236</v>
      </c>
      <c r="Z1445" s="1">
        <v>1</v>
      </c>
      <c r="AA1445" s="1" t="s">
        <v>2124</v>
      </c>
      <c r="AB1445" s="1" t="s">
        <v>2171</v>
      </c>
      <c r="AC1445" s="1" t="s">
        <v>2124</v>
      </c>
      <c r="AD1445" s="1">
        <v>2</v>
      </c>
      <c r="AE1445" s="1">
        <v>1402513</v>
      </c>
      <c r="AF1445" s="1">
        <v>65495872</v>
      </c>
      <c r="AG1445" s="1" t="s">
        <v>2210</v>
      </c>
      <c r="AH1445" s="1" t="s">
        <v>2185</v>
      </c>
    </row>
    <row r="1446" spans="1:34" x14ac:dyDescent="0.25">
      <c r="A1446" s="1">
        <v>1477536</v>
      </c>
      <c r="B1446" s="1" t="s">
        <v>2175</v>
      </c>
      <c r="C1446" s="1" t="s">
        <v>7671</v>
      </c>
      <c r="D1446" s="1">
        <v>79848</v>
      </c>
      <c r="E1446" s="3" t="s">
        <v>237</v>
      </c>
      <c r="F1446" s="1" t="s">
        <v>240</v>
      </c>
      <c r="G1446" s="1" t="s">
        <v>2249</v>
      </c>
      <c r="H1446" s="1">
        <v>0</v>
      </c>
      <c r="I1446" s="1" t="s">
        <v>7230</v>
      </c>
      <c r="J1446" s="1">
        <v>-1</v>
      </c>
      <c r="K1446" s="1" t="s">
        <v>2124</v>
      </c>
      <c r="L1446" s="1" t="s">
        <v>7672</v>
      </c>
      <c r="M1446" s="1" t="s">
        <v>6481</v>
      </c>
      <c r="N1446" s="1" t="s">
        <v>6482</v>
      </c>
      <c r="O1446" s="1" t="s">
        <v>2165</v>
      </c>
      <c r="P1446" s="1" t="s">
        <v>2165</v>
      </c>
      <c r="Q1446" s="1" t="s">
        <v>2166</v>
      </c>
      <c r="R1446" s="1" t="s">
        <v>2325</v>
      </c>
      <c r="S1446" s="1">
        <v>8</v>
      </c>
      <c r="T1446" s="1">
        <v>67064411</v>
      </c>
      <c r="U1446" s="1">
        <v>67064411</v>
      </c>
      <c r="V1446" s="1" t="s">
        <v>2168</v>
      </c>
      <c r="W1446" s="1" t="s">
        <v>2168</v>
      </c>
      <c r="X1446" s="1" t="s">
        <v>5836</v>
      </c>
      <c r="Y1446" s="1" t="s">
        <v>2236</v>
      </c>
      <c r="Z1446" s="1">
        <v>1</v>
      </c>
      <c r="AA1446" s="1" t="s">
        <v>2124</v>
      </c>
      <c r="AB1446" s="1" t="s">
        <v>2171</v>
      </c>
      <c r="AC1446" s="1" t="s">
        <v>2124</v>
      </c>
      <c r="AD1446" s="1">
        <v>2</v>
      </c>
      <c r="AE1446" s="1">
        <v>1429803</v>
      </c>
      <c r="AF1446" s="1">
        <v>67064411</v>
      </c>
      <c r="AG1446" s="1" t="s">
        <v>2174</v>
      </c>
      <c r="AH1446" s="1" t="s">
        <v>2185</v>
      </c>
    </row>
    <row r="1447" spans="1:34" x14ac:dyDescent="0.25">
      <c r="A1447" s="1">
        <v>1477587</v>
      </c>
      <c r="B1447" s="1" t="s">
        <v>2175</v>
      </c>
      <c r="C1447" s="1" t="s">
        <v>7673</v>
      </c>
      <c r="D1447" s="1">
        <v>79583</v>
      </c>
      <c r="E1447" s="3" t="s">
        <v>1052</v>
      </c>
      <c r="F1447" s="1" t="s">
        <v>1055</v>
      </c>
      <c r="G1447" s="1" t="s">
        <v>2249</v>
      </c>
      <c r="H1447" s="1">
        <v>0</v>
      </c>
      <c r="I1447" s="1" t="s">
        <v>7611</v>
      </c>
      <c r="J1447" s="1">
        <v>-1</v>
      </c>
      <c r="K1447" s="1" t="s">
        <v>2124</v>
      </c>
      <c r="L1447" s="1" t="s">
        <v>7674</v>
      </c>
      <c r="M1447" s="1" t="s">
        <v>7608</v>
      </c>
      <c r="N1447" s="1" t="s">
        <v>7609</v>
      </c>
      <c r="O1447" s="1" t="s">
        <v>2165</v>
      </c>
      <c r="P1447" s="1" t="s">
        <v>2165</v>
      </c>
      <c r="Q1447" s="1" t="s">
        <v>2166</v>
      </c>
      <c r="R1447" s="1" t="s">
        <v>2532</v>
      </c>
      <c r="S1447" s="1">
        <v>16</v>
      </c>
      <c r="T1447" s="1">
        <v>75556226</v>
      </c>
      <c r="U1447" s="1">
        <v>75556226</v>
      </c>
      <c r="V1447" s="1" t="s">
        <v>2168</v>
      </c>
      <c r="W1447" s="1" t="s">
        <v>2168</v>
      </c>
      <c r="X1447" s="1" t="s">
        <v>2710</v>
      </c>
      <c r="Y1447" s="1" t="s">
        <v>2236</v>
      </c>
      <c r="Z1447" s="1">
        <v>1</v>
      </c>
      <c r="AA1447" s="1" t="s">
        <v>2124</v>
      </c>
      <c r="AB1447" s="1" t="s">
        <v>2171</v>
      </c>
      <c r="AC1447" s="1" t="s">
        <v>2124</v>
      </c>
      <c r="AD1447" s="1">
        <v>2</v>
      </c>
      <c r="AE1447" s="1">
        <v>1429854</v>
      </c>
      <c r="AF1447" s="1">
        <v>75556226</v>
      </c>
      <c r="AG1447" s="1" t="s">
        <v>2174</v>
      </c>
      <c r="AH1447" s="1" t="s">
        <v>2185</v>
      </c>
    </row>
    <row r="1448" spans="1:34" x14ac:dyDescent="0.25">
      <c r="A1448" s="1">
        <v>1480079</v>
      </c>
      <c r="B1448" s="1" t="s">
        <v>2175</v>
      </c>
      <c r="C1448" s="1" t="s">
        <v>7675</v>
      </c>
      <c r="D1448" s="1">
        <v>346007</v>
      </c>
      <c r="E1448" s="3" t="s">
        <v>277</v>
      </c>
      <c r="F1448" s="1" t="s">
        <v>280</v>
      </c>
      <c r="G1448" s="1" t="s">
        <v>2249</v>
      </c>
      <c r="H1448" s="1">
        <v>0</v>
      </c>
      <c r="I1448" s="1" t="s">
        <v>7676</v>
      </c>
      <c r="J1448" s="1">
        <v>-1</v>
      </c>
      <c r="K1448" s="1" t="s">
        <v>2124</v>
      </c>
      <c r="L1448" s="1" t="s">
        <v>7677</v>
      </c>
      <c r="M1448" s="1" t="s">
        <v>2232</v>
      </c>
      <c r="N1448" s="1" t="s">
        <v>2194</v>
      </c>
      <c r="O1448" s="1" t="s">
        <v>2165</v>
      </c>
      <c r="P1448" s="1" t="s">
        <v>2165</v>
      </c>
      <c r="Q1448" s="1" t="s">
        <v>2166</v>
      </c>
      <c r="R1448" s="1" t="s">
        <v>2167</v>
      </c>
      <c r="S1448" s="1">
        <v>6</v>
      </c>
      <c r="T1448" s="1">
        <v>65639846</v>
      </c>
      <c r="U1448" s="1">
        <v>65639846</v>
      </c>
      <c r="V1448" s="1" t="s">
        <v>2168</v>
      </c>
      <c r="W1448" s="1" t="s">
        <v>2168</v>
      </c>
      <c r="X1448" s="1" t="s">
        <v>3678</v>
      </c>
      <c r="Y1448" s="1" t="s">
        <v>2236</v>
      </c>
      <c r="Z1448" s="1">
        <v>1</v>
      </c>
      <c r="AA1448" s="1" t="s">
        <v>2124</v>
      </c>
      <c r="AB1448" s="1" t="s">
        <v>2171</v>
      </c>
      <c r="AC1448" s="1" t="s">
        <v>2124</v>
      </c>
      <c r="AD1448" s="1">
        <v>2</v>
      </c>
      <c r="AE1448" s="1">
        <v>1404382</v>
      </c>
      <c r="AF1448" s="1">
        <v>65639846</v>
      </c>
      <c r="AG1448" s="1" t="s">
        <v>2210</v>
      </c>
      <c r="AH1448" s="1" t="s">
        <v>2186</v>
      </c>
    </row>
    <row r="1449" spans="1:34" x14ac:dyDescent="0.25">
      <c r="A1449" s="1">
        <v>1484071</v>
      </c>
      <c r="B1449" s="1" t="s">
        <v>2263</v>
      </c>
      <c r="C1449" s="1" t="s">
        <v>7678</v>
      </c>
      <c r="D1449" s="1">
        <v>346007</v>
      </c>
      <c r="E1449" s="3" t="s">
        <v>277</v>
      </c>
      <c r="F1449" s="1" t="s">
        <v>280</v>
      </c>
      <c r="G1449" s="1" t="s">
        <v>2249</v>
      </c>
      <c r="H1449" s="1">
        <v>0</v>
      </c>
      <c r="I1449" s="1" t="s">
        <v>7230</v>
      </c>
      <c r="J1449" s="1">
        <v>-1</v>
      </c>
      <c r="K1449" s="1" t="s">
        <v>2124</v>
      </c>
      <c r="L1449" s="1" t="s">
        <v>7679</v>
      </c>
      <c r="M1449" s="1" t="s">
        <v>2232</v>
      </c>
      <c r="N1449" s="1" t="s">
        <v>2194</v>
      </c>
      <c r="O1449" s="1" t="s">
        <v>2165</v>
      </c>
      <c r="P1449" s="1" t="s">
        <v>2165</v>
      </c>
      <c r="Q1449" s="1" t="s">
        <v>2166</v>
      </c>
      <c r="R1449" s="1" t="s">
        <v>2167</v>
      </c>
      <c r="S1449" s="1">
        <v>6</v>
      </c>
      <c r="T1449" s="1">
        <v>65495869</v>
      </c>
      <c r="U1449" s="1">
        <v>65495870</v>
      </c>
      <c r="V1449" s="1" t="s">
        <v>2168</v>
      </c>
      <c r="W1449" s="1" t="s">
        <v>2168</v>
      </c>
      <c r="X1449" s="1" t="s">
        <v>3678</v>
      </c>
      <c r="Y1449" s="1" t="s">
        <v>2236</v>
      </c>
      <c r="Z1449" s="1">
        <v>1</v>
      </c>
      <c r="AA1449" s="1" t="s">
        <v>2124</v>
      </c>
      <c r="AB1449" s="1" t="s">
        <v>2171</v>
      </c>
      <c r="AC1449" s="1" t="s">
        <v>2124</v>
      </c>
      <c r="AD1449" s="1">
        <v>2</v>
      </c>
      <c r="AE1449" s="1">
        <v>1405274</v>
      </c>
      <c r="AF1449" s="1">
        <v>65495868</v>
      </c>
      <c r="AG1449" s="1" t="s">
        <v>7680</v>
      </c>
      <c r="AH1449" s="1" t="s">
        <v>2186</v>
      </c>
    </row>
    <row r="1450" spans="1:34" x14ac:dyDescent="0.25">
      <c r="A1450" s="1">
        <v>1485410</v>
      </c>
      <c r="B1450" s="1" t="s">
        <v>2175</v>
      </c>
      <c r="C1450" s="1" t="s">
        <v>7681</v>
      </c>
      <c r="D1450" s="1">
        <v>346007</v>
      </c>
      <c r="E1450" s="3" t="s">
        <v>277</v>
      </c>
      <c r="F1450" s="1" t="s">
        <v>280</v>
      </c>
      <c r="G1450" s="1" t="s">
        <v>2249</v>
      </c>
      <c r="H1450" s="1">
        <v>0</v>
      </c>
      <c r="I1450" s="1" t="s">
        <v>2467</v>
      </c>
      <c r="J1450" s="1">
        <v>-1</v>
      </c>
      <c r="K1450" s="1" t="s">
        <v>2124</v>
      </c>
      <c r="L1450" s="1" t="s">
        <v>7682</v>
      </c>
      <c r="M1450" s="1" t="s">
        <v>2232</v>
      </c>
      <c r="N1450" s="1" t="s">
        <v>2194</v>
      </c>
      <c r="O1450" s="1" t="s">
        <v>2165</v>
      </c>
      <c r="P1450" s="1" t="s">
        <v>2165</v>
      </c>
      <c r="Q1450" s="1" t="s">
        <v>2166</v>
      </c>
      <c r="R1450" s="1" t="s">
        <v>2167</v>
      </c>
      <c r="S1450" s="1">
        <v>6</v>
      </c>
      <c r="T1450" s="1">
        <v>65707179</v>
      </c>
      <c r="U1450" s="1">
        <v>65707179</v>
      </c>
      <c r="V1450" s="1" t="s">
        <v>2168</v>
      </c>
      <c r="W1450" s="1" t="s">
        <v>2168</v>
      </c>
      <c r="X1450" s="1" t="s">
        <v>3678</v>
      </c>
      <c r="Y1450" s="1" t="s">
        <v>2236</v>
      </c>
      <c r="Z1450" s="1">
        <v>1</v>
      </c>
      <c r="AA1450" s="1" t="s">
        <v>2124</v>
      </c>
      <c r="AB1450" s="1" t="s">
        <v>2171</v>
      </c>
      <c r="AC1450" s="1" t="s">
        <v>2124</v>
      </c>
      <c r="AD1450" s="1">
        <v>2</v>
      </c>
      <c r="AE1450" s="1">
        <v>1487517</v>
      </c>
      <c r="AF1450" s="1">
        <v>65707179</v>
      </c>
      <c r="AG1450" s="1" t="s">
        <v>2185</v>
      </c>
      <c r="AH1450" s="1" t="s">
        <v>2186</v>
      </c>
    </row>
    <row r="1451" spans="1:34" x14ac:dyDescent="0.25">
      <c r="A1451" s="1">
        <v>1493046</v>
      </c>
      <c r="B1451" s="1" t="s">
        <v>2175</v>
      </c>
      <c r="C1451" s="1" t="s">
        <v>7683</v>
      </c>
      <c r="D1451" s="1">
        <v>79848</v>
      </c>
      <c r="E1451" s="3" t="s">
        <v>237</v>
      </c>
      <c r="F1451" s="1" t="s">
        <v>240</v>
      </c>
      <c r="G1451" s="1" t="s">
        <v>2249</v>
      </c>
      <c r="H1451" s="1">
        <v>0</v>
      </c>
      <c r="I1451" s="1" t="s">
        <v>7684</v>
      </c>
      <c r="J1451" s="1">
        <v>-1</v>
      </c>
      <c r="K1451" s="1" t="s">
        <v>2124</v>
      </c>
      <c r="L1451" s="1" t="s">
        <v>7685</v>
      </c>
      <c r="M1451" s="1" t="s">
        <v>6481</v>
      </c>
      <c r="N1451" s="1" t="s">
        <v>6482</v>
      </c>
      <c r="O1451" s="1" t="s">
        <v>2165</v>
      </c>
      <c r="P1451" s="1" t="s">
        <v>2165</v>
      </c>
      <c r="Q1451" s="1" t="s">
        <v>2166</v>
      </c>
      <c r="R1451" s="1" t="s">
        <v>2325</v>
      </c>
      <c r="S1451" s="1">
        <v>8</v>
      </c>
      <c r="T1451" s="1">
        <v>67064453</v>
      </c>
      <c r="U1451" s="1">
        <v>67064453</v>
      </c>
      <c r="V1451" s="1" t="s">
        <v>2168</v>
      </c>
      <c r="W1451" s="1" t="s">
        <v>2168</v>
      </c>
      <c r="X1451" s="1" t="s">
        <v>5836</v>
      </c>
      <c r="Y1451" s="1" t="s">
        <v>2236</v>
      </c>
      <c r="Z1451" s="1">
        <v>1</v>
      </c>
      <c r="AA1451" s="1" t="s">
        <v>2124</v>
      </c>
      <c r="AB1451" s="1" t="s">
        <v>2171</v>
      </c>
      <c r="AC1451" s="1" t="s">
        <v>2124</v>
      </c>
      <c r="AD1451" s="1">
        <v>2</v>
      </c>
      <c r="AE1451" s="1">
        <v>1378616</v>
      </c>
      <c r="AF1451" s="1">
        <v>67064453</v>
      </c>
      <c r="AG1451" s="1" t="s">
        <v>2174</v>
      </c>
      <c r="AH1451" s="1" t="s">
        <v>2210</v>
      </c>
    </row>
    <row r="1452" spans="1:34" x14ac:dyDescent="0.25">
      <c r="A1452" s="1">
        <v>1494268</v>
      </c>
      <c r="B1452" s="1" t="s">
        <v>2175</v>
      </c>
      <c r="C1452" s="1" t="s">
        <v>7686</v>
      </c>
      <c r="D1452" s="1">
        <v>79583</v>
      </c>
      <c r="E1452" s="3" t="s">
        <v>1052</v>
      </c>
      <c r="F1452" s="1" t="s">
        <v>1055</v>
      </c>
      <c r="G1452" s="1" t="s">
        <v>2249</v>
      </c>
      <c r="H1452" s="1">
        <v>0</v>
      </c>
      <c r="I1452" s="1" t="s">
        <v>7662</v>
      </c>
      <c r="J1452" s="1">
        <v>-1</v>
      </c>
      <c r="K1452" s="1" t="s">
        <v>2124</v>
      </c>
      <c r="L1452" s="1" t="s">
        <v>7687</v>
      </c>
      <c r="M1452" s="1" t="s">
        <v>7608</v>
      </c>
      <c r="N1452" s="1" t="s">
        <v>7609</v>
      </c>
      <c r="O1452" s="1" t="s">
        <v>2165</v>
      </c>
      <c r="P1452" s="1" t="s">
        <v>2165</v>
      </c>
      <c r="Q1452" s="1" t="s">
        <v>2166</v>
      </c>
      <c r="R1452" s="1" t="s">
        <v>2532</v>
      </c>
      <c r="S1452" s="1">
        <v>16</v>
      </c>
      <c r="T1452" s="1">
        <v>75556226</v>
      </c>
      <c r="U1452" s="1">
        <v>75556226</v>
      </c>
      <c r="V1452" s="1" t="s">
        <v>2168</v>
      </c>
      <c r="W1452" s="1" t="s">
        <v>2168</v>
      </c>
      <c r="X1452" s="1" t="s">
        <v>2710</v>
      </c>
      <c r="Y1452" s="1" t="s">
        <v>2236</v>
      </c>
      <c r="Z1452" s="1">
        <v>1</v>
      </c>
      <c r="AA1452" s="1" t="s">
        <v>2124</v>
      </c>
      <c r="AB1452" s="1" t="s">
        <v>2171</v>
      </c>
      <c r="AC1452" s="1" t="s">
        <v>2124</v>
      </c>
      <c r="AD1452" s="1">
        <v>2</v>
      </c>
      <c r="AE1452" s="1">
        <v>1434452</v>
      </c>
      <c r="AF1452" s="1">
        <v>75556226</v>
      </c>
      <c r="AG1452" s="1" t="s">
        <v>2174</v>
      </c>
      <c r="AH1452" s="1" t="s">
        <v>2186</v>
      </c>
    </row>
    <row r="1453" spans="1:34" x14ac:dyDescent="0.25">
      <c r="A1453" s="1">
        <v>1494790</v>
      </c>
      <c r="B1453" s="1" t="s">
        <v>2175</v>
      </c>
      <c r="C1453" s="1" t="s">
        <v>7688</v>
      </c>
      <c r="D1453" s="1">
        <v>79583</v>
      </c>
      <c r="E1453" s="3" t="s">
        <v>1052</v>
      </c>
      <c r="F1453" s="1" t="s">
        <v>1055</v>
      </c>
      <c r="G1453" s="1" t="s">
        <v>2249</v>
      </c>
      <c r="H1453" s="1">
        <v>0</v>
      </c>
      <c r="I1453" s="1" t="s">
        <v>2467</v>
      </c>
      <c r="J1453" s="1">
        <v>-1</v>
      </c>
      <c r="K1453" s="1" t="s">
        <v>2124</v>
      </c>
      <c r="L1453" s="1" t="s">
        <v>7689</v>
      </c>
      <c r="M1453" s="1" t="s">
        <v>7608</v>
      </c>
      <c r="N1453" s="1" t="s">
        <v>7609</v>
      </c>
      <c r="O1453" s="1" t="s">
        <v>2165</v>
      </c>
      <c r="P1453" s="1" t="s">
        <v>2165</v>
      </c>
      <c r="Q1453" s="1" t="s">
        <v>2166</v>
      </c>
      <c r="R1453" s="1" t="s">
        <v>2532</v>
      </c>
      <c r="S1453" s="1">
        <v>16</v>
      </c>
      <c r="T1453" s="1">
        <v>75556250</v>
      </c>
      <c r="U1453" s="1">
        <v>75556250</v>
      </c>
      <c r="V1453" s="1" t="s">
        <v>2168</v>
      </c>
      <c r="W1453" s="1" t="s">
        <v>2168</v>
      </c>
      <c r="X1453" s="1" t="s">
        <v>2710</v>
      </c>
      <c r="Y1453" s="1" t="s">
        <v>2236</v>
      </c>
      <c r="Z1453" s="1">
        <v>1</v>
      </c>
      <c r="AA1453" s="1" t="s">
        <v>2124</v>
      </c>
      <c r="AB1453" s="1" t="s">
        <v>2171</v>
      </c>
      <c r="AC1453" s="1" t="s">
        <v>2124</v>
      </c>
      <c r="AD1453" s="1">
        <v>2</v>
      </c>
      <c r="AE1453" s="1">
        <v>1461847</v>
      </c>
      <c r="AF1453" s="1">
        <v>75556250</v>
      </c>
      <c r="AG1453" s="1" t="s">
        <v>2186</v>
      </c>
      <c r="AH1453" s="1" t="s">
        <v>2210</v>
      </c>
    </row>
    <row r="1454" spans="1:34" x14ac:dyDescent="0.25">
      <c r="A1454" s="1">
        <v>1503862</v>
      </c>
      <c r="B1454" s="1" t="s">
        <v>2175</v>
      </c>
      <c r="C1454" s="1" t="s">
        <v>7690</v>
      </c>
      <c r="D1454" s="1">
        <v>79848</v>
      </c>
      <c r="E1454" s="3" t="s">
        <v>237</v>
      </c>
      <c r="F1454" s="1" t="s">
        <v>240</v>
      </c>
      <c r="G1454" s="1" t="s">
        <v>2249</v>
      </c>
      <c r="H1454" s="1">
        <v>0</v>
      </c>
      <c r="I1454" s="1" t="s">
        <v>7691</v>
      </c>
      <c r="J1454" s="1">
        <v>-1</v>
      </c>
      <c r="K1454" s="1" t="s">
        <v>2124</v>
      </c>
      <c r="L1454" s="1" t="s">
        <v>7692</v>
      </c>
      <c r="M1454" s="1" t="s">
        <v>6481</v>
      </c>
      <c r="N1454" s="1" t="s">
        <v>6482</v>
      </c>
      <c r="O1454" s="1" t="s">
        <v>2165</v>
      </c>
      <c r="P1454" s="1" t="s">
        <v>2165</v>
      </c>
      <c r="Q1454" s="1" t="s">
        <v>2166</v>
      </c>
      <c r="R1454" s="1" t="s">
        <v>2325</v>
      </c>
      <c r="S1454" s="1">
        <v>8</v>
      </c>
      <c r="T1454" s="1">
        <v>67064481</v>
      </c>
      <c r="U1454" s="1">
        <v>67064481</v>
      </c>
      <c r="V1454" s="1" t="s">
        <v>2168</v>
      </c>
      <c r="W1454" s="1" t="s">
        <v>2168</v>
      </c>
      <c r="X1454" s="1" t="s">
        <v>5836</v>
      </c>
      <c r="Y1454" s="1" t="s">
        <v>2236</v>
      </c>
      <c r="Z1454" s="1">
        <v>1</v>
      </c>
      <c r="AA1454" s="1" t="s">
        <v>2124</v>
      </c>
      <c r="AB1454" s="1" t="s">
        <v>2171</v>
      </c>
      <c r="AC1454" s="1" t="s">
        <v>2124</v>
      </c>
      <c r="AD1454" s="1">
        <v>2</v>
      </c>
      <c r="AE1454" s="1">
        <v>1474776</v>
      </c>
      <c r="AF1454" s="1">
        <v>67064481</v>
      </c>
      <c r="AG1454" s="1" t="s">
        <v>2210</v>
      </c>
      <c r="AH1454" s="1" t="s">
        <v>2185</v>
      </c>
    </row>
    <row r="1455" spans="1:34" x14ac:dyDescent="0.25">
      <c r="A1455" s="1">
        <v>1504812</v>
      </c>
      <c r="B1455" s="1" t="s">
        <v>2175</v>
      </c>
      <c r="C1455" s="1" t="s">
        <v>7693</v>
      </c>
      <c r="D1455" s="1">
        <v>60506</v>
      </c>
      <c r="E1455" s="3" t="s">
        <v>476</v>
      </c>
      <c r="F1455" s="1" t="s">
        <v>480</v>
      </c>
      <c r="G1455" s="1" t="s">
        <v>2249</v>
      </c>
      <c r="H1455" s="1">
        <v>0</v>
      </c>
      <c r="I1455" s="1" t="s">
        <v>7694</v>
      </c>
      <c r="J1455" s="1">
        <v>-1</v>
      </c>
      <c r="K1455" s="1" t="s">
        <v>2124</v>
      </c>
      <c r="L1455" s="1" t="s">
        <v>7695</v>
      </c>
      <c r="M1455" s="1" t="s">
        <v>2232</v>
      </c>
      <c r="N1455" s="1" t="s">
        <v>2194</v>
      </c>
      <c r="O1455" s="1" t="s">
        <v>2165</v>
      </c>
      <c r="P1455" s="1" t="s">
        <v>2165</v>
      </c>
      <c r="Q1455" s="1" t="s">
        <v>2166</v>
      </c>
      <c r="R1455" s="1" t="s">
        <v>2233</v>
      </c>
      <c r="S1455" s="1" t="s">
        <v>2234</v>
      </c>
      <c r="T1455" s="1">
        <v>41447904</v>
      </c>
      <c r="U1455" s="1">
        <v>41447904</v>
      </c>
      <c r="V1455" s="1" t="s">
        <v>2168</v>
      </c>
      <c r="W1455" s="1" t="s">
        <v>2168</v>
      </c>
      <c r="X1455" s="1" t="s">
        <v>6342</v>
      </c>
      <c r="Y1455" s="1" t="s">
        <v>2236</v>
      </c>
      <c r="Z1455" s="1">
        <v>1</v>
      </c>
      <c r="AA1455" s="1" t="s">
        <v>2124</v>
      </c>
      <c r="AB1455" s="1" t="s">
        <v>2171</v>
      </c>
      <c r="AC1455" s="1" t="s">
        <v>2124</v>
      </c>
      <c r="AD1455" s="1">
        <v>2</v>
      </c>
      <c r="AE1455" s="1">
        <v>1488103</v>
      </c>
      <c r="AF1455" s="1">
        <v>41447904</v>
      </c>
      <c r="AG1455" s="1" t="s">
        <v>2210</v>
      </c>
      <c r="AH1455" s="1" t="s">
        <v>2186</v>
      </c>
    </row>
    <row r="1456" spans="1:34" x14ac:dyDescent="0.25">
      <c r="A1456" s="1">
        <v>1505569</v>
      </c>
      <c r="B1456" s="1" t="s">
        <v>2175</v>
      </c>
      <c r="C1456" s="1" t="s">
        <v>7696</v>
      </c>
      <c r="D1456" s="1">
        <v>346007</v>
      </c>
      <c r="E1456" s="3" t="s">
        <v>277</v>
      </c>
      <c r="F1456" s="1" t="s">
        <v>280</v>
      </c>
      <c r="G1456" s="1" t="s">
        <v>2249</v>
      </c>
      <c r="H1456" s="1">
        <v>0</v>
      </c>
      <c r="I1456" s="1" t="s">
        <v>7195</v>
      </c>
      <c r="J1456" s="1">
        <v>-1</v>
      </c>
      <c r="K1456" s="1" t="s">
        <v>2124</v>
      </c>
      <c r="L1456" s="1" t="s">
        <v>7697</v>
      </c>
      <c r="M1456" s="1" t="s">
        <v>2232</v>
      </c>
      <c r="N1456" s="1" t="s">
        <v>2194</v>
      </c>
      <c r="O1456" s="1" t="s">
        <v>2165</v>
      </c>
      <c r="P1456" s="1" t="s">
        <v>2165</v>
      </c>
      <c r="Q1456" s="1" t="s">
        <v>2166</v>
      </c>
      <c r="R1456" s="1" t="s">
        <v>2167</v>
      </c>
      <c r="S1456" s="1">
        <v>6</v>
      </c>
      <c r="T1456" s="1">
        <v>65639802</v>
      </c>
      <c r="U1456" s="1">
        <v>65639802</v>
      </c>
      <c r="V1456" s="1" t="s">
        <v>2168</v>
      </c>
      <c r="W1456" s="1" t="s">
        <v>2168</v>
      </c>
      <c r="X1456" s="1" t="s">
        <v>3678</v>
      </c>
      <c r="Y1456" s="1" t="s">
        <v>2236</v>
      </c>
      <c r="Z1456" s="1">
        <v>1</v>
      </c>
      <c r="AA1456" s="1" t="s">
        <v>2124</v>
      </c>
      <c r="AB1456" s="1" t="s">
        <v>2171</v>
      </c>
      <c r="AC1456" s="1" t="s">
        <v>2124</v>
      </c>
      <c r="AD1456" s="1">
        <v>2</v>
      </c>
      <c r="AE1456" s="1">
        <v>1352359</v>
      </c>
      <c r="AF1456" s="1">
        <v>65639802</v>
      </c>
      <c r="AG1456" s="1" t="s">
        <v>2210</v>
      </c>
      <c r="AH1456" s="1" t="s">
        <v>2186</v>
      </c>
    </row>
    <row r="1457" spans="1:34" x14ac:dyDescent="0.25">
      <c r="A1457" s="1">
        <v>1510439</v>
      </c>
      <c r="B1457" s="1" t="s">
        <v>2175</v>
      </c>
      <c r="C1457" s="1" t="s">
        <v>7698</v>
      </c>
      <c r="D1457" s="1">
        <v>79848</v>
      </c>
      <c r="E1457" s="3" t="s">
        <v>237</v>
      </c>
      <c r="F1457" s="1" t="s">
        <v>240</v>
      </c>
      <c r="G1457" s="1" t="s">
        <v>2249</v>
      </c>
      <c r="H1457" s="1">
        <v>0</v>
      </c>
      <c r="I1457" s="1" t="s">
        <v>7699</v>
      </c>
      <c r="J1457" s="1">
        <v>-1</v>
      </c>
      <c r="K1457" s="1" t="s">
        <v>2124</v>
      </c>
      <c r="L1457" s="1" t="s">
        <v>7700</v>
      </c>
      <c r="M1457" s="1" t="s">
        <v>6481</v>
      </c>
      <c r="N1457" s="1" t="s">
        <v>6482</v>
      </c>
      <c r="O1457" s="1" t="s">
        <v>2165</v>
      </c>
      <c r="P1457" s="1" t="s">
        <v>2165</v>
      </c>
      <c r="Q1457" s="1" t="s">
        <v>2166</v>
      </c>
      <c r="R1457" s="1" t="s">
        <v>2325</v>
      </c>
      <c r="S1457" s="1">
        <v>8</v>
      </c>
      <c r="T1457" s="1">
        <v>67064441</v>
      </c>
      <c r="U1457" s="1">
        <v>67064441</v>
      </c>
      <c r="V1457" s="1" t="s">
        <v>2168</v>
      </c>
      <c r="W1457" s="1" t="s">
        <v>2168</v>
      </c>
      <c r="X1457" s="1" t="s">
        <v>5836</v>
      </c>
      <c r="Y1457" s="1" t="s">
        <v>2236</v>
      </c>
      <c r="Z1457" s="1">
        <v>1</v>
      </c>
      <c r="AA1457" s="1" t="s">
        <v>2124</v>
      </c>
      <c r="AB1457" s="1" t="s">
        <v>2171</v>
      </c>
      <c r="AC1457" s="1" t="s">
        <v>2124</v>
      </c>
      <c r="AD1457" s="1">
        <v>2</v>
      </c>
      <c r="AE1457" s="1">
        <v>1437702</v>
      </c>
      <c r="AF1457" s="1">
        <v>67064441</v>
      </c>
      <c r="AG1457" s="1" t="s">
        <v>2174</v>
      </c>
      <c r="AH1457" s="1" t="s">
        <v>2186</v>
      </c>
    </row>
    <row r="1458" spans="1:34" x14ac:dyDescent="0.25">
      <c r="A1458" s="1">
        <v>1512553</v>
      </c>
      <c r="B1458" s="1" t="s">
        <v>2175</v>
      </c>
      <c r="C1458" s="1" t="s">
        <v>7701</v>
      </c>
      <c r="D1458" s="1">
        <v>79848</v>
      </c>
      <c r="E1458" s="3" t="s">
        <v>237</v>
      </c>
      <c r="F1458" s="1" t="s">
        <v>240</v>
      </c>
      <c r="G1458" s="1" t="s">
        <v>2249</v>
      </c>
      <c r="H1458" s="1">
        <v>0</v>
      </c>
      <c r="I1458" s="1" t="s">
        <v>7209</v>
      </c>
      <c r="J1458" s="1">
        <v>-1</v>
      </c>
      <c r="K1458" s="1" t="s">
        <v>2124</v>
      </c>
      <c r="L1458" s="1" t="s">
        <v>7702</v>
      </c>
      <c r="M1458" s="1" t="s">
        <v>6481</v>
      </c>
      <c r="N1458" s="1" t="s">
        <v>6482</v>
      </c>
      <c r="O1458" s="1" t="s">
        <v>2165</v>
      </c>
      <c r="P1458" s="1" t="s">
        <v>2165</v>
      </c>
      <c r="Q1458" s="1" t="s">
        <v>2166</v>
      </c>
      <c r="R1458" s="1" t="s">
        <v>2325</v>
      </c>
      <c r="S1458" s="1">
        <v>8</v>
      </c>
      <c r="T1458" s="1">
        <v>67064447</v>
      </c>
      <c r="U1458" s="1">
        <v>67064447</v>
      </c>
      <c r="V1458" s="1" t="s">
        <v>2168</v>
      </c>
      <c r="W1458" s="1" t="s">
        <v>2168</v>
      </c>
      <c r="X1458" s="1" t="s">
        <v>5836</v>
      </c>
      <c r="Y1458" s="1" t="s">
        <v>2236</v>
      </c>
      <c r="Z1458" s="1">
        <v>1</v>
      </c>
      <c r="AA1458" s="1" t="s">
        <v>2124</v>
      </c>
      <c r="AB1458" s="1" t="s">
        <v>2171</v>
      </c>
      <c r="AC1458" s="1" t="s">
        <v>2124</v>
      </c>
      <c r="AD1458" s="1">
        <v>2</v>
      </c>
      <c r="AE1458" s="1">
        <v>1518282</v>
      </c>
      <c r="AF1458" s="1">
        <v>67064447</v>
      </c>
      <c r="AG1458" s="1" t="s">
        <v>2210</v>
      </c>
      <c r="AH1458" s="1" t="s">
        <v>2185</v>
      </c>
    </row>
    <row r="1459" spans="1:34" x14ac:dyDescent="0.25">
      <c r="A1459" s="1">
        <v>1528274</v>
      </c>
      <c r="B1459" s="1" t="s">
        <v>2175</v>
      </c>
      <c r="C1459" s="1" t="s">
        <v>7703</v>
      </c>
      <c r="D1459" s="1">
        <v>79848</v>
      </c>
      <c r="E1459" s="3" t="s">
        <v>237</v>
      </c>
      <c r="F1459" s="1" t="s">
        <v>240</v>
      </c>
      <c r="G1459" s="1" t="s">
        <v>2254</v>
      </c>
      <c r="H1459" s="1">
        <v>0</v>
      </c>
      <c r="I1459" s="1" t="s">
        <v>7704</v>
      </c>
      <c r="J1459" s="1">
        <v>-1</v>
      </c>
      <c r="K1459" s="1" t="s">
        <v>2124</v>
      </c>
      <c r="L1459" s="1" t="s">
        <v>7705</v>
      </c>
      <c r="M1459" s="1" t="s">
        <v>6481</v>
      </c>
      <c r="N1459" s="1" t="s">
        <v>6482</v>
      </c>
      <c r="O1459" s="1" t="s">
        <v>2165</v>
      </c>
      <c r="P1459" s="1" t="s">
        <v>2165</v>
      </c>
      <c r="Q1459" s="1" t="s">
        <v>2166</v>
      </c>
      <c r="R1459" s="1" t="s">
        <v>2325</v>
      </c>
      <c r="S1459" s="1">
        <v>8</v>
      </c>
      <c r="T1459" s="1">
        <v>67064455</v>
      </c>
      <c r="U1459" s="1">
        <v>67064455</v>
      </c>
      <c r="V1459" s="1" t="s">
        <v>2168</v>
      </c>
      <c r="W1459" s="1" t="s">
        <v>2168</v>
      </c>
      <c r="X1459" s="1" t="s">
        <v>5836</v>
      </c>
      <c r="Y1459" s="1" t="s">
        <v>2236</v>
      </c>
      <c r="Z1459" s="1">
        <v>1</v>
      </c>
      <c r="AA1459" s="1" t="s">
        <v>2124</v>
      </c>
      <c r="AB1459" s="1" t="s">
        <v>2171</v>
      </c>
      <c r="AC1459" s="1" t="s">
        <v>2124</v>
      </c>
      <c r="AD1459" s="1">
        <v>2</v>
      </c>
      <c r="AE1459" s="1">
        <v>1583828</v>
      </c>
      <c r="AF1459" s="1">
        <v>67064455</v>
      </c>
      <c r="AG1459" s="1" t="s">
        <v>2185</v>
      </c>
      <c r="AH1459" s="1" t="s">
        <v>2210</v>
      </c>
    </row>
    <row r="1460" spans="1:34" x14ac:dyDescent="0.25">
      <c r="A1460" s="1">
        <v>1531588</v>
      </c>
      <c r="B1460" s="1" t="s">
        <v>2175</v>
      </c>
      <c r="C1460" s="1" t="s">
        <v>7706</v>
      </c>
      <c r="D1460" s="1">
        <v>346007</v>
      </c>
      <c r="E1460" s="3" t="s">
        <v>277</v>
      </c>
      <c r="F1460" s="1" t="s">
        <v>280</v>
      </c>
      <c r="G1460" s="1" t="s">
        <v>2189</v>
      </c>
      <c r="H1460" s="1">
        <v>0</v>
      </c>
      <c r="I1460" s="1" t="s">
        <v>7707</v>
      </c>
      <c r="J1460" s="1">
        <v>-1</v>
      </c>
      <c r="K1460" s="1" t="s">
        <v>2124</v>
      </c>
      <c r="L1460" s="1" t="s">
        <v>7708</v>
      </c>
      <c r="M1460" s="1" t="s">
        <v>2232</v>
      </c>
      <c r="N1460" s="1" t="s">
        <v>2194</v>
      </c>
      <c r="O1460" s="1" t="s">
        <v>2165</v>
      </c>
      <c r="P1460" s="1" t="s">
        <v>2165</v>
      </c>
      <c r="Q1460" s="1" t="s">
        <v>2166</v>
      </c>
      <c r="R1460" s="1" t="s">
        <v>2167</v>
      </c>
      <c r="S1460" s="1">
        <v>6</v>
      </c>
      <c r="T1460" s="1">
        <v>65495488</v>
      </c>
      <c r="U1460" s="1">
        <v>65495488</v>
      </c>
      <c r="V1460" s="1" t="s">
        <v>2168</v>
      </c>
      <c r="W1460" s="1" t="s">
        <v>2168</v>
      </c>
      <c r="X1460" s="1" t="s">
        <v>3678</v>
      </c>
      <c r="Y1460" s="1" t="s">
        <v>2236</v>
      </c>
      <c r="Z1460" s="1">
        <v>1</v>
      </c>
      <c r="AA1460" s="1" t="s">
        <v>2124</v>
      </c>
      <c r="AB1460" s="1" t="s">
        <v>2171</v>
      </c>
      <c r="AC1460" s="1" t="s">
        <v>2124</v>
      </c>
      <c r="AD1460" s="1">
        <v>2</v>
      </c>
      <c r="AE1460" s="1">
        <v>1673142</v>
      </c>
      <c r="AF1460" s="1">
        <v>65495488</v>
      </c>
      <c r="AG1460" s="1" t="s">
        <v>2185</v>
      </c>
      <c r="AH1460" s="1" t="s">
        <v>2186</v>
      </c>
    </row>
    <row r="1461" spans="1:34" x14ac:dyDescent="0.25">
      <c r="A1461" s="1">
        <v>1539746</v>
      </c>
      <c r="B1461" s="1" t="s">
        <v>2175</v>
      </c>
      <c r="C1461" s="1" t="s">
        <v>7709</v>
      </c>
      <c r="D1461" s="1">
        <v>79848</v>
      </c>
      <c r="E1461" s="3" t="s">
        <v>237</v>
      </c>
      <c r="F1461" s="1" t="s">
        <v>240</v>
      </c>
      <c r="G1461" s="1" t="s">
        <v>2254</v>
      </c>
      <c r="H1461" s="1">
        <v>0</v>
      </c>
      <c r="I1461" s="1" t="s">
        <v>7669</v>
      </c>
      <c r="J1461" s="1">
        <v>-1</v>
      </c>
      <c r="K1461" s="1" t="s">
        <v>2124</v>
      </c>
      <c r="L1461" s="1" t="s">
        <v>7710</v>
      </c>
      <c r="M1461" s="1" t="s">
        <v>6481</v>
      </c>
      <c r="N1461" s="1" t="s">
        <v>6482</v>
      </c>
      <c r="O1461" s="1" t="s">
        <v>2165</v>
      </c>
      <c r="P1461" s="1" t="s">
        <v>2165</v>
      </c>
      <c r="Q1461" s="1" t="s">
        <v>2166</v>
      </c>
      <c r="R1461" s="1" t="s">
        <v>2325</v>
      </c>
      <c r="S1461" s="1">
        <v>8</v>
      </c>
      <c r="T1461" s="1">
        <v>67064446</v>
      </c>
      <c r="U1461" s="1">
        <v>67064446</v>
      </c>
      <c r="V1461" s="1" t="s">
        <v>2168</v>
      </c>
      <c r="W1461" s="1" t="s">
        <v>2168</v>
      </c>
      <c r="X1461" s="1" t="s">
        <v>5836</v>
      </c>
      <c r="Y1461" s="1" t="s">
        <v>2236</v>
      </c>
      <c r="Z1461" s="1">
        <v>1</v>
      </c>
      <c r="AA1461" s="1" t="s">
        <v>2124</v>
      </c>
      <c r="AB1461" s="1" t="s">
        <v>2171</v>
      </c>
      <c r="AC1461" s="1" t="s">
        <v>2124</v>
      </c>
      <c r="AD1461" s="1">
        <v>2</v>
      </c>
      <c r="AE1461" s="1">
        <v>1608307</v>
      </c>
      <c r="AF1461" s="1">
        <v>67064446</v>
      </c>
      <c r="AG1461" s="1" t="s">
        <v>2174</v>
      </c>
      <c r="AH1461" s="1" t="s">
        <v>2186</v>
      </c>
    </row>
    <row r="1462" spans="1:34" x14ac:dyDescent="0.25">
      <c r="A1462" s="1">
        <v>1539747</v>
      </c>
      <c r="B1462" s="1" t="s">
        <v>2175</v>
      </c>
      <c r="C1462" s="1" t="s">
        <v>7711</v>
      </c>
      <c r="D1462" s="1">
        <v>79848</v>
      </c>
      <c r="E1462" s="3" t="s">
        <v>237</v>
      </c>
      <c r="F1462" s="1" t="s">
        <v>240</v>
      </c>
      <c r="G1462" s="1" t="s">
        <v>2254</v>
      </c>
      <c r="H1462" s="1">
        <v>0</v>
      </c>
      <c r="I1462" s="1" t="s">
        <v>7669</v>
      </c>
      <c r="J1462" s="1">
        <v>-1</v>
      </c>
      <c r="K1462" s="1" t="s">
        <v>2124</v>
      </c>
      <c r="L1462" s="1" t="s">
        <v>7712</v>
      </c>
      <c r="M1462" s="1" t="s">
        <v>6481</v>
      </c>
      <c r="N1462" s="1" t="s">
        <v>6482</v>
      </c>
      <c r="O1462" s="1" t="s">
        <v>2165</v>
      </c>
      <c r="P1462" s="1" t="s">
        <v>2165</v>
      </c>
      <c r="Q1462" s="1" t="s">
        <v>2166</v>
      </c>
      <c r="R1462" s="1" t="s">
        <v>2325</v>
      </c>
      <c r="S1462" s="1">
        <v>8</v>
      </c>
      <c r="T1462" s="1">
        <v>67064458</v>
      </c>
      <c r="U1462" s="1">
        <v>67064458</v>
      </c>
      <c r="V1462" s="1" t="s">
        <v>2168</v>
      </c>
      <c r="W1462" s="1" t="s">
        <v>2168</v>
      </c>
      <c r="X1462" s="1" t="s">
        <v>5836</v>
      </c>
      <c r="Y1462" s="1" t="s">
        <v>2236</v>
      </c>
      <c r="Z1462" s="1">
        <v>1</v>
      </c>
      <c r="AA1462" s="1" t="s">
        <v>2124</v>
      </c>
      <c r="AB1462" s="1" t="s">
        <v>2171</v>
      </c>
      <c r="AC1462" s="1" t="s">
        <v>2124</v>
      </c>
      <c r="AD1462" s="1">
        <v>2</v>
      </c>
      <c r="AE1462" s="1">
        <v>1608308</v>
      </c>
      <c r="AF1462" s="1">
        <v>67064458</v>
      </c>
      <c r="AG1462" s="1" t="s">
        <v>2210</v>
      </c>
      <c r="AH1462" s="1" t="s">
        <v>2185</v>
      </c>
    </row>
    <row r="1463" spans="1:34" x14ac:dyDescent="0.25">
      <c r="A1463" s="1">
        <v>1568874</v>
      </c>
      <c r="B1463" s="1" t="s">
        <v>2175</v>
      </c>
      <c r="C1463" s="1" t="s">
        <v>7713</v>
      </c>
      <c r="D1463" s="1">
        <v>79848</v>
      </c>
      <c r="E1463" s="3" t="s">
        <v>237</v>
      </c>
      <c r="F1463" s="1" t="s">
        <v>240</v>
      </c>
      <c r="G1463" s="1" t="s">
        <v>2254</v>
      </c>
      <c r="H1463" s="1">
        <v>0</v>
      </c>
      <c r="I1463" s="1" t="s">
        <v>7714</v>
      </c>
      <c r="J1463" s="1">
        <v>-1</v>
      </c>
      <c r="K1463" s="1" t="s">
        <v>2124</v>
      </c>
      <c r="L1463" s="1" t="s">
        <v>7715</v>
      </c>
      <c r="M1463" s="1" t="s">
        <v>6481</v>
      </c>
      <c r="N1463" s="1" t="s">
        <v>6482</v>
      </c>
      <c r="O1463" s="1" t="s">
        <v>2165</v>
      </c>
      <c r="P1463" s="1" t="s">
        <v>2165</v>
      </c>
      <c r="Q1463" s="1" t="s">
        <v>2166</v>
      </c>
      <c r="R1463" s="1" t="s">
        <v>2325</v>
      </c>
      <c r="S1463" s="1">
        <v>8</v>
      </c>
      <c r="T1463" s="1">
        <v>67064464</v>
      </c>
      <c r="U1463" s="1">
        <v>67064464</v>
      </c>
      <c r="V1463" s="1" t="s">
        <v>2168</v>
      </c>
      <c r="W1463" s="1" t="s">
        <v>2168</v>
      </c>
      <c r="X1463" s="1" t="s">
        <v>5836</v>
      </c>
      <c r="Y1463" s="1" t="s">
        <v>2236</v>
      </c>
      <c r="Z1463" s="1">
        <v>1</v>
      </c>
      <c r="AA1463" s="1" t="s">
        <v>2124</v>
      </c>
      <c r="AB1463" s="1" t="s">
        <v>2171</v>
      </c>
      <c r="AC1463" s="1" t="s">
        <v>2124</v>
      </c>
      <c r="AD1463" s="1">
        <v>2</v>
      </c>
      <c r="AE1463" s="1">
        <v>1666563</v>
      </c>
      <c r="AF1463" s="1">
        <v>67064464</v>
      </c>
      <c r="AG1463" s="1" t="s">
        <v>2186</v>
      </c>
      <c r="AH1463" s="1" t="s">
        <v>2174</v>
      </c>
    </row>
    <row r="1464" spans="1:34" x14ac:dyDescent="0.25">
      <c r="A1464" s="1">
        <v>1604536</v>
      </c>
      <c r="B1464" s="1" t="s">
        <v>2175</v>
      </c>
      <c r="C1464" s="1" t="s">
        <v>7716</v>
      </c>
      <c r="D1464" s="1">
        <v>79848</v>
      </c>
      <c r="E1464" s="3" t="s">
        <v>237</v>
      </c>
      <c r="F1464" s="1" t="s">
        <v>240</v>
      </c>
      <c r="G1464" s="1" t="s">
        <v>2254</v>
      </c>
      <c r="H1464" s="1">
        <v>0</v>
      </c>
      <c r="I1464" s="1" t="s">
        <v>7662</v>
      </c>
      <c r="J1464" s="1">
        <v>-1</v>
      </c>
      <c r="K1464" s="1" t="s">
        <v>2124</v>
      </c>
      <c r="L1464" s="1" t="s">
        <v>7717</v>
      </c>
      <c r="M1464" s="1" t="s">
        <v>6481</v>
      </c>
      <c r="N1464" s="1" t="s">
        <v>6482</v>
      </c>
      <c r="O1464" s="1" t="s">
        <v>2165</v>
      </c>
      <c r="P1464" s="1" t="s">
        <v>2165</v>
      </c>
      <c r="Q1464" s="1" t="s">
        <v>2166</v>
      </c>
      <c r="R1464" s="1" t="s">
        <v>2325</v>
      </c>
      <c r="S1464" s="1">
        <v>8</v>
      </c>
      <c r="T1464" s="1">
        <v>67064443</v>
      </c>
      <c r="U1464" s="1">
        <v>67064443</v>
      </c>
      <c r="V1464" s="1" t="s">
        <v>2168</v>
      </c>
      <c r="W1464" s="1" t="s">
        <v>2168</v>
      </c>
      <c r="X1464" s="1" t="s">
        <v>5836</v>
      </c>
      <c r="Y1464" s="1" t="s">
        <v>2236</v>
      </c>
      <c r="Z1464" s="1">
        <v>1</v>
      </c>
      <c r="AA1464" s="1" t="s">
        <v>2124</v>
      </c>
      <c r="AB1464" s="1" t="s">
        <v>2171</v>
      </c>
      <c r="AC1464" s="1" t="s">
        <v>2124</v>
      </c>
      <c r="AD1464" s="1">
        <v>2</v>
      </c>
      <c r="AE1464" s="1">
        <v>1531118</v>
      </c>
      <c r="AF1464" s="1">
        <v>67064443</v>
      </c>
      <c r="AG1464" s="1" t="s">
        <v>2174</v>
      </c>
      <c r="AH1464" s="1" t="s">
        <v>2186</v>
      </c>
    </row>
    <row r="1465" spans="1:34" x14ac:dyDescent="0.25">
      <c r="A1465" s="1">
        <v>1607937</v>
      </c>
      <c r="B1465" s="1" t="s">
        <v>2175</v>
      </c>
      <c r="C1465" s="1" t="s">
        <v>7718</v>
      </c>
      <c r="D1465" s="1">
        <v>1203</v>
      </c>
      <c r="E1465" s="3" t="s">
        <v>185</v>
      </c>
      <c r="F1465" s="1" t="s">
        <v>188</v>
      </c>
      <c r="G1465" s="1" t="s">
        <v>2254</v>
      </c>
      <c r="H1465" s="1">
        <v>0</v>
      </c>
      <c r="I1465" s="1" t="s">
        <v>7719</v>
      </c>
      <c r="J1465" s="1">
        <v>-1</v>
      </c>
      <c r="K1465" s="1" t="s">
        <v>2124</v>
      </c>
      <c r="L1465" s="1" t="s">
        <v>7720</v>
      </c>
      <c r="M1465" s="1" t="s">
        <v>2521</v>
      </c>
      <c r="N1465" s="1" t="s">
        <v>2522</v>
      </c>
      <c r="O1465" s="1" t="s">
        <v>2165</v>
      </c>
      <c r="P1465" s="1" t="s">
        <v>2165</v>
      </c>
      <c r="Q1465" s="1" t="s">
        <v>2166</v>
      </c>
      <c r="R1465" s="1" t="s">
        <v>2316</v>
      </c>
      <c r="S1465" s="1">
        <v>13</v>
      </c>
      <c r="T1465" s="1">
        <v>76992098</v>
      </c>
      <c r="U1465" s="1">
        <v>76992098</v>
      </c>
      <c r="V1465" s="1" t="s">
        <v>2168</v>
      </c>
      <c r="W1465" s="1" t="s">
        <v>2168</v>
      </c>
      <c r="X1465" s="1" t="s">
        <v>2317</v>
      </c>
      <c r="Y1465" s="1" t="s">
        <v>2236</v>
      </c>
      <c r="Z1465" s="1">
        <v>1</v>
      </c>
      <c r="AA1465" s="1" t="s">
        <v>2124</v>
      </c>
      <c r="AB1465" s="1" t="s">
        <v>2171</v>
      </c>
      <c r="AC1465" s="1" t="s">
        <v>2124</v>
      </c>
      <c r="AD1465" s="1">
        <v>2</v>
      </c>
      <c r="AE1465" s="1">
        <v>1661576</v>
      </c>
      <c r="AF1465" s="1">
        <v>76992098</v>
      </c>
      <c r="AG1465" s="1" t="s">
        <v>2210</v>
      </c>
      <c r="AH1465" s="1" t="s">
        <v>2174</v>
      </c>
    </row>
    <row r="1466" spans="1:34" x14ac:dyDescent="0.25">
      <c r="A1466" s="1">
        <v>1615042</v>
      </c>
      <c r="B1466" s="1" t="s">
        <v>2175</v>
      </c>
      <c r="C1466" s="1" t="s">
        <v>7721</v>
      </c>
      <c r="D1466" s="1">
        <v>79848</v>
      </c>
      <c r="E1466" s="3" t="s">
        <v>237</v>
      </c>
      <c r="F1466" s="1" t="s">
        <v>240</v>
      </c>
      <c r="G1466" s="1" t="s">
        <v>2254</v>
      </c>
      <c r="H1466" s="1">
        <v>0</v>
      </c>
      <c r="I1466" s="1" t="s">
        <v>7722</v>
      </c>
      <c r="J1466" s="1">
        <v>-1</v>
      </c>
      <c r="K1466" s="1" t="s">
        <v>2124</v>
      </c>
      <c r="L1466" s="1" t="s">
        <v>7723</v>
      </c>
      <c r="M1466" s="1" t="s">
        <v>6481</v>
      </c>
      <c r="N1466" s="1" t="s">
        <v>6482</v>
      </c>
      <c r="O1466" s="1" t="s">
        <v>2165</v>
      </c>
      <c r="P1466" s="1" t="s">
        <v>2165</v>
      </c>
      <c r="Q1466" s="1" t="s">
        <v>2166</v>
      </c>
      <c r="R1466" s="1" t="s">
        <v>2325</v>
      </c>
      <c r="S1466" s="1">
        <v>8</v>
      </c>
      <c r="T1466" s="1">
        <v>67074239</v>
      </c>
      <c r="U1466" s="1">
        <v>67074239</v>
      </c>
      <c r="V1466" s="1" t="s">
        <v>2168</v>
      </c>
      <c r="W1466" s="1" t="s">
        <v>2168</v>
      </c>
      <c r="X1466" s="1" t="s">
        <v>5836</v>
      </c>
      <c r="Y1466" s="1" t="s">
        <v>2236</v>
      </c>
      <c r="Z1466" s="1">
        <v>1</v>
      </c>
      <c r="AA1466" s="1" t="s">
        <v>2124</v>
      </c>
      <c r="AB1466" s="1" t="s">
        <v>2171</v>
      </c>
      <c r="AC1466" s="1" t="s">
        <v>2124</v>
      </c>
      <c r="AD1466" s="1">
        <v>2</v>
      </c>
      <c r="AE1466" s="1">
        <v>1619494</v>
      </c>
      <c r="AF1466" s="1">
        <v>67074239</v>
      </c>
      <c r="AG1466" s="1" t="s">
        <v>2185</v>
      </c>
      <c r="AH1466" s="1" t="s">
        <v>2186</v>
      </c>
    </row>
    <row r="1467" spans="1:34" x14ac:dyDescent="0.25">
      <c r="A1467" s="1">
        <v>1646456</v>
      </c>
      <c r="B1467" s="1" t="s">
        <v>2157</v>
      </c>
      <c r="C1467" s="1" t="s">
        <v>7724</v>
      </c>
      <c r="D1467" s="1">
        <v>79848</v>
      </c>
      <c r="E1467" s="3" t="s">
        <v>237</v>
      </c>
      <c r="F1467" s="1" t="s">
        <v>240</v>
      </c>
      <c r="G1467" s="1" t="s">
        <v>2254</v>
      </c>
      <c r="H1467" s="1">
        <v>0</v>
      </c>
      <c r="I1467" s="1" t="s">
        <v>7725</v>
      </c>
      <c r="J1467" s="1">
        <v>-1</v>
      </c>
      <c r="K1467" s="1" t="s">
        <v>2124</v>
      </c>
      <c r="L1467" s="1" t="s">
        <v>7726</v>
      </c>
      <c r="M1467" s="1" t="s">
        <v>6481</v>
      </c>
      <c r="N1467" s="1" t="s">
        <v>6482</v>
      </c>
      <c r="O1467" s="1" t="s">
        <v>2165</v>
      </c>
      <c r="P1467" s="1" t="s">
        <v>2165</v>
      </c>
      <c r="Q1467" s="1" t="s">
        <v>2166</v>
      </c>
      <c r="R1467" s="1" t="s">
        <v>2325</v>
      </c>
      <c r="S1467" s="1">
        <v>8</v>
      </c>
      <c r="T1467" s="1">
        <v>67064502</v>
      </c>
      <c r="U1467" s="1">
        <v>67064505</v>
      </c>
      <c r="V1467" s="1" t="s">
        <v>2168</v>
      </c>
      <c r="W1467" s="1" t="s">
        <v>2168</v>
      </c>
      <c r="X1467" s="1" t="s">
        <v>5836</v>
      </c>
      <c r="Y1467" s="1" t="s">
        <v>2236</v>
      </c>
      <c r="Z1467" s="1">
        <v>1</v>
      </c>
      <c r="AA1467" s="1" t="s">
        <v>2124</v>
      </c>
      <c r="AB1467" s="1" t="s">
        <v>2171</v>
      </c>
      <c r="AC1467" s="1" t="s">
        <v>2124</v>
      </c>
      <c r="AD1467" s="1">
        <v>2</v>
      </c>
      <c r="AE1467" s="1">
        <v>1605402</v>
      </c>
      <c r="AF1467" s="1">
        <v>67064501</v>
      </c>
      <c r="AG1467" s="1" t="s">
        <v>7727</v>
      </c>
      <c r="AH1467" s="1" t="s">
        <v>2210</v>
      </c>
    </row>
    <row r="1468" spans="1:34" x14ac:dyDescent="0.25">
      <c r="A1468" s="1">
        <v>1656282</v>
      </c>
      <c r="B1468" s="1" t="s">
        <v>2175</v>
      </c>
      <c r="C1468" s="1" t="s">
        <v>7728</v>
      </c>
      <c r="D1468" s="1">
        <v>1203</v>
      </c>
      <c r="E1468" s="3" t="s">
        <v>185</v>
      </c>
      <c r="F1468" s="1" t="s">
        <v>188</v>
      </c>
      <c r="G1468" s="1" t="s">
        <v>2254</v>
      </c>
      <c r="H1468" s="1">
        <v>0</v>
      </c>
      <c r="I1468" s="1" t="s">
        <v>7729</v>
      </c>
      <c r="J1468" s="1">
        <v>-1</v>
      </c>
      <c r="K1468" s="1" t="s">
        <v>2124</v>
      </c>
      <c r="L1468" s="1" t="s">
        <v>7730</v>
      </c>
      <c r="M1468" s="1" t="s">
        <v>2521</v>
      </c>
      <c r="N1468" s="1" t="s">
        <v>2522</v>
      </c>
      <c r="O1468" s="1" t="s">
        <v>2165</v>
      </c>
      <c r="P1468" s="1" t="s">
        <v>2165</v>
      </c>
      <c r="Q1468" s="1" t="s">
        <v>2166</v>
      </c>
      <c r="R1468" s="1" t="s">
        <v>2316</v>
      </c>
      <c r="S1468" s="1">
        <v>13</v>
      </c>
      <c r="T1468" s="1">
        <v>76992086</v>
      </c>
      <c r="U1468" s="1">
        <v>76992086</v>
      </c>
      <c r="V1468" s="1" t="s">
        <v>2168</v>
      </c>
      <c r="W1468" s="1" t="s">
        <v>2168</v>
      </c>
      <c r="X1468" s="1" t="s">
        <v>2317</v>
      </c>
      <c r="Y1468" s="1" t="s">
        <v>2236</v>
      </c>
      <c r="Z1468" s="1">
        <v>1</v>
      </c>
      <c r="AA1468" s="1" t="s">
        <v>2124</v>
      </c>
      <c r="AB1468" s="1" t="s">
        <v>2171</v>
      </c>
      <c r="AC1468" s="1" t="s">
        <v>2124</v>
      </c>
      <c r="AD1468" s="1">
        <v>2</v>
      </c>
      <c r="AE1468" s="1">
        <v>1566344</v>
      </c>
      <c r="AF1468" s="1">
        <v>76992086</v>
      </c>
      <c r="AG1468" s="1" t="s">
        <v>2186</v>
      </c>
      <c r="AH1468" s="1" t="s">
        <v>2174</v>
      </c>
    </row>
    <row r="1469" spans="1:34" x14ac:dyDescent="0.25">
      <c r="A1469" s="1">
        <v>1669653</v>
      </c>
      <c r="B1469" s="1" t="s">
        <v>2175</v>
      </c>
      <c r="C1469" s="1" t="s">
        <v>7731</v>
      </c>
      <c r="D1469" s="1">
        <v>8481</v>
      </c>
      <c r="E1469" s="3" t="s">
        <v>484</v>
      </c>
      <c r="F1469" s="1" t="s">
        <v>487</v>
      </c>
      <c r="G1469" s="1" t="s">
        <v>2249</v>
      </c>
      <c r="H1469" s="1">
        <v>0</v>
      </c>
      <c r="I1469" s="1" t="s">
        <v>7732</v>
      </c>
      <c r="J1469" s="1">
        <v>-1</v>
      </c>
      <c r="K1469" s="1" t="s">
        <v>2124</v>
      </c>
      <c r="L1469" s="1" t="s">
        <v>7733</v>
      </c>
      <c r="M1469" s="1" t="s">
        <v>2232</v>
      </c>
      <c r="N1469" s="1" t="s">
        <v>2194</v>
      </c>
      <c r="O1469" s="1" t="s">
        <v>2165</v>
      </c>
      <c r="P1469" s="1" t="s">
        <v>2165</v>
      </c>
      <c r="Q1469" s="1" t="s">
        <v>2166</v>
      </c>
      <c r="R1469" s="1" t="s">
        <v>2233</v>
      </c>
      <c r="S1469" s="1" t="s">
        <v>2234</v>
      </c>
      <c r="T1469" s="1">
        <v>13735032</v>
      </c>
      <c r="U1469" s="1">
        <v>13735032</v>
      </c>
      <c r="V1469" s="1" t="s">
        <v>2168</v>
      </c>
      <c r="W1469" s="1" t="s">
        <v>2168</v>
      </c>
      <c r="X1469" s="1" t="s">
        <v>2235</v>
      </c>
      <c r="Y1469" s="1" t="s">
        <v>2236</v>
      </c>
      <c r="Z1469" s="1">
        <v>1</v>
      </c>
      <c r="AA1469" s="1" t="s">
        <v>2124</v>
      </c>
      <c r="AB1469" s="1" t="s">
        <v>2171</v>
      </c>
      <c r="AC1469" s="1" t="s">
        <v>2124</v>
      </c>
      <c r="AD1469" s="1">
        <v>2</v>
      </c>
      <c r="AE1469" s="1">
        <v>1677963</v>
      </c>
      <c r="AF1469" s="1">
        <v>13735032</v>
      </c>
      <c r="AG1469" s="1" t="s">
        <v>2174</v>
      </c>
      <c r="AH1469" s="1" t="s">
        <v>2186</v>
      </c>
    </row>
    <row r="1470" spans="1:34" x14ac:dyDescent="0.25">
      <c r="A1470" s="1">
        <v>1670084</v>
      </c>
      <c r="B1470" s="1" t="s">
        <v>2157</v>
      </c>
      <c r="C1470" s="1" t="s">
        <v>7734</v>
      </c>
      <c r="D1470" s="1">
        <v>652</v>
      </c>
      <c r="E1470" s="3" t="s">
        <v>1121</v>
      </c>
      <c r="F1470" s="1" t="s">
        <v>1123</v>
      </c>
      <c r="G1470" s="1" t="s">
        <v>2249</v>
      </c>
      <c r="H1470" s="1">
        <v>0</v>
      </c>
      <c r="I1470" s="1" t="s">
        <v>2454</v>
      </c>
      <c r="J1470" s="1">
        <v>-1</v>
      </c>
      <c r="K1470" s="1" t="s">
        <v>2124</v>
      </c>
      <c r="L1470" s="1" t="s">
        <v>7735</v>
      </c>
      <c r="M1470" s="1" t="s">
        <v>2232</v>
      </c>
      <c r="N1470" s="1" t="s">
        <v>2194</v>
      </c>
      <c r="O1470" s="1" t="s">
        <v>6451</v>
      </c>
      <c r="P1470" s="1" t="s">
        <v>2165</v>
      </c>
      <c r="Q1470" s="1" t="s">
        <v>2166</v>
      </c>
      <c r="R1470" s="1" t="s">
        <v>2692</v>
      </c>
      <c r="S1470" s="1">
        <v>14</v>
      </c>
      <c r="T1470" s="1">
        <v>53953236</v>
      </c>
      <c r="U1470" s="1">
        <v>53953276</v>
      </c>
      <c r="V1470" s="1" t="s">
        <v>2168</v>
      </c>
      <c r="W1470" s="1" t="s">
        <v>2168</v>
      </c>
      <c r="X1470" s="1" t="s">
        <v>4988</v>
      </c>
      <c r="Y1470" s="1" t="s">
        <v>2236</v>
      </c>
      <c r="Z1470" s="1">
        <v>1</v>
      </c>
      <c r="AA1470" s="1" t="s">
        <v>2124</v>
      </c>
      <c r="AB1470" s="1" t="s">
        <v>2171</v>
      </c>
      <c r="AC1470" s="1" t="s">
        <v>2124</v>
      </c>
      <c r="AD1470" s="1">
        <v>2</v>
      </c>
      <c r="AE1470" s="1">
        <v>1678395</v>
      </c>
      <c r="AF1470" s="1">
        <v>53953235</v>
      </c>
      <c r="AG1470" s="1" t="s">
        <v>7736</v>
      </c>
      <c r="AH1470" s="1" t="s">
        <v>2185</v>
      </c>
    </row>
    <row r="1471" spans="1:34" x14ac:dyDescent="0.25">
      <c r="A1471" s="1">
        <v>1670182</v>
      </c>
      <c r="B1471" s="1" t="s">
        <v>2175</v>
      </c>
      <c r="C1471" s="1" t="s">
        <v>7737</v>
      </c>
      <c r="D1471" s="1">
        <v>64072</v>
      </c>
      <c r="E1471" s="3" t="s">
        <v>143</v>
      </c>
      <c r="F1471" s="1" t="s">
        <v>146</v>
      </c>
      <c r="G1471" s="1" t="s">
        <v>2249</v>
      </c>
      <c r="H1471" s="1">
        <v>0</v>
      </c>
      <c r="I1471" s="1" t="s">
        <v>7738</v>
      </c>
      <c r="J1471" s="1">
        <v>-1</v>
      </c>
      <c r="K1471" s="1" t="s">
        <v>2124</v>
      </c>
      <c r="L1471" s="1" t="s">
        <v>7739</v>
      </c>
      <c r="M1471" s="1" t="s">
        <v>2232</v>
      </c>
      <c r="N1471" s="1" t="s">
        <v>2194</v>
      </c>
      <c r="O1471" s="1" t="s">
        <v>2165</v>
      </c>
      <c r="P1471" s="1" t="s">
        <v>2165</v>
      </c>
      <c r="Q1471" s="1" t="s">
        <v>2166</v>
      </c>
      <c r="R1471" s="1" t="s">
        <v>2225</v>
      </c>
      <c r="S1471" s="1">
        <v>10</v>
      </c>
      <c r="T1471" s="1">
        <v>71397187</v>
      </c>
      <c r="U1471" s="1">
        <v>71397187</v>
      </c>
      <c r="V1471" s="1" t="s">
        <v>2168</v>
      </c>
      <c r="W1471" s="1" t="s">
        <v>2168</v>
      </c>
      <c r="X1471" s="1" t="s">
        <v>2226</v>
      </c>
      <c r="Y1471" s="1" t="s">
        <v>2236</v>
      </c>
      <c r="Z1471" s="1">
        <v>1</v>
      </c>
      <c r="AA1471" s="1" t="s">
        <v>2124</v>
      </c>
      <c r="AB1471" s="1" t="s">
        <v>2171</v>
      </c>
      <c r="AC1471" s="1" t="s">
        <v>2124</v>
      </c>
      <c r="AD1471" s="1">
        <v>2</v>
      </c>
      <c r="AE1471" s="1">
        <v>1678493</v>
      </c>
      <c r="AF1471" s="1">
        <v>71397187</v>
      </c>
      <c r="AG1471" s="1" t="s">
        <v>2210</v>
      </c>
      <c r="AH1471" s="1" t="s">
        <v>2185</v>
      </c>
    </row>
    <row r="1472" spans="1:34" x14ac:dyDescent="0.25">
      <c r="A1472" s="1">
        <v>1676353</v>
      </c>
      <c r="B1472" s="1" t="s">
        <v>2175</v>
      </c>
      <c r="C1472" s="1" t="s">
        <v>7740</v>
      </c>
      <c r="D1472" s="1">
        <v>5627</v>
      </c>
      <c r="E1472" s="3" t="s">
        <v>1426</v>
      </c>
      <c r="F1472" s="1" t="s">
        <v>1428</v>
      </c>
      <c r="G1472" s="1" t="s">
        <v>2159</v>
      </c>
      <c r="H1472" s="1">
        <v>1</v>
      </c>
      <c r="I1472" s="1" t="s">
        <v>2124</v>
      </c>
      <c r="J1472" s="1">
        <v>-1</v>
      </c>
      <c r="K1472" s="1" t="s">
        <v>2124</v>
      </c>
      <c r="L1472" s="1" t="s">
        <v>7741</v>
      </c>
      <c r="M1472" s="1" t="s">
        <v>7742</v>
      </c>
      <c r="N1472" s="1" t="s">
        <v>7743</v>
      </c>
      <c r="O1472" s="1" t="s">
        <v>2215</v>
      </c>
      <c r="P1472" s="1" t="s">
        <v>2215</v>
      </c>
      <c r="Q1472" s="1" t="s">
        <v>2166</v>
      </c>
      <c r="R1472" s="1" t="s">
        <v>2637</v>
      </c>
      <c r="S1472" s="1">
        <v>3</v>
      </c>
      <c r="T1472" s="1">
        <v>93973788</v>
      </c>
      <c r="U1472" s="1">
        <v>93973788</v>
      </c>
      <c r="V1472" s="1" t="s">
        <v>2168</v>
      </c>
      <c r="W1472" s="1" t="s">
        <v>2168</v>
      </c>
      <c r="X1472" s="1" t="s">
        <v>3319</v>
      </c>
      <c r="Y1472" s="1" t="s">
        <v>2170</v>
      </c>
      <c r="Z1472" s="1">
        <v>1</v>
      </c>
      <c r="AA1472" s="1" t="s">
        <v>2124</v>
      </c>
      <c r="AB1472" s="1" t="s">
        <v>2171</v>
      </c>
      <c r="AC1472" s="1" t="s">
        <v>2124</v>
      </c>
      <c r="AD1472" s="1">
        <v>2</v>
      </c>
      <c r="AE1472" s="1">
        <v>1684424</v>
      </c>
      <c r="AF1472" s="1">
        <v>93973788</v>
      </c>
      <c r="AG1472" s="1" t="s">
        <v>2210</v>
      </c>
      <c r="AH1472" s="1" t="s">
        <v>2185</v>
      </c>
    </row>
    <row r="1473" spans="1:34" x14ac:dyDescent="0.25">
      <c r="A1473" s="1">
        <v>1696387</v>
      </c>
      <c r="B1473" s="1" t="s">
        <v>2175</v>
      </c>
      <c r="C1473" s="1" t="s">
        <v>7744</v>
      </c>
      <c r="D1473" s="1">
        <v>7025</v>
      </c>
      <c r="E1473" s="3" t="s">
        <v>1273</v>
      </c>
      <c r="F1473" s="1" t="s">
        <v>1276</v>
      </c>
      <c r="G1473" s="1" t="s">
        <v>2254</v>
      </c>
      <c r="H1473" s="1">
        <v>0</v>
      </c>
      <c r="I1473" s="1" t="s">
        <v>7745</v>
      </c>
      <c r="J1473" s="1">
        <v>-1</v>
      </c>
      <c r="K1473" s="1" t="s">
        <v>2124</v>
      </c>
      <c r="L1473" s="1" t="s">
        <v>7746</v>
      </c>
      <c r="M1473" s="1" t="s">
        <v>2232</v>
      </c>
      <c r="N1473" s="1" t="s">
        <v>2194</v>
      </c>
      <c r="O1473" s="1" t="s">
        <v>2165</v>
      </c>
      <c r="P1473" s="1" t="s">
        <v>2165</v>
      </c>
      <c r="Q1473" s="1" t="s">
        <v>2166</v>
      </c>
      <c r="R1473" s="1" t="s">
        <v>2345</v>
      </c>
      <c r="S1473" s="1">
        <v>5</v>
      </c>
      <c r="T1473" s="1">
        <v>93583263</v>
      </c>
      <c r="U1473" s="1">
        <v>93583263</v>
      </c>
      <c r="V1473" s="1" t="s">
        <v>2168</v>
      </c>
      <c r="W1473" s="1" t="s">
        <v>2168</v>
      </c>
      <c r="X1473" s="1" t="s">
        <v>5814</v>
      </c>
      <c r="Y1473" s="1" t="s">
        <v>2236</v>
      </c>
      <c r="Z1473" s="1">
        <v>1</v>
      </c>
      <c r="AA1473" s="1" t="s">
        <v>2124</v>
      </c>
      <c r="AB1473" s="1" t="s">
        <v>2171</v>
      </c>
      <c r="AC1473" s="1" t="s">
        <v>2124</v>
      </c>
      <c r="AD1473" s="1">
        <v>2</v>
      </c>
      <c r="AE1473" s="1">
        <v>1703910</v>
      </c>
      <c r="AF1473" s="1">
        <v>93583263</v>
      </c>
      <c r="AG1473" s="1" t="s">
        <v>2185</v>
      </c>
      <c r="AH1473" s="1" t="s">
        <v>2210</v>
      </c>
    </row>
    <row r="1474" spans="1:34" x14ac:dyDescent="0.25">
      <c r="A1474" s="1">
        <v>1696626</v>
      </c>
      <c r="B1474" s="1" t="s">
        <v>2175</v>
      </c>
      <c r="C1474" s="1" t="s">
        <v>7747</v>
      </c>
      <c r="D1474" s="1">
        <v>5080</v>
      </c>
      <c r="E1474" s="3" t="s">
        <v>1295</v>
      </c>
      <c r="F1474" s="1" t="s">
        <v>1298</v>
      </c>
      <c r="G1474" s="1" t="s">
        <v>2249</v>
      </c>
      <c r="H1474" s="1">
        <v>0</v>
      </c>
      <c r="I1474" s="1" t="s">
        <v>7748</v>
      </c>
      <c r="J1474" s="1">
        <v>-1</v>
      </c>
      <c r="K1474" s="1" t="s">
        <v>2124</v>
      </c>
      <c r="L1474" s="1" t="s">
        <v>7749</v>
      </c>
      <c r="M1474" s="1" t="s">
        <v>2232</v>
      </c>
      <c r="N1474" s="1" t="s">
        <v>2194</v>
      </c>
      <c r="O1474" s="1" t="s">
        <v>2165</v>
      </c>
      <c r="P1474" s="1" t="s">
        <v>2165</v>
      </c>
      <c r="Q1474" s="1" t="s">
        <v>2166</v>
      </c>
      <c r="R1474" s="1" t="s">
        <v>2182</v>
      </c>
      <c r="S1474" s="1">
        <v>11</v>
      </c>
      <c r="T1474" s="1">
        <v>31810974</v>
      </c>
      <c r="U1474" s="1">
        <v>31810974</v>
      </c>
      <c r="V1474" s="1" t="s">
        <v>2168</v>
      </c>
      <c r="W1474" s="1" t="s">
        <v>2168</v>
      </c>
      <c r="X1474" s="1" t="s">
        <v>2183</v>
      </c>
      <c r="Y1474" s="1" t="s">
        <v>2236</v>
      </c>
      <c r="Z1474" s="1">
        <v>1</v>
      </c>
      <c r="AA1474" s="1" t="s">
        <v>2124</v>
      </c>
      <c r="AB1474" s="1" t="s">
        <v>2171</v>
      </c>
      <c r="AC1474" s="1" t="s">
        <v>2124</v>
      </c>
      <c r="AD1474" s="1">
        <v>2</v>
      </c>
      <c r="AE1474" s="1">
        <v>1704149</v>
      </c>
      <c r="AF1474" s="1">
        <v>31810974</v>
      </c>
      <c r="AG1474" s="1" t="s">
        <v>2174</v>
      </c>
      <c r="AH1474" s="1" t="s">
        <v>2186</v>
      </c>
    </row>
    <row r="1475" spans="1:34" x14ac:dyDescent="0.25">
      <c r="A1475" s="1">
        <v>1699682</v>
      </c>
      <c r="B1475" s="1" t="s">
        <v>2157</v>
      </c>
      <c r="C1475" s="1" t="s">
        <v>7750</v>
      </c>
      <c r="D1475" s="1">
        <v>1756</v>
      </c>
      <c r="E1475" s="3" t="s">
        <v>863</v>
      </c>
      <c r="F1475" s="1" t="s">
        <v>865</v>
      </c>
      <c r="G1475" s="1" t="s">
        <v>2249</v>
      </c>
      <c r="H1475" s="1">
        <v>0</v>
      </c>
      <c r="I1475" s="1" t="s">
        <v>7151</v>
      </c>
      <c r="J1475" s="1">
        <v>-1</v>
      </c>
      <c r="K1475" s="1" t="s">
        <v>2124</v>
      </c>
      <c r="L1475" s="1" t="s">
        <v>7751</v>
      </c>
      <c r="M1475" s="1" t="s">
        <v>2331</v>
      </c>
      <c r="N1475" s="1" t="s">
        <v>2332</v>
      </c>
      <c r="O1475" s="1" t="s">
        <v>2165</v>
      </c>
      <c r="P1475" s="1" t="s">
        <v>2165</v>
      </c>
      <c r="Q1475" s="1" t="s">
        <v>2166</v>
      </c>
      <c r="R1475" s="1" t="s">
        <v>2233</v>
      </c>
      <c r="S1475" s="1" t="s">
        <v>2234</v>
      </c>
      <c r="T1475" s="1">
        <v>33211444</v>
      </c>
      <c r="U1475" s="1">
        <v>33211476</v>
      </c>
      <c r="V1475" s="1" t="s">
        <v>2168</v>
      </c>
      <c r="W1475" s="1" t="s">
        <v>2168</v>
      </c>
      <c r="X1475" s="1" t="s">
        <v>2244</v>
      </c>
      <c r="Y1475" s="1" t="s">
        <v>2236</v>
      </c>
      <c r="Z1475" s="1">
        <v>1</v>
      </c>
      <c r="AA1475" s="1" t="s">
        <v>2124</v>
      </c>
      <c r="AB1475" s="1" t="s">
        <v>2171</v>
      </c>
      <c r="AC1475" s="1" t="s">
        <v>2124</v>
      </c>
      <c r="AD1475" s="1">
        <v>2</v>
      </c>
      <c r="AE1475" s="1">
        <v>1705153</v>
      </c>
      <c r="AF1475" s="1">
        <v>33211443</v>
      </c>
      <c r="AG1475" s="1" t="s">
        <v>7752</v>
      </c>
      <c r="AH1475" s="1" t="s">
        <v>2185</v>
      </c>
    </row>
    <row r="1476" spans="1:34" x14ac:dyDescent="0.25">
      <c r="A1476" s="1">
        <v>1705383</v>
      </c>
      <c r="B1476" s="1" t="s">
        <v>7753</v>
      </c>
      <c r="C1476" s="1" t="s">
        <v>7754</v>
      </c>
      <c r="D1476" s="1">
        <v>7466</v>
      </c>
      <c r="E1476" s="3" t="s">
        <v>1407</v>
      </c>
      <c r="F1476" s="1" t="s">
        <v>1409</v>
      </c>
      <c r="G1476" s="1" t="s">
        <v>2249</v>
      </c>
      <c r="H1476" s="1">
        <v>0</v>
      </c>
      <c r="I1476" s="1" t="s">
        <v>7755</v>
      </c>
      <c r="J1476" s="1">
        <v>-1</v>
      </c>
      <c r="K1476" s="1" t="s">
        <v>2124</v>
      </c>
      <c r="L1476" s="1" t="s">
        <v>7756</v>
      </c>
      <c r="M1476" s="1" t="s">
        <v>2232</v>
      </c>
      <c r="N1476" s="1" t="s">
        <v>2194</v>
      </c>
      <c r="O1476" s="1" t="s">
        <v>2165</v>
      </c>
      <c r="P1476" s="1" t="s">
        <v>2165</v>
      </c>
      <c r="Q1476" s="1" t="s">
        <v>2166</v>
      </c>
      <c r="R1476" s="1" t="s">
        <v>2359</v>
      </c>
      <c r="S1476" s="1">
        <v>4</v>
      </c>
      <c r="T1476" s="1">
        <v>6277454</v>
      </c>
      <c r="U1476" s="1">
        <v>6277455</v>
      </c>
      <c r="V1476" s="1" t="s">
        <v>2168</v>
      </c>
      <c r="W1476" s="1" t="s">
        <v>2168</v>
      </c>
      <c r="X1476" s="1" t="s">
        <v>2360</v>
      </c>
      <c r="Y1476" s="1" t="s">
        <v>2236</v>
      </c>
      <c r="Z1476" s="1">
        <v>1</v>
      </c>
      <c r="AA1476" s="1" t="s">
        <v>2124</v>
      </c>
      <c r="AB1476" s="1" t="s">
        <v>2171</v>
      </c>
      <c r="AC1476" s="1" t="s">
        <v>2124</v>
      </c>
      <c r="AD1476" s="1">
        <v>2</v>
      </c>
      <c r="AE1476" s="1">
        <v>1707072</v>
      </c>
      <c r="AF1476" s="1">
        <v>6277454</v>
      </c>
      <c r="AG1476" s="1" t="s">
        <v>2302</v>
      </c>
      <c r="AH1476" s="1" t="s">
        <v>7757</v>
      </c>
    </row>
    <row r="1477" spans="1:34" x14ac:dyDescent="0.25">
      <c r="A1477" s="1">
        <v>1707008</v>
      </c>
      <c r="B1477" s="1" t="s">
        <v>2175</v>
      </c>
      <c r="C1477" s="1" t="s">
        <v>7758</v>
      </c>
      <c r="D1477" s="1">
        <v>80025</v>
      </c>
      <c r="E1477" s="3" t="s">
        <v>499</v>
      </c>
      <c r="F1477" s="1" t="s">
        <v>502</v>
      </c>
      <c r="G1477" s="1" t="s">
        <v>2249</v>
      </c>
      <c r="H1477" s="1">
        <v>0</v>
      </c>
      <c r="I1477" s="1" t="s">
        <v>3204</v>
      </c>
      <c r="J1477" s="1">
        <v>-1</v>
      </c>
      <c r="K1477" s="1" t="s">
        <v>2124</v>
      </c>
      <c r="L1477" s="1" t="s">
        <v>7759</v>
      </c>
      <c r="M1477" s="1" t="s">
        <v>2232</v>
      </c>
      <c r="N1477" s="1" t="s">
        <v>2194</v>
      </c>
      <c r="O1477" s="1" t="s">
        <v>2165</v>
      </c>
      <c r="P1477" s="1" t="s">
        <v>2165</v>
      </c>
      <c r="Q1477" s="1" t="s">
        <v>2166</v>
      </c>
      <c r="R1477" s="1" t="s">
        <v>2195</v>
      </c>
      <c r="S1477" s="1">
        <v>20</v>
      </c>
      <c r="T1477" s="1">
        <v>3889408</v>
      </c>
      <c r="U1477" s="1">
        <v>3889408</v>
      </c>
      <c r="V1477" s="1" t="s">
        <v>2168</v>
      </c>
      <c r="W1477" s="1" t="s">
        <v>2168</v>
      </c>
      <c r="X1477" s="1" t="s">
        <v>2756</v>
      </c>
      <c r="Y1477" s="1" t="s">
        <v>2236</v>
      </c>
      <c r="Z1477" s="1">
        <v>1</v>
      </c>
      <c r="AA1477" s="1" t="s">
        <v>2124</v>
      </c>
      <c r="AB1477" s="1" t="s">
        <v>2171</v>
      </c>
      <c r="AC1477" s="1" t="s">
        <v>2124</v>
      </c>
      <c r="AD1477" s="1">
        <v>2</v>
      </c>
      <c r="AE1477" s="1">
        <v>1708654</v>
      </c>
      <c r="AF1477" s="1">
        <v>3889408</v>
      </c>
      <c r="AG1477" s="1" t="s">
        <v>2185</v>
      </c>
      <c r="AH1477" s="1" t="s">
        <v>2174</v>
      </c>
    </row>
    <row r="1478" spans="1:34" x14ac:dyDescent="0.25">
      <c r="A1478" s="1">
        <v>1841768</v>
      </c>
      <c r="B1478" s="1" t="s">
        <v>2157</v>
      </c>
      <c r="C1478" s="1" t="s">
        <v>7760</v>
      </c>
      <c r="D1478" s="1">
        <v>7840</v>
      </c>
      <c r="E1478" s="3" t="s">
        <v>46</v>
      </c>
      <c r="F1478" s="1" t="s">
        <v>49</v>
      </c>
      <c r="G1478" s="1" t="s">
        <v>2254</v>
      </c>
      <c r="H1478" s="1">
        <v>0</v>
      </c>
      <c r="I1478" s="1" t="s">
        <v>7245</v>
      </c>
      <c r="J1478" s="1">
        <v>-1</v>
      </c>
      <c r="K1478" s="1" t="s">
        <v>2124</v>
      </c>
      <c r="L1478" s="1" t="s">
        <v>7761</v>
      </c>
      <c r="M1478" s="1" t="s">
        <v>7762</v>
      </c>
      <c r="N1478" s="1" t="s">
        <v>7763</v>
      </c>
      <c r="O1478" s="1" t="s">
        <v>2165</v>
      </c>
      <c r="P1478" s="1" t="s">
        <v>2165</v>
      </c>
      <c r="Q1478" s="1" t="s">
        <v>2166</v>
      </c>
      <c r="R1478" s="1" t="s">
        <v>2443</v>
      </c>
      <c r="S1478" s="1">
        <v>2</v>
      </c>
      <c r="T1478" s="1">
        <v>73385858</v>
      </c>
      <c r="U1478" s="1">
        <v>73385867</v>
      </c>
      <c r="V1478" s="1" t="s">
        <v>2168</v>
      </c>
      <c r="W1478" s="1" t="s">
        <v>2168</v>
      </c>
      <c r="X1478" s="1" t="s">
        <v>6055</v>
      </c>
      <c r="Y1478" s="1" t="s">
        <v>2236</v>
      </c>
      <c r="Z1478" s="1">
        <v>1</v>
      </c>
      <c r="AA1478" s="1" t="s">
        <v>2124</v>
      </c>
      <c r="AB1478" s="1" t="s">
        <v>2171</v>
      </c>
      <c r="AC1478" s="1" t="s">
        <v>2124</v>
      </c>
      <c r="AD1478" s="1">
        <v>2</v>
      </c>
      <c r="AE1478" s="1">
        <v>1792180</v>
      </c>
      <c r="AF1478" s="1">
        <v>73385857</v>
      </c>
      <c r="AG1478" s="1" t="s">
        <v>7764</v>
      </c>
      <c r="AH1478" s="1" t="s">
        <v>2174</v>
      </c>
    </row>
    <row r="1479" spans="1:34" x14ac:dyDescent="0.25">
      <c r="A1479" s="1">
        <v>1855941</v>
      </c>
      <c r="B1479" s="1" t="s">
        <v>2175</v>
      </c>
      <c r="C1479" s="1" t="s">
        <v>7765</v>
      </c>
      <c r="D1479" s="1">
        <v>5925</v>
      </c>
      <c r="E1479" s="3" t="s">
        <v>1330</v>
      </c>
      <c r="F1479" s="1" t="s">
        <v>1333</v>
      </c>
      <c r="G1479" s="1" t="s">
        <v>2249</v>
      </c>
      <c r="H1479" s="1">
        <v>0</v>
      </c>
      <c r="I1479" s="1" t="s">
        <v>7766</v>
      </c>
      <c r="J1479" s="1">
        <v>-1</v>
      </c>
      <c r="K1479" s="1" t="s">
        <v>2124</v>
      </c>
      <c r="L1479" s="1" t="s">
        <v>7767</v>
      </c>
      <c r="M1479" s="1" t="s">
        <v>6473</v>
      </c>
      <c r="N1479" s="1" t="s">
        <v>6474</v>
      </c>
      <c r="O1479" s="1" t="s">
        <v>2165</v>
      </c>
      <c r="P1479" s="1" t="s">
        <v>2165</v>
      </c>
      <c r="Q1479" s="1" t="s">
        <v>2166</v>
      </c>
      <c r="R1479" s="1" t="s">
        <v>2316</v>
      </c>
      <c r="S1479" s="1">
        <v>13</v>
      </c>
      <c r="T1479" s="1">
        <v>48303911</v>
      </c>
      <c r="U1479" s="1">
        <v>48303911</v>
      </c>
      <c r="V1479" s="1" t="s">
        <v>2168</v>
      </c>
      <c r="W1479" s="1" t="s">
        <v>2168</v>
      </c>
      <c r="X1479" s="1" t="s">
        <v>4569</v>
      </c>
      <c r="Y1479" s="1" t="s">
        <v>2236</v>
      </c>
      <c r="Z1479" s="1">
        <v>1</v>
      </c>
      <c r="AA1479" s="1" t="s">
        <v>4301</v>
      </c>
      <c r="AB1479" s="1" t="s">
        <v>2171</v>
      </c>
      <c r="AC1479" s="1" t="s">
        <v>2124</v>
      </c>
      <c r="AD1479" s="1">
        <v>2</v>
      </c>
      <c r="AE1479" s="1">
        <v>1798670</v>
      </c>
      <c r="AF1479" s="1">
        <v>48303911</v>
      </c>
      <c r="AG1479" s="1" t="s">
        <v>2186</v>
      </c>
      <c r="AH1479" s="1" t="s">
        <v>2185</v>
      </c>
    </row>
    <row r="1480" spans="1:34" x14ac:dyDescent="0.25">
      <c r="A1480" s="1">
        <v>1855949</v>
      </c>
      <c r="B1480" s="1" t="s">
        <v>2175</v>
      </c>
      <c r="C1480" s="1" t="s">
        <v>7768</v>
      </c>
      <c r="D1480" s="1">
        <v>5925</v>
      </c>
      <c r="E1480" s="3" t="s">
        <v>1330</v>
      </c>
      <c r="F1480" s="1" t="s">
        <v>1333</v>
      </c>
      <c r="G1480" s="1" t="s">
        <v>2249</v>
      </c>
      <c r="H1480" s="1">
        <v>0</v>
      </c>
      <c r="I1480" s="1" t="s">
        <v>7769</v>
      </c>
      <c r="J1480" s="1">
        <v>-1</v>
      </c>
      <c r="K1480" s="1" t="s">
        <v>2124</v>
      </c>
      <c r="L1480" s="1" t="s">
        <v>7770</v>
      </c>
      <c r="M1480" s="1" t="s">
        <v>6473</v>
      </c>
      <c r="N1480" s="1" t="s">
        <v>6474</v>
      </c>
      <c r="O1480" s="1" t="s">
        <v>2165</v>
      </c>
      <c r="P1480" s="1" t="s">
        <v>2165</v>
      </c>
      <c r="Q1480" s="1" t="s">
        <v>2166</v>
      </c>
      <c r="R1480" s="1" t="s">
        <v>2316</v>
      </c>
      <c r="S1480" s="1">
        <v>13</v>
      </c>
      <c r="T1480" s="1">
        <v>48303911</v>
      </c>
      <c r="U1480" s="1">
        <v>48303911</v>
      </c>
      <c r="V1480" s="1" t="s">
        <v>2168</v>
      </c>
      <c r="W1480" s="1" t="s">
        <v>2168</v>
      </c>
      <c r="X1480" s="1" t="s">
        <v>4569</v>
      </c>
      <c r="Y1480" s="1" t="s">
        <v>2236</v>
      </c>
      <c r="Z1480" s="1">
        <v>1</v>
      </c>
      <c r="AA1480" s="1" t="s">
        <v>4301</v>
      </c>
      <c r="AB1480" s="1" t="s">
        <v>2171</v>
      </c>
      <c r="AC1480" s="1" t="s">
        <v>2124</v>
      </c>
      <c r="AD1480" s="1">
        <v>2</v>
      </c>
      <c r="AE1480" s="1">
        <v>1798679</v>
      </c>
      <c r="AF1480" s="1">
        <v>48303911</v>
      </c>
      <c r="AG1480" s="1" t="s">
        <v>2186</v>
      </c>
      <c r="AH1480" s="1" t="s">
        <v>2174</v>
      </c>
    </row>
    <row r="1481" spans="1:34" x14ac:dyDescent="0.25">
      <c r="A1481" s="1">
        <v>1856782</v>
      </c>
      <c r="B1481" s="1" t="s">
        <v>2175</v>
      </c>
      <c r="C1481" s="1" t="s">
        <v>7771</v>
      </c>
      <c r="D1481" s="1">
        <v>157680</v>
      </c>
      <c r="E1481" s="3" t="s">
        <v>761</v>
      </c>
      <c r="F1481" s="1" t="s">
        <v>763</v>
      </c>
      <c r="G1481" s="1" t="s">
        <v>2249</v>
      </c>
      <c r="H1481" s="1">
        <v>0</v>
      </c>
      <c r="I1481" s="1" t="s">
        <v>7772</v>
      </c>
      <c r="J1481" s="1">
        <v>-1</v>
      </c>
      <c r="K1481" s="1" t="s">
        <v>2124</v>
      </c>
      <c r="L1481" s="1" t="s">
        <v>7773</v>
      </c>
      <c r="M1481" s="1" t="s">
        <v>7774</v>
      </c>
      <c r="N1481" s="1" t="s">
        <v>7775</v>
      </c>
      <c r="O1481" s="1" t="s">
        <v>2165</v>
      </c>
      <c r="P1481" s="1" t="s">
        <v>2165</v>
      </c>
      <c r="Q1481" s="1" t="s">
        <v>2166</v>
      </c>
      <c r="R1481" s="1" t="s">
        <v>2325</v>
      </c>
      <c r="S1481" s="1">
        <v>8</v>
      </c>
      <c r="T1481" s="1">
        <v>99013787</v>
      </c>
      <c r="U1481" s="1">
        <v>99013787</v>
      </c>
      <c r="V1481" s="1" t="s">
        <v>2168</v>
      </c>
      <c r="W1481" s="1" t="s">
        <v>2168</v>
      </c>
      <c r="X1481" s="1" t="s">
        <v>4126</v>
      </c>
      <c r="Y1481" s="1" t="s">
        <v>2236</v>
      </c>
      <c r="Z1481" s="1">
        <v>1</v>
      </c>
      <c r="AA1481" s="1" t="s">
        <v>2124</v>
      </c>
      <c r="AB1481" s="1" t="s">
        <v>2171</v>
      </c>
      <c r="AC1481" s="1" t="s">
        <v>2124</v>
      </c>
      <c r="AD1481" s="1">
        <v>2</v>
      </c>
      <c r="AE1481" s="1">
        <v>1798643</v>
      </c>
      <c r="AF1481" s="1">
        <v>99013787</v>
      </c>
      <c r="AG1481" s="1" t="s">
        <v>2185</v>
      </c>
      <c r="AH1481" s="1" t="s">
        <v>2210</v>
      </c>
    </row>
    <row r="1482" spans="1:34" x14ac:dyDescent="0.25">
      <c r="A1482" s="1">
        <v>1858042</v>
      </c>
      <c r="B1482" s="1" t="s">
        <v>2175</v>
      </c>
      <c r="C1482" s="1" t="s">
        <v>7776</v>
      </c>
      <c r="D1482" s="1">
        <v>1298</v>
      </c>
      <c r="E1482" s="3" t="s">
        <v>1155</v>
      </c>
      <c r="F1482" s="1" t="s">
        <v>1157</v>
      </c>
      <c r="G1482" s="1" t="s">
        <v>2249</v>
      </c>
      <c r="H1482" s="1">
        <v>0</v>
      </c>
      <c r="I1482" s="1" t="s">
        <v>7777</v>
      </c>
      <c r="J1482" s="1">
        <v>-1</v>
      </c>
      <c r="K1482" s="1" t="s">
        <v>2124</v>
      </c>
      <c r="L1482" s="1" t="s">
        <v>7778</v>
      </c>
      <c r="M1482" s="1" t="s">
        <v>2232</v>
      </c>
      <c r="N1482" s="1" t="s">
        <v>2194</v>
      </c>
      <c r="O1482" s="1" t="s">
        <v>2165</v>
      </c>
      <c r="P1482" s="1" t="s">
        <v>2165</v>
      </c>
      <c r="Q1482" s="1" t="s">
        <v>2166</v>
      </c>
      <c r="R1482" s="1" t="s">
        <v>2380</v>
      </c>
      <c r="S1482" s="1">
        <v>1</v>
      </c>
      <c r="T1482" s="1">
        <v>40317199</v>
      </c>
      <c r="U1482" s="1">
        <v>40317199</v>
      </c>
      <c r="V1482" s="1" t="s">
        <v>2168</v>
      </c>
      <c r="W1482" s="1" t="s">
        <v>2168</v>
      </c>
      <c r="X1482" s="1" t="s">
        <v>3048</v>
      </c>
      <c r="Y1482" s="1" t="s">
        <v>2236</v>
      </c>
      <c r="Z1482" s="1">
        <v>1</v>
      </c>
      <c r="AA1482" s="1" t="s">
        <v>2124</v>
      </c>
      <c r="AB1482" s="1" t="s">
        <v>2171</v>
      </c>
      <c r="AC1482" s="1" t="s">
        <v>2124</v>
      </c>
      <c r="AD1482" s="1">
        <v>2</v>
      </c>
      <c r="AE1482" s="1">
        <v>1800753</v>
      </c>
      <c r="AF1482" s="1">
        <v>40317199</v>
      </c>
      <c r="AG1482" s="1" t="s">
        <v>2210</v>
      </c>
      <c r="AH1482" s="1" t="s">
        <v>2185</v>
      </c>
    </row>
    <row r="1483" spans="1:34" x14ac:dyDescent="0.25">
      <c r="A1483" s="1">
        <v>1859704</v>
      </c>
      <c r="B1483" s="1" t="s">
        <v>2175</v>
      </c>
      <c r="C1483" s="1" t="s">
        <v>7779</v>
      </c>
      <c r="D1483" s="1">
        <v>7466</v>
      </c>
      <c r="E1483" s="3" t="s">
        <v>1407</v>
      </c>
      <c r="F1483" s="1" t="s">
        <v>1409</v>
      </c>
      <c r="G1483" s="1" t="s">
        <v>2189</v>
      </c>
      <c r="H1483" s="1">
        <v>0</v>
      </c>
      <c r="I1483" s="1" t="s">
        <v>2124</v>
      </c>
      <c r="J1483" s="1">
        <v>886059525</v>
      </c>
      <c r="K1483" s="1" t="s">
        <v>2124</v>
      </c>
      <c r="L1483" s="1" t="s">
        <v>7780</v>
      </c>
      <c r="M1483" s="1" t="s">
        <v>7781</v>
      </c>
      <c r="N1483" s="1" t="s">
        <v>7782</v>
      </c>
      <c r="O1483" s="1" t="s">
        <v>2215</v>
      </c>
      <c r="P1483" s="1" t="s">
        <v>2215</v>
      </c>
      <c r="Q1483" s="1" t="s">
        <v>2166</v>
      </c>
      <c r="R1483" s="1" t="s">
        <v>2359</v>
      </c>
      <c r="S1483" s="1">
        <v>4</v>
      </c>
      <c r="T1483" s="1">
        <v>6269965</v>
      </c>
      <c r="U1483" s="1">
        <v>6269965</v>
      </c>
      <c r="V1483" s="1" t="s">
        <v>2168</v>
      </c>
      <c r="W1483" s="1" t="s">
        <v>2168</v>
      </c>
      <c r="X1483" s="1" t="s">
        <v>2360</v>
      </c>
      <c r="Y1483" s="1" t="s">
        <v>2236</v>
      </c>
      <c r="Z1483" s="1">
        <v>1</v>
      </c>
      <c r="AA1483" s="1" t="s">
        <v>2124</v>
      </c>
      <c r="AB1483" s="1" t="s">
        <v>2171</v>
      </c>
      <c r="AC1483" s="1" t="s">
        <v>2124</v>
      </c>
      <c r="AD1483" s="1">
        <v>2</v>
      </c>
      <c r="AE1483" s="1">
        <v>1802671</v>
      </c>
      <c r="AF1483" s="1">
        <v>6269965</v>
      </c>
      <c r="AG1483" s="1" t="s">
        <v>2174</v>
      </c>
      <c r="AH1483" s="1" t="s">
        <v>2186</v>
      </c>
    </row>
    <row r="1484" spans="1:34" x14ac:dyDescent="0.25">
      <c r="A1484" s="1">
        <v>1859707</v>
      </c>
      <c r="B1484" s="1" t="s">
        <v>2175</v>
      </c>
      <c r="C1484" s="1" t="s">
        <v>7783</v>
      </c>
      <c r="D1484" s="1">
        <v>7466</v>
      </c>
      <c r="E1484" s="3" t="s">
        <v>1407</v>
      </c>
      <c r="F1484" s="1" t="s">
        <v>1409</v>
      </c>
      <c r="G1484" s="1" t="s">
        <v>2189</v>
      </c>
      <c r="H1484" s="1">
        <v>0</v>
      </c>
      <c r="I1484" s="1" t="s">
        <v>2124</v>
      </c>
      <c r="J1484" s="1">
        <v>886059524</v>
      </c>
      <c r="K1484" s="1" t="s">
        <v>2124</v>
      </c>
      <c r="L1484" s="1" t="s">
        <v>7784</v>
      </c>
      <c r="M1484" s="1" t="s">
        <v>7781</v>
      </c>
      <c r="N1484" s="1" t="s">
        <v>7782</v>
      </c>
      <c r="O1484" s="1" t="s">
        <v>2215</v>
      </c>
      <c r="P1484" s="1" t="s">
        <v>2215</v>
      </c>
      <c r="Q1484" s="1" t="s">
        <v>2166</v>
      </c>
      <c r="R1484" s="1" t="s">
        <v>2359</v>
      </c>
      <c r="S1484" s="1">
        <v>4</v>
      </c>
      <c r="T1484" s="1">
        <v>6269920</v>
      </c>
      <c r="U1484" s="1">
        <v>6269920</v>
      </c>
      <c r="V1484" s="1" t="s">
        <v>2168</v>
      </c>
      <c r="W1484" s="1" t="s">
        <v>2168</v>
      </c>
      <c r="X1484" s="1" t="s">
        <v>2360</v>
      </c>
      <c r="Y1484" s="1" t="s">
        <v>2236</v>
      </c>
      <c r="Z1484" s="1">
        <v>1</v>
      </c>
      <c r="AA1484" s="1" t="s">
        <v>2124</v>
      </c>
      <c r="AB1484" s="1" t="s">
        <v>2171</v>
      </c>
      <c r="AC1484" s="1" t="s">
        <v>2124</v>
      </c>
      <c r="AD1484" s="1">
        <v>2</v>
      </c>
      <c r="AE1484" s="1">
        <v>1802674</v>
      </c>
      <c r="AF1484" s="1">
        <v>6269920</v>
      </c>
      <c r="AG1484" s="1" t="s">
        <v>2174</v>
      </c>
      <c r="AH1484" s="1" t="s">
        <v>2186</v>
      </c>
    </row>
    <row r="1485" spans="1:34" x14ac:dyDescent="0.25">
      <c r="A1485" s="1">
        <v>1860712</v>
      </c>
      <c r="B1485" s="1" t="s">
        <v>2175</v>
      </c>
      <c r="C1485" s="1" t="s">
        <v>7785</v>
      </c>
      <c r="D1485" s="1">
        <v>1280</v>
      </c>
      <c r="E1485" s="3" t="s">
        <v>1149</v>
      </c>
      <c r="F1485" s="1" t="s">
        <v>1151</v>
      </c>
      <c r="G1485" s="1" t="s">
        <v>2249</v>
      </c>
      <c r="H1485" s="1">
        <v>0</v>
      </c>
      <c r="I1485" s="1" t="s">
        <v>7786</v>
      </c>
      <c r="J1485" s="1">
        <v>-1</v>
      </c>
      <c r="K1485" s="1" t="s">
        <v>2124</v>
      </c>
      <c r="L1485" s="1" t="s">
        <v>7787</v>
      </c>
      <c r="M1485" s="1" t="s">
        <v>2232</v>
      </c>
      <c r="N1485" s="1" t="s">
        <v>2194</v>
      </c>
      <c r="O1485" s="1" t="s">
        <v>2165</v>
      </c>
      <c r="P1485" s="1" t="s">
        <v>2165</v>
      </c>
      <c r="Q1485" s="1" t="s">
        <v>2166</v>
      </c>
      <c r="R1485" s="1" t="s">
        <v>2488</v>
      </c>
      <c r="S1485" s="1">
        <v>12</v>
      </c>
      <c r="T1485" s="1">
        <v>48004326</v>
      </c>
      <c r="U1485" s="1">
        <v>48004326</v>
      </c>
      <c r="V1485" s="1" t="s">
        <v>2168</v>
      </c>
      <c r="W1485" s="1" t="s">
        <v>2168</v>
      </c>
      <c r="X1485" s="1" t="s">
        <v>4474</v>
      </c>
      <c r="Y1485" s="1" t="s">
        <v>2236</v>
      </c>
      <c r="Z1485" s="1">
        <v>1</v>
      </c>
      <c r="AA1485" s="1" t="s">
        <v>2124</v>
      </c>
      <c r="AB1485" s="1" t="s">
        <v>2171</v>
      </c>
      <c r="AC1485" s="1" t="s">
        <v>2124</v>
      </c>
      <c r="AD1485" s="1">
        <v>2</v>
      </c>
      <c r="AE1485" s="1">
        <v>1803685</v>
      </c>
      <c r="AF1485" s="1">
        <v>48004326</v>
      </c>
      <c r="AG1485" s="1" t="s">
        <v>2174</v>
      </c>
      <c r="AH1485" s="1" t="s">
        <v>2186</v>
      </c>
    </row>
    <row r="1486" spans="1:34" x14ac:dyDescent="0.25">
      <c r="A1486" s="1">
        <v>1860863</v>
      </c>
      <c r="B1486" s="1" t="s">
        <v>2175</v>
      </c>
      <c r="C1486" s="1" t="s">
        <v>7788</v>
      </c>
      <c r="D1486" s="1">
        <v>84100</v>
      </c>
      <c r="E1486" s="3" t="s">
        <v>58</v>
      </c>
      <c r="F1486" s="1" t="s">
        <v>61</v>
      </c>
      <c r="G1486" s="1" t="s">
        <v>2249</v>
      </c>
      <c r="H1486" s="1">
        <v>0</v>
      </c>
      <c r="I1486" s="1" t="s">
        <v>7195</v>
      </c>
      <c r="J1486" s="1">
        <v>-1</v>
      </c>
      <c r="K1486" s="1" t="s">
        <v>2124</v>
      </c>
      <c r="L1486" s="1" t="s">
        <v>7789</v>
      </c>
      <c r="M1486" s="1" t="s">
        <v>7790</v>
      </c>
      <c r="N1486" s="1" t="s">
        <v>7791</v>
      </c>
      <c r="O1486" s="1" t="s">
        <v>2165</v>
      </c>
      <c r="P1486" s="1" t="s">
        <v>2165</v>
      </c>
      <c r="Q1486" s="1" t="s">
        <v>2166</v>
      </c>
      <c r="R1486" s="1" t="s">
        <v>2637</v>
      </c>
      <c r="S1486" s="1">
        <v>3</v>
      </c>
      <c r="T1486" s="1">
        <v>97768078</v>
      </c>
      <c r="U1486" s="1">
        <v>97768078</v>
      </c>
      <c r="V1486" s="1" t="s">
        <v>2168</v>
      </c>
      <c r="W1486" s="1" t="s">
        <v>2168</v>
      </c>
      <c r="X1486" s="1" t="s">
        <v>3339</v>
      </c>
      <c r="Y1486" s="1" t="s">
        <v>2236</v>
      </c>
      <c r="Z1486" s="1">
        <v>1</v>
      </c>
      <c r="AA1486" s="1" t="s">
        <v>2124</v>
      </c>
      <c r="AB1486" s="1" t="s">
        <v>2171</v>
      </c>
      <c r="AC1486" s="1" t="s">
        <v>2124</v>
      </c>
      <c r="AD1486" s="1">
        <v>2</v>
      </c>
      <c r="AE1486" s="1">
        <v>1803838</v>
      </c>
      <c r="AF1486" s="1">
        <v>97768078</v>
      </c>
      <c r="AG1486" s="1" t="s">
        <v>2174</v>
      </c>
      <c r="AH1486" s="1" t="s">
        <v>2186</v>
      </c>
    </row>
    <row r="1487" spans="1:34" x14ac:dyDescent="0.25">
      <c r="A1487" s="1">
        <v>1860876</v>
      </c>
      <c r="B1487" s="1" t="s">
        <v>2175</v>
      </c>
      <c r="C1487" s="1" t="s">
        <v>7792</v>
      </c>
      <c r="D1487" s="1">
        <v>92482</v>
      </c>
      <c r="E1487" s="3" t="s">
        <v>1115</v>
      </c>
      <c r="F1487" s="1" t="s">
        <v>1117</v>
      </c>
      <c r="G1487" s="1" t="s">
        <v>2249</v>
      </c>
      <c r="H1487" s="1">
        <v>0</v>
      </c>
      <c r="I1487" s="1" t="s">
        <v>7585</v>
      </c>
      <c r="J1487" s="1">
        <v>-1</v>
      </c>
      <c r="K1487" s="1" t="s">
        <v>2124</v>
      </c>
      <c r="L1487" s="1" t="s">
        <v>7793</v>
      </c>
      <c r="M1487" s="1" t="s">
        <v>7794</v>
      </c>
      <c r="N1487" s="1" t="s">
        <v>7795</v>
      </c>
      <c r="O1487" s="1" t="s">
        <v>2165</v>
      </c>
      <c r="P1487" s="1" t="s">
        <v>2165</v>
      </c>
      <c r="Q1487" s="1" t="s">
        <v>2166</v>
      </c>
      <c r="R1487" s="1" t="s">
        <v>2225</v>
      </c>
      <c r="S1487" s="1">
        <v>10</v>
      </c>
      <c r="T1487" s="1">
        <v>110919117</v>
      </c>
      <c r="U1487" s="1">
        <v>110919117</v>
      </c>
      <c r="V1487" s="1" t="s">
        <v>2168</v>
      </c>
      <c r="W1487" s="1" t="s">
        <v>2168</v>
      </c>
      <c r="X1487" s="1" t="s">
        <v>7796</v>
      </c>
      <c r="Y1487" s="1" t="s">
        <v>2236</v>
      </c>
      <c r="Z1487" s="1">
        <v>1</v>
      </c>
      <c r="AA1487" s="1" t="s">
        <v>2124</v>
      </c>
      <c r="AB1487" s="1" t="s">
        <v>2171</v>
      </c>
      <c r="AC1487" s="1" t="s">
        <v>2124</v>
      </c>
      <c r="AD1487" s="1">
        <v>2</v>
      </c>
      <c r="AE1487" s="1">
        <v>1803851</v>
      </c>
      <c r="AF1487" s="1">
        <v>110919117</v>
      </c>
      <c r="AG1487" s="1" t="s">
        <v>2186</v>
      </c>
      <c r="AH1487" s="1" t="s">
        <v>2210</v>
      </c>
    </row>
    <row r="1488" spans="1:34" x14ac:dyDescent="0.25">
      <c r="A1488" s="1">
        <v>1860880</v>
      </c>
      <c r="B1488" s="1" t="s">
        <v>2175</v>
      </c>
      <c r="C1488" s="1" t="s">
        <v>7797</v>
      </c>
      <c r="D1488" s="1">
        <v>157680</v>
      </c>
      <c r="E1488" s="3" t="s">
        <v>761</v>
      </c>
      <c r="F1488" s="1" t="s">
        <v>763</v>
      </c>
      <c r="G1488" s="1" t="s">
        <v>2249</v>
      </c>
      <c r="H1488" s="1">
        <v>0</v>
      </c>
      <c r="I1488" s="1" t="s">
        <v>7585</v>
      </c>
      <c r="J1488" s="1">
        <v>-1</v>
      </c>
      <c r="K1488" s="1" t="s">
        <v>2124</v>
      </c>
      <c r="L1488" s="1" t="s">
        <v>7798</v>
      </c>
      <c r="M1488" s="1" t="s">
        <v>4124</v>
      </c>
      <c r="N1488" s="1" t="s">
        <v>4125</v>
      </c>
      <c r="O1488" s="1" t="s">
        <v>2165</v>
      </c>
      <c r="P1488" s="1" t="s">
        <v>2165</v>
      </c>
      <c r="Q1488" s="1" t="s">
        <v>2166</v>
      </c>
      <c r="R1488" s="1" t="s">
        <v>2325</v>
      </c>
      <c r="S1488" s="1">
        <v>8</v>
      </c>
      <c r="T1488" s="1">
        <v>99013352</v>
      </c>
      <c r="U1488" s="1">
        <v>99013352</v>
      </c>
      <c r="V1488" s="1" t="s">
        <v>2168</v>
      </c>
      <c r="W1488" s="1" t="s">
        <v>2168</v>
      </c>
      <c r="X1488" s="1" t="s">
        <v>4126</v>
      </c>
      <c r="Y1488" s="1" t="s">
        <v>2236</v>
      </c>
      <c r="Z1488" s="1">
        <v>1</v>
      </c>
      <c r="AA1488" s="1" t="s">
        <v>2124</v>
      </c>
      <c r="AB1488" s="1" t="s">
        <v>2171</v>
      </c>
      <c r="AC1488" s="1" t="s">
        <v>2124</v>
      </c>
      <c r="AD1488" s="1">
        <v>2</v>
      </c>
      <c r="AE1488" s="1">
        <v>1803855</v>
      </c>
      <c r="AF1488" s="1">
        <v>99013352</v>
      </c>
      <c r="AG1488" s="1" t="s">
        <v>2210</v>
      </c>
      <c r="AH1488" s="1" t="s">
        <v>2185</v>
      </c>
    </row>
    <row r="1489" spans="1:34" x14ac:dyDescent="0.25">
      <c r="A1489" s="1">
        <v>1871696</v>
      </c>
      <c r="B1489" s="1" t="s">
        <v>2175</v>
      </c>
      <c r="C1489" s="1" t="s">
        <v>7799</v>
      </c>
      <c r="D1489" s="1">
        <v>346007</v>
      </c>
      <c r="E1489" s="3" t="s">
        <v>277</v>
      </c>
      <c r="F1489" s="1" t="s">
        <v>280</v>
      </c>
      <c r="G1489" s="1" t="s">
        <v>2249</v>
      </c>
      <c r="H1489" s="1">
        <v>0</v>
      </c>
      <c r="I1489" s="1" t="s">
        <v>7800</v>
      </c>
      <c r="J1489" s="1">
        <v>-1</v>
      </c>
      <c r="K1489" s="1" t="s">
        <v>2124</v>
      </c>
      <c r="L1489" s="1" t="s">
        <v>7801</v>
      </c>
      <c r="M1489" s="1" t="s">
        <v>2232</v>
      </c>
      <c r="N1489" s="1" t="s">
        <v>2194</v>
      </c>
      <c r="O1489" s="1" t="s">
        <v>2165</v>
      </c>
      <c r="P1489" s="1" t="s">
        <v>2165</v>
      </c>
      <c r="Q1489" s="1" t="s">
        <v>2166</v>
      </c>
      <c r="R1489" s="1" t="s">
        <v>2167</v>
      </c>
      <c r="S1489" s="1">
        <v>6</v>
      </c>
      <c r="T1489" s="1">
        <v>65495545</v>
      </c>
      <c r="U1489" s="1">
        <v>65495545</v>
      </c>
      <c r="V1489" s="1" t="s">
        <v>2168</v>
      </c>
      <c r="W1489" s="1" t="s">
        <v>2168</v>
      </c>
      <c r="X1489" s="1" t="s">
        <v>3678</v>
      </c>
      <c r="Y1489" s="1" t="s">
        <v>2236</v>
      </c>
      <c r="Z1489" s="1">
        <v>1</v>
      </c>
      <c r="AA1489" s="1" t="s">
        <v>2124</v>
      </c>
      <c r="AB1489" s="1" t="s">
        <v>2171</v>
      </c>
      <c r="AC1489" s="1" t="s">
        <v>2124</v>
      </c>
      <c r="AD1489" s="1">
        <v>2</v>
      </c>
      <c r="AE1489" s="1">
        <v>2139409</v>
      </c>
      <c r="AF1489" s="1">
        <v>65495545</v>
      </c>
      <c r="AG1489" s="1" t="s">
        <v>2185</v>
      </c>
      <c r="AH1489" s="1" t="s">
        <v>2174</v>
      </c>
    </row>
    <row r="1490" spans="1:34" x14ac:dyDescent="0.25">
      <c r="A1490" s="1">
        <v>1872362</v>
      </c>
      <c r="B1490" s="1" t="s">
        <v>2175</v>
      </c>
      <c r="C1490" s="1" t="s">
        <v>7802</v>
      </c>
      <c r="D1490" s="1">
        <v>80025</v>
      </c>
      <c r="E1490" s="3" t="s">
        <v>499</v>
      </c>
      <c r="F1490" s="1" t="s">
        <v>502</v>
      </c>
      <c r="G1490" s="1" t="s">
        <v>2249</v>
      </c>
      <c r="H1490" s="1">
        <v>0</v>
      </c>
      <c r="I1490" s="1" t="s">
        <v>7803</v>
      </c>
      <c r="J1490" s="1">
        <v>-1</v>
      </c>
      <c r="K1490" s="1" t="s">
        <v>2124</v>
      </c>
      <c r="L1490" s="1" t="s">
        <v>7804</v>
      </c>
      <c r="M1490" s="1" t="s">
        <v>6442</v>
      </c>
      <c r="N1490" s="1" t="s">
        <v>6443</v>
      </c>
      <c r="O1490" s="1" t="s">
        <v>2165</v>
      </c>
      <c r="P1490" s="1" t="s">
        <v>2165</v>
      </c>
      <c r="Q1490" s="1" t="s">
        <v>2166</v>
      </c>
      <c r="R1490" s="1" t="s">
        <v>2195</v>
      </c>
      <c r="S1490" s="1">
        <v>20</v>
      </c>
      <c r="T1490" s="1">
        <v>3889409</v>
      </c>
      <c r="U1490" s="1">
        <v>3889409</v>
      </c>
      <c r="V1490" s="1" t="s">
        <v>2168</v>
      </c>
      <c r="W1490" s="1" t="s">
        <v>2168</v>
      </c>
      <c r="X1490" s="1" t="s">
        <v>2756</v>
      </c>
      <c r="Y1490" s="1" t="s">
        <v>2236</v>
      </c>
      <c r="Z1490" s="1">
        <v>1</v>
      </c>
      <c r="AA1490" s="1" t="s">
        <v>2124</v>
      </c>
      <c r="AB1490" s="1" t="s">
        <v>2171</v>
      </c>
      <c r="AC1490" s="1" t="s">
        <v>2124</v>
      </c>
      <c r="AD1490" s="1">
        <v>2</v>
      </c>
      <c r="AE1490" s="1">
        <v>2141371</v>
      </c>
      <c r="AF1490" s="1">
        <v>3889409</v>
      </c>
      <c r="AG1490" s="1" t="s">
        <v>2210</v>
      </c>
      <c r="AH1490" s="1" t="s">
        <v>2174</v>
      </c>
    </row>
    <row r="1491" spans="1:34" x14ac:dyDescent="0.25">
      <c r="A1491" s="1">
        <v>1873694</v>
      </c>
      <c r="B1491" s="1" t="s">
        <v>2175</v>
      </c>
      <c r="C1491" s="1" t="s">
        <v>7805</v>
      </c>
      <c r="D1491" s="1">
        <v>346007</v>
      </c>
      <c r="E1491" s="3" t="s">
        <v>277</v>
      </c>
      <c r="F1491" s="1" t="s">
        <v>280</v>
      </c>
      <c r="G1491" s="1" t="s">
        <v>2249</v>
      </c>
      <c r="H1491" s="1">
        <v>0</v>
      </c>
      <c r="I1491" s="1" t="s">
        <v>7662</v>
      </c>
      <c r="J1491" s="1">
        <v>-1</v>
      </c>
      <c r="K1491" s="1" t="s">
        <v>2124</v>
      </c>
      <c r="L1491" s="1" t="s">
        <v>7806</v>
      </c>
      <c r="M1491" s="1" t="s">
        <v>2232</v>
      </c>
      <c r="N1491" s="1" t="s">
        <v>2194</v>
      </c>
      <c r="O1491" s="1" t="s">
        <v>2165</v>
      </c>
      <c r="P1491" s="1" t="s">
        <v>2165</v>
      </c>
      <c r="Q1491" s="1" t="s">
        <v>2166</v>
      </c>
      <c r="R1491" s="1" t="s">
        <v>2167</v>
      </c>
      <c r="S1491" s="1">
        <v>6</v>
      </c>
      <c r="T1491" s="1">
        <v>65495946</v>
      </c>
      <c r="U1491" s="1">
        <v>65495946</v>
      </c>
      <c r="V1491" s="1" t="s">
        <v>2168</v>
      </c>
      <c r="W1491" s="1" t="s">
        <v>2168</v>
      </c>
      <c r="X1491" s="1" t="s">
        <v>3678</v>
      </c>
      <c r="Y1491" s="1" t="s">
        <v>2236</v>
      </c>
      <c r="Z1491" s="1">
        <v>1</v>
      </c>
      <c r="AA1491" s="1" t="s">
        <v>2124</v>
      </c>
      <c r="AB1491" s="1" t="s">
        <v>2171</v>
      </c>
      <c r="AC1491" s="1" t="s">
        <v>2124</v>
      </c>
      <c r="AD1491" s="1">
        <v>2</v>
      </c>
      <c r="AE1491" s="1">
        <v>2146589</v>
      </c>
      <c r="AF1491" s="1">
        <v>65495946</v>
      </c>
      <c r="AG1491" s="1" t="s">
        <v>2186</v>
      </c>
      <c r="AH1491" s="1" t="s">
        <v>2210</v>
      </c>
    </row>
    <row r="1492" spans="1:34" x14ac:dyDescent="0.25">
      <c r="A1492" s="1">
        <v>1874071</v>
      </c>
      <c r="B1492" s="1" t="s">
        <v>2175</v>
      </c>
      <c r="C1492" s="1" t="s">
        <v>7807</v>
      </c>
      <c r="D1492" s="1">
        <v>80025</v>
      </c>
      <c r="E1492" s="3" t="s">
        <v>499</v>
      </c>
      <c r="F1492" s="1" t="s">
        <v>502</v>
      </c>
      <c r="G1492" s="1" t="s">
        <v>2254</v>
      </c>
      <c r="H1492" s="1">
        <v>0</v>
      </c>
      <c r="I1492" s="1" t="s">
        <v>7808</v>
      </c>
      <c r="J1492" s="1">
        <v>-1</v>
      </c>
      <c r="K1492" s="1" t="s">
        <v>2124</v>
      </c>
      <c r="L1492" s="1" t="s">
        <v>7809</v>
      </c>
      <c r="M1492" s="1" t="s">
        <v>6442</v>
      </c>
      <c r="N1492" s="1" t="s">
        <v>6443</v>
      </c>
      <c r="O1492" s="1" t="s">
        <v>2165</v>
      </c>
      <c r="P1492" s="1" t="s">
        <v>2165</v>
      </c>
      <c r="Q1492" s="1" t="s">
        <v>2166</v>
      </c>
      <c r="R1492" s="1" t="s">
        <v>2195</v>
      </c>
      <c r="S1492" s="1">
        <v>20</v>
      </c>
      <c r="T1492" s="1">
        <v>3889400</v>
      </c>
      <c r="U1492" s="1">
        <v>3889400</v>
      </c>
      <c r="V1492" s="1" t="s">
        <v>2168</v>
      </c>
      <c r="W1492" s="1" t="s">
        <v>2168</v>
      </c>
      <c r="X1492" s="1" t="s">
        <v>2756</v>
      </c>
      <c r="Y1492" s="1" t="s">
        <v>2236</v>
      </c>
      <c r="Z1492" s="1">
        <v>1</v>
      </c>
      <c r="AA1492" s="1" t="s">
        <v>2124</v>
      </c>
      <c r="AB1492" s="1" t="s">
        <v>2171</v>
      </c>
      <c r="AC1492" s="1" t="s">
        <v>2124</v>
      </c>
      <c r="AD1492" s="1">
        <v>2</v>
      </c>
      <c r="AE1492" s="1">
        <v>2149553</v>
      </c>
      <c r="AF1492" s="1">
        <v>3889400</v>
      </c>
      <c r="AG1492" s="1" t="s">
        <v>2186</v>
      </c>
      <c r="AH1492" s="1" t="s">
        <v>2210</v>
      </c>
    </row>
    <row r="1493" spans="1:34" x14ac:dyDescent="0.25">
      <c r="A1493" s="1">
        <v>1875131</v>
      </c>
      <c r="B1493" s="1" t="s">
        <v>2175</v>
      </c>
      <c r="C1493" s="1" t="s">
        <v>7810</v>
      </c>
      <c r="D1493" s="1">
        <v>346007</v>
      </c>
      <c r="E1493" s="3" t="s">
        <v>277</v>
      </c>
      <c r="F1493" s="1" t="s">
        <v>280</v>
      </c>
      <c r="G1493" s="1" t="s">
        <v>2249</v>
      </c>
      <c r="H1493" s="1">
        <v>0</v>
      </c>
      <c r="I1493" s="1" t="s">
        <v>7602</v>
      </c>
      <c r="J1493" s="1">
        <v>-1</v>
      </c>
      <c r="K1493" s="1" t="s">
        <v>2124</v>
      </c>
      <c r="L1493" s="1" t="s">
        <v>7811</v>
      </c>
      <c r="M1493" s="1" t="s">
        <v>2232</v>
      </c>
      <c r="N1493" s="1" t="s">
        <v>2194</v>
      </c>
      <c r="O1493" s="1" t="s">
        <v>2165</v>
      </c>
      <c r="P1493" s="1" t="s">
        <v>2165</v>
      </c>
      <c r="Q1493" s="1" t="s">
        <v>2166</v>
      </c>
      <c r="R1493" s="1" t="s">
        <v>2167</v>
      </c>
      <c r="S1493" s="1">
        <v>6</v>
      </c>
      <c r="T1493" s="1">
        <v>65639886</v>
      </c>
      <c r="U1493" s="1">
        <v>65639886</v>
      </c>
      <c r="V1493" s="1" t="s">
        <v>2168</v>
      </c>
      <c r="W1493" s="1" t="s">
        <v>2168</v>
      </c>
      <c r="X1493" s="1" t="s">
        <v>3678</v>
      </c>
      <c r="Y1493" s="1" t="s">
        <v>2236</v>
      </c>
      <c r="Z1493" s="1">
        <v>1</v>
      </c>
      <c r="AA1493" s="1" t="s">
        <v>2124</v>
      </c>
      <c r="AB1493" s="1" t="s">
        <v>2171</v>
      </c>
      <c r="AC1493" s="1" t="s">
        <v>2124</v>
      </c>
      <c r="AD1493" s="1">
        <v>2</v>
      </c>
      <c r="AE1493" s="1">
        <v>2139337</v>
      </c>
      <c r="AF1493" s="1">
        <v>65639886</v>
      </c>
      <c r="AG1493" s="1" t="s">
        <v>2174</v>
      </c>
      <c r="AH1493" s="1" t="s">
        <v>2185</v>
      </c>
    </row>
    <row r="1494" spans="1:34" x14ac:dyDescent="0.25">
      <c r="A1494" s="1">
        <v>1876154</v>
      </c>
      <c r="B1494" s="1" t="s">
        <v>2175</v>
      </c>
      <c r="C1494" s="1" t="s">
        <v>7812</v>
      </c>
      <c r="D1494" s="1">
        <v>346007</v>
      </c>
      <c r="E1494" s="3" t="s">
        <v>277</v>
      </c>
      <c r="F1494" s="1" t="s">
        <v>280</v>
      </c>
      <c r="G1494" s="1" t="s">
        <v>2249</v>
      </c>
      <c r="H1494" s="1">
        <v>0</v>
      </c>
      <c r="I1494" s="1" t="s">
        <v>7813</v>
      </c>
      <c r="J1494" s="1">
        <v>-1</v>
      </c>
      <c r="K1494" s="1" t="s">
        <v>2124</v>
      </c>
      <c r="L1494" s="1" t="s">
        <v>7814</v>
      </c>
      <c r="M1494" s="1" t="s">
        <v>2232</v>
      </c>
      <c r="N1494" s="1" t="s">
        <v>2194</v>
      </c>
      <c r="O1494" s="1" t="s">
        <v>2165</v>
      </c>
      <c r="P1494" s="1" t="s">
        <v>2165</v>
      </c>
      <c r="Q1494" s="1" t="s">
        <v>2166</v>
      </c>
      <c r="R1494" s="1" t="s">
        <v>2167</v>
      </c>
      <c r="S1494" s="1">
        <v>6</v>
      </c>
      <c r="T1494" s="1">
        <v>65639782</v>
      </c>
      <c r="U1494" s="1">
        <v>65639782</v>
      </c>
      <c r="V1494" s="1" t="s">
        <v>2168</v>
      </c>
      <c r="W1494" s="1" t="s">
        <v>2168</v>
      </c>
      <c r="X1494" s="1" t="s">
        <v>3678</v>
      </c>
      <c r="Y1494" s="1" t="s">
        <v>2236</v>
      </c>
      <c r="Z1494" s="1">
        <v>1</v>
      </c>
      <c r="AA1494" s="1" t="s">
        <v>2124</v>
      </c>
      <c r="AB1494" s="1" t="s">
        <v>2171</v>
      </c>
      <c r="AC1494" s="1" t="s">
        <v>2124</v>
      </c>
      <c r="AD1494" s="1">
        <v>2</v>
      </c>
      <c r="AE1494" s="1">
        <v>2144250</v>
      </c>
      <c r="AF1494" s="1">
        <v>65639782</v>
      </c>
      <c r="AG1494" s="1" t="s">
        <v>2185</v>
      </c>
      <c r="AH1494" s="1" t="s">
        <v>2210</v>
      </c>
    </row>
    <row r="1495" spans="1:34" x14ac:dyDescent="0.25">
      <c r="A1495" s="1">
        <v>1877142</v>
      </c>
      <c r="B1495" s="1" t="s">
        <v>2157</v>
      </c>
      <c r="C1495" s="1" t="s">
        <v>7815</v>
      </c>
      <c r="D1495" s="1">
        <v>79848</v>
      </c>
      <c r="E1495" s="3" t="s">
        <v>237</v>
      </c>
      <c r="F1495" s="1" t="s">
        <v>240</v>
      </c>
      <c r="G1495" s="1" t="s">
        <v>2189</v>
      </c>
      <c r="H1495" s="1">
        <v>0</v>
      </c>
      <c r="I1495" s="1" t="s">
        <v>7816</v>
      </c>
      <c r="J1495" s="1">
        <v>-1</v>
      </c>
      <c r="K1495" s="1" t="s">
        <v>2124</v>
      </c>
      <c r="L1495" s="1" t="s">
        <v>7817</v>
      </c>
      <c r="M1495" s="1" t="s">
        <v>6481</v>
      </c>
      <c r="N1495" s="1" t="s">
        <v>6482</v>
      </c>
      <c r="O1495" s="1" t="s">
        <v>2165</v>
      </c>
      <c r="P1495" s="1" t="s">
        <v>2165</v>
      </c>
      <c r="Q1495" s="1" t="s">
        <v>2166</v>
      </c>
      <c r="R1495" s="1" t="s">
        <v>2325</v>
      </c>
      <c r="S1495" s="1">
        <v>8</v>
      </c>
      <c r="T1495" s="1">
        <v>67074230</v>
      </c>
      <c r="U1495" s="1">
        <v>67074230</v>
      </c>
      <c r="V1495" s="1" t="s">
        <v>2168</v>
      </c>
      <c r="W1495" s="1" t="s">
        <v>2168</v>
      </c>
      <c r="X1495" s="1" t="s">
        <v>5836</v>
      </c>
      <c r="Y1495" s="1" t="s">
        <v>2236</v>
      </c>
      <c r="Z1495" s="1">
        <v>1</v>
      </c>
      <c r="AA1495" s="1" t="s">
        <v>2124</v>
      </c>
      <c r="AB1495" s="1" t="s">
        <v>2171</v>
      </c>
      <c r="AC1495" s="1" t="s">
        <v>2124</v>
      </c>
      <c r="AD1495" s="1">
        <v>2</v>
      </c>
      <c r="AE1495" s="1">
        <v>2147830</v>
      </c>
      <c r="AF1495" s="1">
        <v>67074229</v>
      </c>
      <c r="AG1495" s="1" t="s">
        <v>6092</v>
      </c>
      <c r="AH1495" s="1" t="s">
        <v>2185</v>
      </c>
    </row>
    <row r="1496" spans="1:34" x14ac:dyDescent="0.25">
      <c r="A1496" s="1">
        <v>1877239</v>
      </c>
      <c r="B1496" s="1" t="s">
        <v>2175</v>
      </c>
      <c r="C1496" s="1" t="s">
        <v>7818</v>
      </c>
      <c r="D1496" s="1">
        <v>346007</v>
      </c>
      <c r="E1496" s="3" t="s">
        <v>277</v>
      </c>
      <c r="F1496" s="1" t="s">
        <v>280</v>
      </c>
      <c r="G1496" s="1" t="s">
        <v>2249</v>
      </c>
      <c r="H1496" s="1">
        <v>0</v>
      </c>
      <c r="I1496" s="1" t="s">
        <v>7566</v>
      </c>
      <c r="J1496" s="1">
        <v>-1</v>
      </c>
      <c r="K1496" s="1" t="s">
        <v>2124</v>
      </c>
      <c r="L1496" s="1" t="s">
        <v>7819</v>
      </c>
      <c r="M1496" s="1" t="s">
        <v>2232</v>
      </c>
      <c r="N1496" s="1" t="s">
        <v>2194</v>
      </c>
      <c r="O1496" s="1" t="s">
        <v>2165</v>
      </c>
      <c r="P1496" s="1" t="s">
        <v>2165</v>
      </c>
      <c r="Q1496" s="1" t="s">
        <v>2166</v>
      </c>
      <c r="R1496" s="1" t="s">
        <v>2167</v>
      </c>
      <c r="S1496" s="1">
        <v>6</v>
      </c>
      <c r="T1496" s="1">
        <v>65707147</v>
      </c>
      <c r="U1496" s="1">
        <v>65707147</v>
      </c>
      <c r="V1496" s="1" t="s">
        <v>2168</v>
      </c>
      <c r="W1496" s="1" t="s">
        <v>2168</v>
      </c>
      <c r="X1496" s="1" t="s">
        <v>3678</v>
      </c>
      <c r="Y1496" s="1" t="s">
        <v>2236</v>
      </c>
      <c r="Z1496" s="1">
        <v>1</v>
      </c>
      <c r="AA1496" s="1" t="s">
        <v>2124</v>
      </c>
      <c r="AB1496" s="1" t="s">
        <v>2171</v>
      </c>
      <c r="AC1496" s="1" t="s">
        <v>2124</v>
      </c>
      <c r="AD1496" s="1">
        <v>2</v>
      </c>
      <c r="AE1496" s="1">
        <v>2147927</v>
      </c>
      <c r="AF1496" s="1">
        <v>65707147</v>
      </c>
      <c r="AG1496" s="1" t="s">
        <v>2174</v>
      </c>
      <c r="AH1496" s="1" t="s">
        <v>2185</v>
      </c>
    </row>
    <row r="1497" spans="1:34" x14ac:dyDescent="0.25">
      <c r="A1497" s="1">
        <v>1878112</v>
      </c>
      <c r="B1497" s="1" t="s">
        <v>2175</v>
      </c>
      <c r="C1497" s="1" t="s">
        <v>7820</v>
      </c>
      <c r="D1497" s="1">
        <v>7439</v>
      </c>
      <c r="E1497" s="3" t="s">
        <v>102</v>
      </c>
      <c r="F1497" s="1" t="s">
        <v>105</v>
      </c>
      <c r="G1497" s="1" t="s">
        <v>2249</v>
      </c>
      <c r="H1497" s="1">
        <v>0</v>
      </c>
      <c r="I1497" s="1" t="s">
        <v>7821</v>
      </c>
      <c r="J1497" s="1">
        <v>-1</v>
      </c>
      <c r="K1497" s="1" t="s">
        <v>2124</v>
      </c>
      <c r="L1497" s="1" t="s">
        <v>7822</v>
      </c>
      <c r="M1497" s="1" t="s">
        <v>2232</v>
      </c>
      <c r="N1497" s="1" t="s">
        <v>2194</v>
      </c>
      <c r="O1497" s="1" t="s">
        <v>2165</v>
      </c>
      <c r="P1497" s="1" t="s">
        <v>2165</v>
      </c>
      <c r="Q1497" s="1" t="s">
        <v>2166</v>
      </c>
      <c r="R1497" s="1" t="s">
        <v>2182</v>
      </c>
      <c r="S1497" s="1">
        <v>11</v>
      </c>
      <c r="T1497" s="1">
        <v>61950432</v>
      </c>
      <c r="U1497" s="1">
        <v>61950432</v>
      </c>
      <c r="V1497" s="1" t="s">
        <v>2168</v>
      </c>
      <c r="W1497" s="1" t="s">
        <v>2168</v>
      </c>
      <c r="X1497" s="1" t="s">
        <v>2269</v>
      </c>
      <c r="Y1497" s="1" t="s">
        <v>2236</v>
      </c>
      <c r="Z1497" s="1">
        <v>1</v>
      </c>
      <c r="AA1497" s="1" t="s">
        <v>2124</v>
      </c>
      <c r="AB1497" s="1" t="s">
        <v>2171</v>
      </c>
      <c r="AC1497" s="1" t="s">
        <v>2124</v>
      </c>
      <c r="AD1497" s="1">
        <v>2</v>
      </c>
      <c r="AE1497" s="1">
        <v>2137109</v>
      </c>
      <c r="AF1497" s="1">
        <v>61950432</v>
      </c>
      <c r="AG1497" s="1" t="s">
        <v>2210</v>
      </c>
      <c r="AH1497" s="1" t="s">
        <v>2185</v>
      </c>
    </row>
    <row r="1498" spans="1:34" x14ac:dyDescent="0.25">
      <c r="A1498" s="1">
        <v>1878682</v>
      </c>
      <c r="B1498" s="1" t="s">
        <v>2175</v>
      </c>
      <c r="C1498" s="1" t="s">
        <v>7823</v>
      </c>
      <c r="D1498" s="1">
        <v>79848</v>
      </c>
      <c r="E1498" s="3" t="s">
        <v>237</v>
      </c>
      <c r="F1498" s="1" t="s">
        <v>240</v>
      </c>
      <c r="G1498" s="1" t="s">
        <v>2249</v>
      </c>
      <c r="H1498" s="1">
        <v>0</v>
      </c>
      <c r="I1498" s="1" t="s">
        <v>7824</v>
      </c>
      <c r="J1498" s="1">
        <v>-1</v>
      </c>
      <c r="K1498" s="1" t="s">
        <v>2124</v>
      </c>
      <c r="L1498" s="1" t="s">
        <v>7825</v>
      </c>
      <c r="M1498" s="1" t="s">
        <v>6481</v>
      </c>
      <c r="N1498" s="1" t="s">
        <v>6482</v>
      </c>
      <c r="O1498" s="1" t="s">
        <v>2165</v>
      </c>
      <c r="P1498" s="1" t="s">
        <v>2165</v>
      </c>
      <c r="Q1498" s="1" t="s">
        <v>2166</v>
      </c>
      <c r="R1498" s="1" t="s">
        <v>2325</v>
      </c>
      <c r="S1498" s="1">
        <v>8</v>
      </c>
      <c r="T1498" s="1">
        <v>67064411</v>
      </c>
      <c r="U1498" s="1">
        <v>67064411</v>
      </c>
      <c r="V1498" s="1" t="s">
        <v>2168</v>
      </c>
      <c r="W1498" s="1" t="s">
        <v>2168</v>
      </c>
      <c r="X1498" s="1" t="s">
        <v>5836</v>
      </c>
      <c r="Y1498" s="1" t="s">
        <v>2236</v>
      </c>
      <c r="Z1498" s="1">
        <v>1</v>
      </c>
      <c r="AA1498" s="1" t="s">
        <v>2124</v>
      </c>
      <c r="AB1498" s="1" t="s">
        <v>2171</v>
      </c>
      <c r="AC1498" s="1" t="s">
        <v>2124</v>
      </c>
      <c r="AD1498" s="1">
        <v>2</v>
      </c>
      <c r="AE1498" s="1">
        <v>2140307</v>
      </c>
      <c r="AF1498" s="1">
        <v>67064411</v>
      </c>
      <c r="AG1498" s="1" t="s">
        <v>2174</v>
      </c>
      <c r="AH1498" s="1" t="s">
        <v>2186</v>
      </c>
    </row>
    <row r="1499" spans="1:34" x14ac:dyDescent="0.25">
      <c r="A1499" s="1">
        <v>1881588</v>
      </c>
      <c r="B1499" s="1" t="s">
        <v>2175</v>
      </c>
      <c r="C1499" s="1" t="s">
        <v>7826</v>
      </c>
      <c r="D1499" s="1">
        <v>80025</v>
      </c>
      <c r="E1499" s="3" t="s">
        <v>499</v>
      </c>
      <c r="F1499" s="1" t="s">
        <v>502</v>
      </c>
      <c r="G1499" s="1" t="s">
        <v>2249</v>
      </c>
      <c r="H1499" s="1">
        <v>0</v>
      </c>
      <c r="I1499" s="1" t="s">
        <v>7827</v>
      </c>
      <c r="J1499" s="1">
        <v>-1</v>
      </c>
      <c r="K1499" s="1" t="s">
        <v>2124</v>
      </c>
      <c r="L1499" s="1" t="s">
        <v>7828</v>
      </c>
      <c r="M1499" s="1" t="s">
        <v>6442</v>
      </c>
      <c r="N1499" s="1" t="s">
        <v>6443</v>
      </c>
      <c r="O1499" s="1" t="s">
        <v>2165</v>
      </c>
      <c r="P1499" s="1" t="s">
        <v>2165</v>
      </c>
      <c r="Q1499" s="1" t="s">
        <v>2166</v>
      </c>
      <c r="R1499" s="1" t="s">
        <v>2195</v>
      </c>
      <c r="S1499" s="1">
        <v>20</v>
      </c>
      <c r="T1499" s="1">
        <v>3889402</v>
      </c>
      <c r="U1499" s="1">
        <v>3889402</v>
      </c>
      <c r="V1499" s="1" t="s">
        <v>2168</v>
      </c>
      <c r="W1499" s="1" t="s">
        <v>2168</v>
      </c>
      <c r="X1499" s="1" t="s">
        <v>2756</v>
      </c>
      <c r="Y1499" s="1" t="s">
        <v>2236</v>
      </c>
      <c r="Z1499" s="1">
        <v>1</v>
      </c>
      <c r="AA1499" s="1" t="s">
        <v>2124</v>
      </c>
      <c r="AB1499" s="1" t="s">
        <v>2171</v>
      </c>
      <c r="AC1499" s="1" t="s">
        <v>2124</v>
      </c>
      <c r="AD1499" s="1">
        <v>2</v>
      </c>
      <c r="AE1499" s="1">
        <v>2150122</v>
      </c>
      <c r="AF1499" s="1">
        <v>3889402</v>
      </c>
      <c r="AG1499" s="1" t="s">
        <v>2174</v>
      </c>
      <c r="AH1499" s="1" t="s">
        <v>2210</v>
      </c>
    </row>
    <row r="1500" spans="1:34" x14ac:dyDescent="0.25">
      <c r="A1500" s="1">
        <v>1884330</v>
      </c>
      <c r="B1500" s="1" t="s">
        <v>2175</v>
      </c>
      <c r="C1500" s="1" t="s">
        <v>7829</v>
      </c>
      <c r="D1500" s="1">
        <v>346007</v>
      </c>
      <c r="E1500" s="3" t="s">
        <v>277</v>
      </c>
      <c r="F1500" s="1" t="s">
        <v>280</v>
      </c>
      <c r="G1500" s="1" t="s">
        <v>2249</v>
      </c>
      <c r="H1500" s="1">
        <v>0</v>
      </c>
      <c r="I1500" s="1" t="s">
        <v>2484</v>
      </c>
      <c r="J1500" s="1">
        <v>-1</v>
      </c>
      <c r="K1500" s="1" t="s">
        <v>2124</v>
      </c>
      <c r="L1500" s="1" t="s">
        <v>7830</v>
      </c>
      <c r="M1500" s="1" t="s">
        <v>2232</v>
      </c>
      <c r="N1500" s="1" t="s">
        <v>2194</v>
      </c>
      <c r="O1500" s="1" t="s">
        <v>2165</v>
      </c>
      <c r="P1500" s="1" t="s">
        <v>2165</v>
      </c>
      <c r="Q1500" s="1" t="s">
        <v>2166</v>
      </c>
      <c r="R1500" s="1" t="s">
        <v>2167</v>
      </c>
      <c r="S1500" s="1">
        <v>6</v>
      </c>
      <c r="T1500" s="1">
        <v>65495477</v>
      </c>
      <c r="U1500" s="1">
        <v>65495477</v>
      </c>
      <c r="V1500" s="1" t="s">
        <v>2168</v>
      </c>
      <c r="W1500" s="1" t="s">
        <v>2168</v>
      </c>
      <c r="X1500" s="1" t="s">
        <v>3678</v>
      </c>
      <c r="Y1500" s="1" t="s">
        <v>2236</v>
      </c>
      <c r="Z1500" s="1">
        <v>1</v>
      </c>
      <c r="AA1500" s="1" t="s">
        <v>2124</v>
      </c>
      <c r="AB1500" s="1" t="s">
        <v>2171</v>
      </c>
      <c r="AC1500" s="1" t="s">
        <v>2124</v>
      </c>
      <c r="AD1500" s="1">
        <v>2</v>
      </c>
      <c r="AE1500" s="1">
        <v>2161942</v>
      </c>
      <c r="AF1500" s="1">
        <v>65495477</v>
      </c>
      <c r="AG1500" s="1" t="s">
        <v>2174</v>
      </c>
      <c r="AH1500" s="1" t="s">
        <v>2186</v>
      </c>
    </row>
    <row r="1501" spans="1:34" x14ac:dyDescent="0.25">
      <c r="A1501" s="1">
        <v>1887352</v>
      </c>
      <c r="B1501" s="1" t="s">
        <v>2175</v>
      </c>
      <c r="C1501" s="1" t="s">
        <v>7831</v>
      </c>
      <c r="D1501" s="1">
        <v>346007</v>
      </c>
      <c r="E1501" s="3" t="s">
        <v>277</v>
      </c>
      <c r="F1501" s="1" t="s">
        <v>280</v>
      </c>
      <c r="G1501" s="1" t="s">
        <v>2249</v>
      </c>
      <c r="H1501" s="1">
        <v>0</v>
      </c>
      <c r="I1501" s="1" t="s">
        <v>7832</v>
      </c>
      <c r="J1501" s="1">
        <v>-1</v>
      </c>
      <c r="K1501" s="1" t="s">
        <v>2124</v>
      </c>
      <c r="L1501" s="1" t="s">
        <v>7833</v>
      </c>
      <c r="M1501" s="1" t="s">
        <v>2232</v>
      </c>
      <c r="N1501" s="1" t="s">
        <v>2194</v>
      </c>
      <c r="O1501" s="1" t="s">
        <v>2165</v>
      </c>
      <c r="P1501" s="1" t="s">
        <v>2165</v>
      </c>
      <c r="Q1501" s="1" t="s">
        <v>2166</v>
      </c>
      <c r="R1501" s="1" t="s">
        <v>2167</v>
      </c>
      <c r="S1501" s="1">
        <v>6</v>
      </c>
      <c r="T1501" s="1">
        <v>65495930</v>
      </c>
      <c r="U1501" s="1">
        <v>65495930</v>
      </c>
      <c r="V1501" s="1" t="s">
        <v>2168</v>
      </c>
      <c r="W1501" s="1" t="s">
        <v>2168</v>
      </c>
      <c r="X1501" s="1" t="s">
        <v>3678</v>
      </c>
      <c r="Y1501" s="1" t="s">
        <v>2236</v>
      </c>
      <c r="Z1501" s="1">
        <v>1</v>
      </c>
      <c r="AA1501" s="1" t="s">
        <v>2124</v>
      </c>
      <c r="AB1501" s="1" t="s">
        <v>2171</v>
      </c>
      <c r="AC1501" s="1" t="s">
        <v>2124</v>
      </c>
      <c r="AD1501" s="1">
        <v>2</v>
      </c>
      <c r="AE1501" s="1">
        <v>2161573</v>
      </c>
      <c r="AF1501" s="1">
        <v>65495930</v>
      </c>
      <c r="AG1501" s="1" t="s">
        <v>2186</v>
      </c>
      <c r="AH1501" s="1" t="s">
        <v>2174</v>
      </c>
    </row>
    <row r="1502" spans="1:34" x14ac:dyDescent="0.25">
      <c r="A1502" s="1">
        <v>1888933</v>
      </c>
      <c r="B1502" s="1" t="s">
        <v>2175</v>
      </c>
      <c r="C1502" s="1" t="s">
        <v>7834</v>
      </c>
      <c r="D1502" s="1">
        <v>79583</v>
      </c>
      <c r="E1502" s="3" t="s">
        <v>1052</v>
      </c>
      <c r="F1502" s="1" t="s">
        <v>1055</v>
      </c>
      <c r="G1502" s="1" t="s">
        <v>2249</v>
      </c>
      <c r="H1502" s="1">
        <v>0</v>
      </c>
      <c r="I1502" s="1" t="s">
        <v>6479</v>
      </c>
      <c r="J1502" s="1">
        <v>-1</v>
      </c>
      <c r="K1502" s="1" t="s">
        <v>2124</v>
      </c>
      <c r="L1502" s="1" t="s">
        <v>7835</v>
      </c>
      <c r="M1502" s="1" t="s">
        <v>7636</v>
      </c>
      <c r="N1502" s="1" t="s">
        <v>7637</v>
      </c>
      <c r="O1502" s="1" t="s">
        <v>2165</v>
      </c>
      <c r="P1502" s="1" t="s">
        <v>2165</v>
      </c>
      <c r="Q1502" s="1" t="s">
        <v>2166</v>
      </c>
      <c r="R1502" s="1" t="s">
        <v>2532</v>
      </c>
      <c r="S1502" s="1">
        <v>16</v>
      </c>
      <c r="T1502" s="1">
        <v>75556225</v>
      </c>
      <c r="U1502" s="1">
        <v>75556225</v>
      </c>
      <c r="V1502" s="1" t="s">
        <v>2168</v>
      </c>
      <c r="W1502" s="1" t="s">
        <v>2168</v>
      </c>
      <c r="X1502" s="1" t="s">
        <v>2710</v>
      </c>
      <c r="Y1502" s="1" t="s">
        <v>2236</v>
      </c>
      <c r="Z1502" s="1">
        <v>1</v>
      </c>
      <c r="AA1502" s="1" t="s">
        <v>2124</v>
      </c>
      <c r="AB1502" s="1" t="s">
        <v>2171</v>
      </c>
      <c r="AC1502" s="1" t="s">
        <v>2124</v>
      </c>
      <c r="AD1502" s="1">
        <v>2</v>
      </c>
      <c r="AE1502" s="1">
        <v>2152744</v>
      </c>
      <c r="AF1502" s="1">
        <v>75556225</v>
      </c>
      <c r="AG1502" s="1" t="s">
        <v>2210</v>
      </c>
      <c r="AH1502" s="1" t="s">
        <v>2186</v>
      </c>
    </row>
    <row r="1503" spans="1:34" x14ac:dyDescent="0.25">
      <c r="A1503" s="1">
        <v>1892811</v>
      </c>
      <c r="B1503" s="1" t="s">
        <v>2175</v>
      </c>
      <c r="C1503" s="1" t="s">
        <v>7836</v>
      </c>
      <c r="D1503" s="1">
        <v>79848</v>
      </c>
      <c r="E1503" s="3" t="s">
        <v>237</v>
      </c>
      <c r="F1503" s="1" t="s">
        <v>240</v>
      </c>
      <c r="G1503" s="1" t="s">
        <v>2249</v>
      </c>
      <c r="H1503" s="1">
        <v>0</v>
      </c>
      <c r="I1503" s="1" t="s">
        <v>7837</v>
      </c>
      <c r="J1503" s="1">
        <v>-1</v>
      </c>
      <c r="K1503" s="1" t="s">
        <v>2124</v>
      </c>
      <c r="L1503" s="1" t="s">
        <v>7838</v>
      </c>
      <c r="M1503" s="1" t="s">
        <v>7839</v>
      </c>
      <c r="N1503" s="1" t="s">
        <v>7840</v>
      </c>
      <c r="O1503" s="1" t="s">
        <v>2165</v>
      </c>
      <c r="P1503" s="1" t="s">
        <v>2165</v>
      </c>
      <c r="Q1503" s="1" t="s">
        <v>2166</v>
      </c>
      <c r="R1503" s="1" t="s">
        <v>2325</v>
      </c>
      <c r="S1503" s="1">
        <v>8</v>
      </c>
      <c r="T1503" s="1">
        <v>67064492</v>
      </c>
      <c r="U1503" s="1">
        <v>67064492</v>
      </c>
      <c r="V1503" s="1" t="s">
        <v>2168</v>
      </c>
      <c r="W1503" s="1" t="s">
        <v>2168</v>
      </c>
      <c r="X1503" s="1" t="s">
        <v>5836</v>
      </c>
      <c r="Y1503" s="1" t="s">
        <v>2245</v>
      </c>
      <c r="Z1503" s="1">
        <v>2</v>
      </c>
      <c r="AA1503" s="1" t="s">
        <v>2124</v>
      </c>
      <c r="AB1503" s="1" t="s">
        <v>2171</v>
      </c>
      <c r="AC1503" s="1" t="s">
        <v>2124</v>
      </c>
      <c r="AD1503" s="1">
        <v>2</v>
      </c>
      <c r="AE1503" s="1">
        <v>2154035</v>
      </c>
      <c r="AF1503" s="1">
        <v>67064492</v>
      </c>
      <c r="AG1503" s="1" t="s">
        <v>2174</v>
      </c>
      <c r="AH1503" s="1" t="s">
        <v>2210</v>
      </c>
    </row>
    <row r="1504" spans="1:34" x14ac:dyDescent="0.25">
      <c r="A1504" s="1">
        <v>1892976</v>
      </c>
      <c r="B1504" s="1" t="s">
        <v>2175</v>
      </c>
      <c r="C1504" s="1" t="s">
        <v>7841</v>
      </c>
      <c r="D1504" s="1">
        <v>346007</v>
      </c>
      <c r="E1504" s="3" t="s">
        <v>277</v>
      </c>
      <c r="F1504" s="1" t="s">
        <v>280</v>
      </c>
      <c r="G1504" s="1" t="s">
        <v>2249</v>
      </c>
      <c r="H1504" s="1">
        <v>0</v>
      </c>
      <c r="I1504" s="1" t="s">
        <v>6479</v>
      </c>
      <c r="J1504" s="1">
        <v>-1</v>
      </c>
      <c r="K1504" s="1" t="s">
        <v>2124</v>
      </c>
      <c r="L1504" s="1" t="s">
        <v>7842</v>
      </c>
      <c r="M1504" s="1" t="s">
        <v>2232</v>
      </c>
      <c r="N1504" s="1" t="s">
        <v>2194</v>
      </c>
      <c r="O1504" s="1" t="s">
        <v>2165</v>
      </c>
      <c r="P1504" s="1" t="s">
        <v>2165</v>
      </c>
      <c r="Q1504" s="1" t="s">
        <v>2166</v>
      </c>
      <c r="R1504" s="1" t="s">
        <v>2167</v>
      </c>
      <c r="S1504" s="1">
        <v>6</v>
      </c>
      <c r="T1504" s="1">
        <v>65495578</v>
      </c>
      <c r="U1504" s="1">
        <v>65495578</v>
      </c>
      <c r="V1504" s="1" t="s">
        <v>2168</v>
      </c>
      <c r="W1504" s="1" t="s">
        <v>2168</v>
      </c>
      <c r="X1504" s="1" t="s">
        <v>3678</v>
      </c>
      <c r="Y1504" s="1" t="s">
        <v>2236</v>
      </c>
      <c r="Z1504" s="1">
        <v>1</v>
      </c>
      <c r="AA1504" s="1" t="s">
        <v>2124</v>
      </c>
      <c r="AB1504" s="1" t="s">
        <v>2171</v>
      </c>
      <c r="AC1504" s="1" t="s">
        <v>2124</v>
      </c>
      <c r="AD1504" s="1">
        <v>2</v>
      </c>
      <c r="AE1504" s="1">
        <v>2155495</v>
      </c>
      <c r="AF1504" s="1">
        <v>65495578</v>
      </c>
      <c r="AG1504" s="1" t="s">
        <v>2210</v>
      </c>
      <c r="AH1504" s="1" t="s">
        <v>2174</v>
      </c>
    </row>
    <row r="1505" spans="1:34" x14ac:dyDescent="0.25">
      <c r="A1505" s="1">
        <v>1905618</v>
      </c>
      <c r="B1505" s="1" t="s">
        <v>2175</v>
      </c>
      <c r="C1505" s="1" t="s">
        <v>7843</v>
      </c>
      <c r="D1505" s="1">
        <v>79583</v>
      </c>
      <c r="E1505" s="3" t="s">
        <v>1052</v>
      </c>
      <c r="F1505" s="1" t="s">
        <v>1055</v>
      </c>
      <c r="G1505" s="1" t="s">
        <v>2249</v>
      </c>
      <c r="H1505" s="1">
        <v>0</v>
      </c>
      <c r="I1505" s="1" t="s">
        <v>7844</v>
      </c>
      <c r="J1505" s="1">
        <v>-1</v>
      </c>
      <c r="K1505" s="1" t="s">
        <v>2124</v>
      </c>
      <c r="L1505" s="1" t="s">
        <v>7845</v>
      </c>
      <c r="M1505" s="1" t="s">
        <v>7636</v>
      </c>
      <c r="N1505" s="1" t="s">
        <v>7637</v>
      </c>
      <c r="O1505" s="1" t="s">
        <v>2165</v>
      </c>
      <c r="P1505" s="1" t="s">
        <v>2165</v>
      </c>
      <c r="Q1505" s="1" t="s">
        <v>2166</v>
      </c>
      <c r="R1505" s="1" t="s">
        <v>2532</v>
      </c>
      <c r="S1505" s="1">
        <v>16</v>
      </c>
      <c r="T1505" s="1">
        <v>75556231</v>
      </c>
      <c r="U1505" s="1">
        <v>75556231</v>
      </c>
      <c r="V1505" s="1" t="s">
        <v>2168</v>
      </c>
      <c r="W1505" s="1" t="s">
        <v>2168</v>
      </c>
      <c r="X1505" s="1" t="s">
        <v>2710</v>
      </c>
      <c r="Y1505" s="1" t="s">
        <v>2236</v>
      </c>
      <c r="Z1505" s="1">
        <v>1</v>
      </c>
      <c r="AA1505" s="1" t="s">
        <v>2124</v>
      </c>
      <c r="AB1505" s="1" t="s">
        <v>2171</v>
      </c>
      <c r="AC1505" s="1" t="s">
        <v>2124</v>
      </c>
      <c r="AD1505" s="1">
        <v>2</v>
      </c>
      <c r="AE1505" s="1">
        <v>2163906</v>
      </c>
      <c r="AF1505" s="1">
        <v>75556231</v>
      </c>
      <c r="AG1505" s="1" t="s">
        <v>2174</v>
      </c>
      <c r="AH1505" s="1" t="s">
        <v>2210</v>
      </c>
    </row>
    <row r="1506" spans="1:34" x14ac:dyDescent="0.25">
      <c r="A1506" s="1">
        <v>1908253</v>
      </c>
      <c r="B1506" s="1" t="s">
        <v>2157</v>
      </c>
      <c r="C1506" s="1" t="s">
        <v>7846</v>
      </c>
      <c r="D1506" s="1">
        <v>346007</v>
      </c>
      <c r="E1506" s="3" t="s">
        <v>277</v>
      </c>
      <c r="F1506" s="1" t="s">
        <v>280</v>
      </c>
      <c r="G1506" s="1" t="s">
        <v>2249</v>
      </c>
      <c r="H1506" s="1">
        <v>0</v>
      </c>
      <c r="I1506" s="1" t="s">
        <v>7837</v>
      </c>
      <c r="J1506" s="1">
        <v>-1</v>
      </c>
      <c r="K1506" s="1" t="s">
        <v>2124</v>
      </c>
      <c r="L1506" s="1" t="s">
        <v>7847</v>
      </c>
      <c r="M1506" s="1" t="s">
        <v>2232</v>
      </c>
      <c r="N1506" s="1" t="s">
        <v>2194</v>
      </c>
      <c r="O1506" s="1" t="s">
        <v>2165</v>
      </c>
      <c r="P1506" s="1" t="s">
        <v>2165</v>
      </c>
      <c r="Q1506" s="1" t="s">
        <v>2166</v>
      </c>
      <c r="R1506" s="1" t="s">
        <v>2167</v>
      </c>
      <c r="S1506" s="1">
        <v>6</v>
      </c>
      <c r="T1506" s="1">
        <v>65639869</v>
      </c>
      <c r="U1506" s="1">
        <v>65639869</v>
      </c>
      <c r="V1506" s="1" t="s">
        <v>2168</v>
      </c>
      <c r="W1506" s="1" t="s">
        <v>2168</v>
      </c>
      <c r="X1506" s="1" t="s">
        <v>3678</v>
      </c>
      <c r="Y1506" s="1" t="s">
        <v>2236</v>
      </c>
      <c r="Z1506" s="1">
        <v>1</v>
      </c>
      <c r="AA1506" s="1" t="s">
        <v>2124</v>
      </c>
      <c r="AB1506" s="1" t="s">
        <v>2171</v>
      </c>
      <c r="AC1506" s="1" t="s">
        <v>2124</v>
      </c>
      <c r="AD1506" s="1">
        <v>2</v>
      </c>
      <c r="AE1506" s="1">
        <v>2174305</v>
      </c>
      <c r="AF1506" s="1">
        <v>65639868</v>
      </c>
      <c r="AG1506" s="1" t="s">
        <v>4223</v>
      </c>
      <c r="AH1506" s="1" t="s">
        <v>2186</v>
      </c>
    </row>
    <row r="1507" spans="1:34" x14ac:dyDescent="0.25">
      <c r="A1507" s="1">
        <v>1918184</v>
      </c>
      <c r="B1507" s="1" t="s">
        <v>2175</v>
      </c>
      <c r="C1507" s="1" t="s">
        <v>7848</v>
      </c>
      <c r="D1507" s="1">
        <v>346007</v>
      </c>
      <c r="E1507" s="3" t="s">
        <v>277</v>
      </c>
      <c r="F1507" s="1" t="s">
        <v>280</v>
      </c>
      <c r="G1507" s="1" t="s">
        <v>2249</v>
      </c>
      <c r="H1507" s="1">
        <v>0</v>
      </c>
      <c r="I1507" s="1" t="s">
        <v>6435</v>
      </c>
      <c r="J1507" s="1">
        <v>-1</v>
      </c>
      <c r="K1507" s="1" t="s">
        <v>2124</v>
      </c>
      <c r="L1507" s="1" t="s">
        <v>7849</v>
      </c>
      <c r="M1507" s="1" t="s">
        <v>2232</v>
      </c>
      <c r="N1507" s="1" t="s">
        <v>2194</v>
      </c>
      <c r="O1507" s="1" t="s">
        <v>2165</v>
      </c>
      <c r="P1507" s="1" t="s">
        <v>2165</v>
      </c>
      <c r="Q1507" s="1" t="s">
        <v>2166</v>
      </c>
      <c r="R1507" s="1" t="s">
        <v>2167</v>
      </c>
      <c r="S1507" s="1">
        <v>6</v>
      </c>
      <c r="T1507" s="1">
        <v>65495880</v>
      </c>
      <c r="U1507" s="1">
        <v>65495880</v>
      </c>
      <c r="V1507" s="1" t="s">
        <v>2168</v>
      </c>
      <c r="W1507" s="1" t="s">
        <v>2168</v>
      </c>
      <c r="X1507" s="1" t="s">
        <v>3678</v>
      </c>
      <c r="Y1507" s="1" t="s">
        <v>2236</v>
      </c>
      <c r="Z1507" s="1">
        <v>1</v>
      </c>
      <c r="AA1507" s="1" t="s">
        <v>2124</v>
      </c>
      <c r="AB1507" s="1" t="s">
        <v>2171</v>
      </c>
      <c r="AC1507" s="1" t="s">
        <v>2124</v>
      </c>
      <c r="AD1507" s="1">
        <v>2</v>
      </c>
      <c r="AE1507" s="1">
        <v>2186839</v>
      </c>
      <c r="AF1507" s="1">
        <v>65495880</v>
      </c>
      <c r="AG1507" s="1" t="s">
        <v>2186</v>
      </c>
      <c r="AH1507" s="1" t="s">
        <v>2174</v>
      </c>
    </row>
    <row r="1508" spans="1:34" x14ac:dyDescent="0.25">
      <c r="A1508" s="1">
        <v>1919358</v>
      </c>
      <c r="B1508" s="1" t="s">
        <v>2175</v>
      </c>
      <c r="C1508" s="1" t="s">
        <v>7850</v>
      </c>
      <c r="D1508" s="1">
        <v>79848</v>
      </c>
      <c r="E1508" s="3" t="s">
        <v>237</v>
      </c>
      <c r="F1508" s="1" t="s">
        <v>240</v>
      </c>
      <c r="G1508" s="1" t="s">
        <v>2254</v>
      </c>
      <c r="H1508" s="1">
        <v>0</v>
      </c>
      <c r="I1508" s="1" t="s">
        <v>7159</v>
      </c>
      <c r="J1508" s="1">
        <v>-1</v>
      </c>
      <c r="K1508" s="1" t="s">
        <v>2124</v>
      </c>
      <c r="L1508" s="1" t="s">
        <v>7851</v>
      </c>
      <c r="M1508" s="1" t="s">
        <v>6481</v>
      </c>
      <c r="N1508" s="1" t="s">
        <v>6482</v>
      </c>
      <c r="O1508" s="1" t="s">
        <v>2165</v>
      </c>
      <c r="P1508" s="1" t="s">
        <v>2165</v>
      </c>
      <c r="Q1508" s="1" t="s">
        <v>2166</v>
      </c>
      <c r="R1508" s="1" t="s">
        <v>2325</v>
      </c>
      <c r="S1508" s="1">
        <v>8</v>
      </c>
      <c r="T1508" s="1">
        <v>67064428</v>
      </c>
      <c r="U1508" s="1">
        <v>67064428</v>
      </c>
      <c r="V1508" s="1" t="s">
        <v>2168</v>
      </c>
      <c r="W1508" s="1" t="s">
        <v>2168</v>
      </c>
      <c r="X1508" s="1" t="s">
        <v>5836</v>
      </c>
      <c r="Y1508" s="1" t="s">
        <v>2236</v>
      </c>
      <c r="Z1508" s="1">
        <v>1</v>
      </c>
      <c r="AA1508" s="1" t="s">
        <v>2124</v>
      </c>
      <c r="AB1508" s="1" t="s">
        <v>2171</v>
      </c>
      <c r="AC1508" s="1" t="s">
        <v>2124</v>
      </c>
      <c r="AD1508" s="1">
        <v>2</v>
      </c>
      <c r="AE1508" s="1">
        <v>2177666</v>
      </c>
      <c r="AF1508" s="1">
        <v>67064428</v>
      </c>
      <c r="AG1508" s="1" t="s">
        <v>2185</v>
      </c>
      <c r="AH1508" s="1" t="s">
        <v>2174</v>
      </c>
    </row>
    <row r="1509" spans="1:34" x14ac:dyDescent="0.25">
      <c r="A1509" s="1">
        <v>1922222</v>
      </c>
      <c r="B1509" s="1" t="s">
        <v>2175</v>
      </c>
      <c r="C1509" s="1" t="s">
        <v>7852</v>
      </c>
      <c r="D1509" s="1">
        <v>79848</v>
      </c>
      <c r="E1509" s="3" t="s">
        <v>237</v>
      </c>
      <c r="F1509" s="1" t="s">
        <v>240</v>
      </c>
      <c r="G1509" s="1" t="s">
        <v>2254</v>
      </c>
      <c r="H1509" s="1">
        <v>0</v>
      </c>
      <c r="I1509" s="1" t="s">
        <v>7853</v>
      </c>
      <c r="J1509" s="1">
        <v>-1</v>
      </c>
      <c r="K1509" s="1" t="s">
        <v>2124</v>
      </c>
      <c r="L1509" s="1" t="s">
        <v>7854</v>
      </c>
      <c r="M1509" s="1" t="s">
        <v>6481</v>
      </c>
      <c r="N1509" s="1" t="s">
        <v>6482</v>
      </c>
      <c r="O1509" s="1" t="s">
        <v>2165</v>
      </c>
      <c r="P1509" s="1" t="s">
        <v>2165</v>
      </c>
      <c r="Q1509" s="1" t="s">
        <v>2166</v>
      </c>
      <c r="R1509" s="1" t="s">
        <v>2325</v>
      </c>
      <c r="S1509" s="1">
        <v>8</v>
      </c>
      <c r="T1509" s="1">
        <v>67064476</v>
      </c>
      <c r="U1509" s="1">
        <v>67064476</v>
      </c>
      <c r="V1509" s="1" t="s">
        <v>2168</v>
      </c>
      <c r="W1509" s="1" t="s">
        <v>2168</v>
      </c>
      <c r="X1509" s="1" t="s">
        <v>5836</v>
      </c>
      <c r="Y1509" s="1" t="s">
        <v>2236</v>
      </c>
      <c r="Z1509" s="1">
        <v>1</v>
      </c>
      <c r="AA1509" s="1" t="s">
        <v>2124</v>
      </c>
      <c r="AB1509" s="1" t="s">
        <v>2171</v>
      </c>
      <c r="AC1509" s="1" t="s">
        <v>2124</v>
      </c>
      <c r="AD1509" s="1">
        <v>2</v>
      </c>
      <c r="AE1509" s="1">
        <v>2189601</v>
      </c>
      <c r="AF1509" s="1">
        <v>67064476</v>
      </c>
      <c r="AG1509" s="1" t="s">
        <v>2210</v>
      </c>
      <c r="AH1509" s="1" t="s">
        <v>2174</v>
      </c>
    </row>
    <row r="1510" spans="1:34" x14ac:dyDescent="0.25">
      <c r="A1510" s="1">
        <v>1925218</v>
      </c>
      <c r="B1510" s="1" t="s">
        <v>2175</v>
      </c>
      <c r="C1510" s="1" t="s">
        <v>7855</v>
      </c>
      <c r="D1510" s="1">
        <v>7399</v>
      </c>
      <c r="E1510" s="3" t="s">
        <v>753</v>
      </c>
      <c r="F1510" s="1" t="s">
        <v>756</v>
      </c>
      <c r="G1510" s="1" t="s">
        <v>2249</v>
      </c>
      <c r="H1510" s="1">
        <v>0</v>
      </c>
      <c r="I1510" s="1" t="s">
        <v>6435</v>
      </c>
      <c r="J1510" s="1">
        <v>-1</v>
      </c>
      <c r="K1510" s="1" t="s">
        <v>2124</v>
      </c>
      <c r="L1510" s="1" t="s">
        <v>7856</v>
      </c>
      <c r="M1510" s="1" t="s">
        <v>2232</v>
      </c>
      <c r="N1510" s="1" t="s">
        <v>2194</v>
      </c>
      <c r="O1510" s="1" t="s">
        <v>2165</v>
      </c>
      <c r="P1510" s="1" t="s">
        <v>2165</v>
      </c>
      <c r="Q1510" s="1" t="s">
        <v>2166</v>
      </c>
      <c r="R1510" s="1" t="s">
        <v>2380</v>
      </c>
      <c r="S1510" s="1">
        <v>1</v>
      </c>
      <c r="T1510" s="1">
        <v>216423268</v>
      </c>
      <c r="U1510" s="1">
        <v>216423268</v>
      </c>
      <c r="V1510" s="1" t="s">
        <v>2168</v>
      </c>
      <c r="W1510" s="1" t="s">
        <v>2168</v>
      </c>
      <c r="X1510" s="1" t="s">
        <v>2410</v>
      </c>
      <c r="Y1510" s="1" t="s">
        <v>2236</v>
      </c>
      <c r="Z1510" s="1">
        <v>1</v>
      </c>
      <c r="AA1510" s="1" t="s">
        <v>2124</v>
      </c>
      <c r="AB1510" s="1" t="s">
        <v>2171</v>
      </c>
      <c r="AC1510" s="1" t="s">
        <v>2124</v>
      </c>
      <c r="AD1510" s="1">
        <v>2</v>
      </c>
      <c r="AE1510" s="1">
        <v>2202988</v>
      </c>
      <c r="AF1510" s="1">
        <v>216423268</v>
      </c>
      <c r="AG1510" s="1" t="s">
        <v>2174</v>
      </c>
      <c r="AH1510" s="1" t="s">
        <v>2185</v>
      </c>
    </row>
    <row r="1511" spans="1:34" x14ac:dyDescent="0.25">
      <c r="A1511" s="1">
        <v>1927650</v>
      </c>
      <c r="B1511" s="1" t="s">
        <v>2175</v>
      </c>
      <c r="C1511" s="1" t="s">
        <v>7857</v>
      </c>
      <c r="D1511" s="1">
        <v>80025</v>
      </c>
      <c r="E1511" s="3" t="s">
        <v>499</v>
      </c>
      <c r="F1511" s="1" t="s">
        <v>502</v>
      </c>
      <c r="G1511" s="1" t="s">
        <v>2254</v>
      </c>
      <c r="H1511" s="1">
        <v>0</v>
      </c>
      <c r="I1511" s="1" t="s">
        <v>4045</v>
      </c>
      <c r="J1511" s="1">
        <v>-1</v>
      </c>
      <c r="K1511" s="1" t="s">
        <v>2124</v>
      </c>
      <c r="L1511" s="1" t="s">
        <v>7858</v>
      </c>
      <c r="M1511" s="1" t="s">
        <v>6442</v>
      </c>
      <c r="N1511" s="1" t="s">
        <v>6443</v>
      </c>
      <c r="O1511" s="1" t="s">
        <v>2165</v>
      </c>
      <c r="P1511" s="1" t="s">
        <v>2165</v>
      </c>
      <c r="Q1511" s="1" t="s">
        <v>2166</v>
      </c>
      <c r="R1511" s="1" t="s">
        <v>2195</v>
      </c>
      <c r="S1511" s="1">
        <v>20</v>
      </c>
      <c r="T1511" s="1">
        <v>3889391</v>
      </c>
      <c r="U1511" s="1">
        <v>3889391</v>
      </c>
      <c r="V1511" s="1" t="s">
        <v>2168</v>
      </c>
      <c r="W1511" s="1" t="s">
        <v>2168</v>
      </c>
      <c r="X1511" s="1" t="s">
        <v>2756</v>
      </c>
      <c r="Y1511" s="1" t="s">
        <v>2236</v>
      </c>
      <c r="Z1511" s="1">
        <v>1</v>
      </c>
      <c r="AA1511" s="1" t="s">
        <v>2124</v>
      </c>
      <c r="AB1511" s="1" t="s">
        <v>2171</v>
      </c>
      <c r="AC1511" s="1" t="s">
        <v>2124</v>
      </c>
      <c r="AD1511" s="1">
        <v>2</v>
      </c>
      <c r="AE1511" s="1">
        <v>2199383</v>
      </c>
      <c r="AF1511" s="1">
        <v>3889391</v>
      </c>
      <c r="AG1511" s="1" t="s">
        <v>2186</v>
      </c>
      <c r="AH1511" s="1" t="s">
        <v>2210</v>
      </c>
    </row>
    <row r="1512" spans="1:34" x14ac:dyDescent="0.25">
      <c r="A1512" s="1">
        <v>1932236</v>
      </c>
      <c r="B1512" s="1" t="s">
        <v>2175</v>
      </c>
      <c r="C1512" s="1" t="s">
        <v>7859</v>
      </c>
      <c r="D1512" s="1">
        <v>346007</v>
      </c>
      <c r="E1512" s="3" t="s">
        <v>277</v>
      </c>
      <c r="F1512" s="1" t="s">
        <v>280</v>
      </c>
      <c r="G1512" s="1" t="s">
        <v>2249</v>
      </c>
      <c r="H1512" s="1">
        <v>0</v>
      </c>
      <c r="I1512" s="1" t="s">
        <v>7530</v>
      </c>
      <c r="J1512" s="1">
        <v>-1</v>
      </c>
      <c r="K1512" s="1" t="s">
        <v>2124</v>
      </c>
      <c r="L1512" s="1" t="s">
        <v>7860</v>
      </c>
      <c r="M1512" s="1" t="s">
        <v>2232</v>
      </c>
      <c r="N1512" s="1" t="s">
        <v>2194</v>
      </c>
      <c r="O1512" s="1" t="s">
        <v>2165</v>
      </c>
      <c r="P1512" s="1" t="s">
        <v>2165</v>
      </c>
      <c r="Q1512" s="1" t="s">
        <v>2166</v>
      </c>
      <c r="R1512" s="1" t="s">
        <v>2167</v>
      </c>
      <c r="S1512" s="1">
        <v>6</v>
      </c>
      <c r="T1512" s="1">
        <v>65495923</v>
      </c>
      <c r="U1512" s="1">
        <v>65495923</v>
      </c>
      <c r="V1512" s="1" t="s">
        <v>2168</v>
      </c>
      <c r="W1512" s="1" t="s">
        <v>2168</v>
      </c>
      <c r="X1512" s="1" t="s">
        <v>3678</v>
      </c>
      <c r="Y1512" s="1" t="s">
        <v>2236</v>
      </c>
      <c r="Z1512" s="1">
        <v>1</v>
      </c>
      <c r="AA1512" s="1" t="s">
        <v>2124</v>
      </c>
      <c r="AB1512" s="1" t="s">
        <v>2171</v>
      </c>
      <c r="AC1512" s="1" t="s">
        <v>2124</v>
      </c>
      <c r="AD1512" s="1">
        <v>2</v>
      </c>
      <c r="AE1512" s="1">
        <v>2193087</v>
      </c>
      <c r="AF1512" s="1">
        <v>65495923</v>
      </c>
      <c r="AG1512" s="1" t="s">
        <v>2185</v>
      </c>
      <c r="AH1512" s="1" t="s">
        <v>2186</v>
      </c>
    </row>
    <row r="1513" spans="1:34" x14ac:dyDescent="0.25">
      <c r="A1513" s="1">
        <v>1941826</v>
      </c>
      <c r="B1513" s="1" t="s">
        <v>2157</v>
      </c>
      <c r="C1513" s="1" t="s">
        <v>7861</v>
      </c>
      <c r="D1513" s="1">
        <v>79848</v>
      </c>
      <c r="E1513" s="3" t="s">
        <v>237</v>
      </c>
      <c r="F1513" s="1" t="s">
        <v>240</v>
      </c>
      <c r="G1513" s="1" t="s">
        <v>5975</v>
      </c>
      <c r="H1513" s="1">
        <v>1</v>
      </c>
      <c r="I1513" s="1" t="s">
        <v>7827</v>
      </c>
      <c r="J1513" s="1">
        <v>-1</v>
      </c>
      <c r="K1513" s="1" t="s">
        <v>2124</v>
      </c>
      <c r="L1513" s="1" t="s">
        <v>7862</v>
      </c>
      <c r="M1513" s="1" t="s">
        <v>6481</v>
      </c>
      <c r="N1513" s="1" t="s">
        <v>6482</v>
      </c>
      <c r="O1513" s="1" t="s">
        <v>2165</v>
      </c>
      <c r="P1513" s="1" t="s">
        <v>2165</v>
      </c>
      <c r="Q1513" s="1" t="s">
        <v>2166</v>
      </c>
      <c r="R1513" s="1" t="s">
        <v>2325</v>
      </c>
      <c r="S1513" s="1">
        <v>8</v>
      </c>
      <c r="T1513" s="1">
        <v>67064494</v>
      </c>
      <c r="U1513" s="1">
        <v>67064497</v>
      </c>
      <c r="V1513" s="1" t="s">
        <v>2168</v>
      </c>
      <c r="W1513" s="1" t="s">
        <v>2168</v>
      </c>
      <c r="X1513" s="1" t="s">
        <v>5836</v>
      </c>
      <c r="Y1513" s="1" t="s">
        <v>2236</v>
      </c>
      <c r="Z1513" s="1">
        <v>1</v>
      </c>
      <c r="AA1513" s="1" t="s">
        <v>2124</v>
      </c>
      <c r="AB1513" s="1" t="s">
        <v>2171</v>
      </c>
      <c r="AC1513" s="1" t="s">
        <v>2124</v>
      </c>
      <c r="AD1513" s="1">
        <v>2</v>
      </c>
      <c r="AE1513" s="1">
        <v>2420528</v>
      </c>
      <c r="AF1513" s="1">
        <v>67064493</v>
      </c>
      <c r="AG1513" s="1" t="s">
        <v>7863</v>
      </c>
      <c r="AH1513" s="1" t="s">
        <v>2174</v>
      </c>
    </row>
    <row r="1514" spans="1:34" x14ac:dyDescent="0.25">
      <c r="A1514" s="1">
        <v>1953089</v>
      </c>
      <c r="B1514" s="1" t="s">
        <v>2175</v>
      </c>
      <c r="C1514" s="1" t="s">
        <v>7864</v>
      </c>
      <c r="D1514" s="1">
        <v>79848</v>
      </c>
      <c r="E1514" s="3" t="s">
        <v>237</v>
      </c>
      <c r="F1514" s="1" t="s">
        <v>240</v>
      </c>
      <c r="G1514" s="1" t="s">
        <v>2254</v>
      </c>
      <c r="H1514" s="1">
        <v>0</v>
      </c>
      <c r="I1514" s="1" t="s">
        <v>3776</v>
      </c>
      <c r="J1514" s="1">
        <v>-1</v>
      </c>
      <c r="K1514" s="1" t="s">
        <v>2124</v>
      </c>
      <c r="L1514" s="1" t="s">
        <v>7865</v>
      </c>
      <c r="M1514" s="1" t="s">
        <v>6481</v>
      </c>
      <c r="N1514" s="1" t="s">
        <v>6482</v>
      </c>
      <c r="O1514" s="1" t="s">
        <v>2165</v>
      </c>
      <c r="P1514" s="1" t="s">
        <v>2165</v>
      </c>
      <c r="Q1514" s="1" t="s">
        <v>2166</v>
      </c>
      <c r="R1514" s="1" t="s">
        <v>2325</v>
      </c>
      <c r="S1514" s="1">
        <v>8</v>
      </c>
      <c r="T1514" s="1">
        <v>67064410</v>
      </c>
      <c r="U1514" s="1">
        <v>67064410</v>
      </c>
      <c r="V1514" s="1" t="s">
        <v>2168</v>
      </c>
      <c r="W1514" s="1" t="s">
        <v>2168</v>
      </c>
      <c r="X1514" s="1" t="s">
        <v>5836</v>
      </c>
      <c r="Y1514" s="1" t="s">
        <v>2236</v>
      </c>
      <c r="Z1514" s="1">
        <v>1</v>
      </c>
      <c r="AA1514" s="1" t="s">
        <v>2124</v>
      </c>
      <c r="AB1514" s="1" t="s">
        <v>2171</v>
      </c>
      <c r="AC1514" s="1" t="s">
        <v>2124</v>
      </c>
      <c r="AD1514" s="1">
        <v>2</v>
      </c>
      <c r="AE1514" s="1">
        <v>1897154</v>
      </c>
      <c r="AF1514" s="1">
        <v>67064410</v>
      </c>
      <c r="AG1514" s="1" t="s">
        <v>2210</v>
      </c>
      <c r="AH1514" s="1" t="s">
        <v>2174</v>
      </c>
    </row>
    <row r="1515" spans="1:34" x14ac:dyDescent="0.25">
      <c r="A1515" s="1">
        <v>1969475</v>
      </c>
      <c r="B1515" s="1" t="s">
        <v>2175</v>
      </c>
      <c r="C1515" s="1" t="s">
        <v>7866</v>
      </c>
      <c r="D1515" s="1">
        <v>346007</v>
      </c>
      <c r="E1515" s="3" t="s">
        <v>277</v>
      </c>
      <c r="F1515" s="1" t="s">
        <v>280</v>
      </c>
      <c r="G1515" s="1" t="s">
        <v>2249</v>
      </c>
      <c r="H1515" s="1">
        <v>0</v>
      </c>
      <c r="I1515" s="1" t="s">
        <v>7602</v>
      </c>
      <c r="J1515" s="1">
        <v>-1</v>
      </c>
      <c r="K1515" s="1" t="s">
        <v>2124</v>
      </c>
      <c r="L1515" s="1" t="s">
        <v>7867</v>
      </c>
      <c r="M1515" s="1" t="s">
        <v>2232</v>
      </c>
      <c r="N1515" s="1" t="s">
        <v>2194</v>
      </c>
      <c r="O1515" s="1" t="s">
        <v>2165</v>
      </c>
      <c r="P1515" s="1" t="s">
        <v>2165</v>
      </c>
      <c r="Q1515" s="1" t="s">
        <v>2166</v>
      </c>
      <c r="R1515" s="1" t="s">
        <v>2167</v>
      </c>
      <c r="S1515" s="1">
        <v>6</v>
      </c>
      <c r="T1515" s="1">
        <v>65495521</v>
      </c>
      <c r="U1515" s="1">
        <v>65495521</v>
      </c>
      <c r="V1515" s="1" t="s">
        <v>2168</v>
      </c>
      <c r="W1515" s="1" t="s">
        <v>2168</v>
      </c>
      <c r="X1515" s="1" t="s">
        <v>3678</v>
      </c>
      <c r="Y1515" s="1" t="s">
        <v>2236</v>
      </c>
      <c r="Z1515" s="1">
        <v>1</v>
      </c>
      <c r="AA1515" s="1" t="s">
        <v>2124</v>
      </c>
      <c r="AB1515" s="1" t="s">
        <v>2171</v>
      </c>
      <c r="AC1515" s="1" t="s">
        <v>2124</v>
      </c>
      <c r="AD1515" s="1">
        <v>2</v>
      </c>
      <c r="AE1515" s="1">
        <v>1910550</v>
      </c>
      <c r="AF1515" s="1">
        <v>65495521</v>
      </c>
      <c r="AG1515" s="1" t="s">
        <v>2210</v>
      </c>
      <c r="AH1515" s="1" t="s">
        <v>2185</v>
      </c>
    </row>
    <row r="1516" spans="1:34" x14ac:dyDescent="0.25">
      <c r="A1516" s="1">
        <v>1970071</v>
      </c>
      <c r="B1516" s="1" t="s">
        <v>2175</v>
      </c>
      <c r="C1516" s="1" t="s">
        <v>7868</v>
      </c>
      <c r="D1516" s="1">
        <v>346007</v>
      </c>
      <c r="E1516" s="3" t="s">
        <v>277</v>
      </c>
      <c r="F1516" s="1" t="s">
        <v>280</v>
      </c>
      <c r="G1516" s="1" t="s">
        <v>2249</v>
      </c>
      <c r="H1516" s="1">
        <v>0</v>
      </c>
      <c r="I1516" s="1" t="s">
        <v>7580</v>
      </c>
      <c r="J1516" s="1">
        <v>-1</v>
      </c>
      <c r="K1516" s="1" t="s">
        <v>2124</v>
      </c>
      <c r="L1516" s="1" t="s">
        <v>7869</v>
      </c>
      <c r="M1516" s="1" t="s">
        <v>2232</v>
      </c>
      <c r="N1516" s="1" t="s">
        <v>2194</v>
      </c>
      <c r="O1516" s="1" t="s">
        <v>2165</v>
      </c>
      <c r="P1516" s="1" t="s">
        <v>2165</v>
      </c>
      <c r="Q1516" s="1" t="s">
        <v>2166</v>
      </c>
      <c r="R1516" s="1" t="s">
        <v>2167</v>
      </c>
      <c r="S1516" s="1">
        <v>6</v>
      </c>
      <c r="T1516" s="1">
        <v>65639892</v>
      </c>
      <c r="U1516" s="1">
        <v>65639892</v>
      </c>
      <c r="V1516" s="1" t="s">
        <v>2168</v>
      </c>
      <c r="W1516" s="1" t="s">
        <v>2168</v>
      </c>
      <c r="X1516" s="1" t="s">
        <v>3678</v>
      </c>
      <c r="Y1516" s="1" t="s">
        <v>2236</v>
      </c>
      <c r="Z1516" s="1">
        <v>1</v>
      </c>
      <c r="AA1516" s="1" t="s">
        <v>2124</v>
      </c>
      <c r="AB1516" s="1" t="s">
        <v>2171</v>
      </c>
      <c r="AC1516" s="1" t="s">
        <v>2124</v>
      </c>
      <c r="AD1516" s="1">
        <v>2</v>
      </c>
      <c r="AE1516" s="1">
        <v>1913740</v>
      </c>
      <c r="AF1516" s="1">
        <v>65639892</v>
      </c>
      <c r="AG1516" s="1" t="s">
        <v>2210</v>
      </c>
      <c r="AH1516" s="1" t="s">
        <v>2185</v>
      </c>
    </row>
    <row r="1517" spans="1:34" x14ac:dyDescent="0.25">
      <c r="A1517" s="1">
        <v>1970961</v>
      </c>
      <c r="B1517" s="1" t="s">
        <v>2175</v>
      </c>
      <c r="C1517" s="1" t="s">
        <v>7870</v>
      </c>
      <c r="D1517" s="1">
        <v>79848</v>
      </c>
      <c r="E1517" s="3" t="s">
        <v>237</v>
      </c>
      <c r="F1517" s="1" t="s">
        <v>240</v>
      </c>
      <c r="G1517" s="1" t="s">
        <v>2249</v>
      </c>
      <c r="H1517" s="1">
        <v>0</v>
      </c>
      <c r="I1517" s="1" t="s">
        <v>6315</v>
      </c>
      <c r="J1517" s="1">
        <v>-1</v>
      </c>
      <c r="K1517" s="1" t="s">
        <v>2124</v>
      </c>
      <c r="L1517" s="1" t="s">
        <v>7871</v>
      </c>
      <c r="M1517" s="1" t="s">
        <v>6481</v>
      </c>
      <c r="N1517" s="1" t="s">
        <v>6482</v>
      </c>
      <c r="O1517" s="1" t="s">
        <v>2165</v>
      </c>
      <c r="P1517" s="1" t="s">
        <v>2165</v>
      </c>
      <c r="Q1517" s="1" t="s">
        <v>2166</v>
      </c>
      <c r="R1517" s="1" t="s">
        <v>2325</v>
      </c>
      <c r="S1517" s="1">
        <v>8</v>
      </c>
      <c r="T1517" s="1">
        <v>67064459</v>
      </c>
      <c r="U1517" s="1">
        <v>67064459</v>
      </c>
      <c r="V1517" s="1" t="s">
        <v>2168</v>
      </c>
      <c r="W1517" s="1" t="s">
        <v>2168</v>
      </c>
      <c r="X1517" s="1" t="s">
        <v>5836</v>
      </c>
      <c r="Y1517" s="1" t="s">
        <v>2236</v>
      </c>
      <c r="Z1517" s="1">
        <v>1</v>
      </c>
      <c r="AA1517" s="1" t="s">
        <v>2124</v>
      </c>
      <c r="AB1517" s="1" t="s">
        <v>2171</v>
      </c>
      <c r="AC1517" s="1" t="s">
        <v>2124</v>
      </c>
      <c r="AD1517" s="1">
        <v>2</v>
      </c>
      <c r="AE1517" s="1">
        <v>1917224</v>
      </c>
      <c r="AF1517" s="1">
        <v>67064459</v>
      </c>
      <c r="AG1517" s="1" t="s">
        <v>2174</v>
      </c>
      <c r="AH1517" s="1" t="s">
        <v>2186</v>
      </c>
    </row>
    <row r="1518" spans="1:34" x14ac:dyDescent="0.25">
      <c r="A1518" s="1">
        <v>1984856</v>
      </c>
      <c r="B1518" s="1" t="s">
        <v>2157</v>
      </c>
      <c r="C1518" s="1" t="s">
        <v>7872</v>
      </c>
      <c r="D1518" s="1">
        <v>346007</v>
      </c>
      <c r="E1518" s="3" t="s">
        <v>277</v>
      </c>
      <c r="F1518" s="1" t="s">
        <v>280</v>
      </c>
      <c r="G1518" s="1" t="s">
        <v>2249</v>
      </c>
      <c r="H1518" s="1">
        <v>0</v>
      </c>
      <c r="I1518" s="1" t="s">
        <v>7729</v>
      </c>
      <c r="J1518" s="1">
        <v>-1</v>
      </c>
      <c r="K1518" s="1" t="s">
        <v>2124</v>
      </c>
      <c r="L1518" s="1" t="s">
        <v>7873</v>
      </c>
      <c r="M1518" s="1" t="s">
        <v>2232</v>
      </c>
      <c r="N1518" s="1" t="s">
        <v>2194</v>
      </c>
      <c r="O1518" s="1" t="s">
        <v>2165</v>
      </c>
      <c r="P1518" s="1" t="s">
        <v>2165</v>
      </c>
      <c r="Q1518" s="1" t="s">
        <v>2166</v>
      </c>
      <c r="R1518" s="1" t="s">
        <v>2167</v>
      </c>
      <c r="S1518" s="1">
        <v>6</v>
      </c>
      <c r="T1518" s="1">
        <v>65495495</v>
      </c>
      <c r="U1518" s="1">
        <v>65495500</v>
      </c>
      <c r="V1518" s="1" t="s">
        <v>2168</v>
      </c>
      <c r="W1518" s="1" t="s">
        <v>2168</v>
      </c>
      <c r="X1518" s="1" t="s">
        <v>3678</v>
      </c>
      <c r="Y1518" s="1" t="s">
        <v>2236</v>
      </c>
      <c r="Z1518" s="1">
        <v>1</v>
      </c>
      <c r="AA1518" s="1" t="s">
        <v>2124</v>
      </c>
      <c r="AB1518" s="1" t="s">
        <v>2171</v>
      </c>
      <c r="AC1518" s="1" t="s">
        <v>2124</v>
      </c>
      <c r="AD1518" s="1">
        <v>2</v>
      </c>
      <c r="AE1518" s="1">
        <v>1931141</v>
      </c>
      <c r="AF1518" s="1">
        <v>65495494</v>
      </c>
      <c r="AG1518" s="1" t="s">
        <v>7874</v>
      </c>
      <c r="AH1518" s="1" t="s">
        <v>2185</v>
      </c>
    </row>
    <row r="1519" spans="1:34" x14ac:dyDescent="0.25">
      <c r="A1519" s="1">
        <v>1985515</v>
      </c>
      <c r="B1519" s="1" t="s">
        <v>2157</v>
      </c>
      <c r="C1519" s="1" t="s">
        <v>7875</v>
      </c>
      <c r="D1519" s="1">
        <v>346007</v>
      </c>
      <c r="E1519" s="3" t="s">
        <v>277</v>
      </c>
      <c r="F1519" s="1" t="s">
        <v>280</v>
      </c>
      <c r="G1519" s="1" t="s">
        <v>2249</v>
      </c>
      <c r="H1519" s="1">
        <v>0</v>
      </c>
      <c r="I1519" s="1" t="s">
        <v>7832</v>
      </c>
      <c r="J1519" s="1">
        <v>-1</v>
      </c>
      <c r="K1519" s="1" t="s">
        <v>2124</v>
      </c>
      <c r="L1519" s="1" t="s">
        <v>7876</v>
      </c>
      <c r="M1519" s="1" t="s">
        <v>2232</v>
      </c>
      <c r="N1519" s="1" t="s">
        <v>2194</v>
      </c>
      <c r="O1519" s="1" t="s">
        <v>2165</v>
      </c>
      <c r="P1519" s="1" t="s">
        <v>2165</v>
      </c>
      <c r="Q1519" s="1" t="s">
        <v>2166</v>
      </c>
      <c r="R1519" s="1" t="s">
        <v>2167</v>
      </c>
      <c r="S1519" s="1">
        <v>6</v>
      </c>
      <c r="T1519" s="1">
        <v>65495862</v>
      </c>
      <c r="U1519" s="1">
        <v>65495862</v>
      </c>
      <c r="V1519" s="1" t="s">
        <v>2168</v>
      </c>
      <c r="W1519" s="1" t="s">
        <v>2168</v>
      </c>
      <c r="X1519" s="1" t="s">
        <v>3678</v>
      </c>
      <c r="Y1519" s="1" t="s">
        <v>2236</v>
      </c>
      <c r="Z1519" s="1">
        <v>1</v>
      </c>
      <c r="AA1519" s="1" t="s">
        <v>2124</v>
      </c>
      <c r="AB1519" s="1" t="s">
        <v>2171</v>
      </c>
      <c r="AC1519" s="1" t="s">
        <v>2124</v>
      </c>
      <c r="AD1519" s="1">
        <v>2</v>
      </c>
      <c r="AE1519" s="1">
        <v>1934390</v>
      </c>
      <c r="AF1519" s="1">
        <v>65495861</v>
      </c>
      <c r="AG1519" s="1" t="s">
        <v>2802</v>
      </c>
      <c r="AH1519" s="1" t="s">
        <v>2174</v>
      </c>
    </row>
    <row r="1520" spans="1:34" x14ac:dyDescent="0.25">
      <c r="A1520" s="1">
        <v>1986301</v>
      </c>
      <c r="B1520" s="1" t="s">
        <v>2157</v>
      </c>
      <c r="C1520" s="1" t="s">
        <v>7877</v>
      </c>
      <c r="D1520" s="1">
        <v>346007</v>
      </c>
      <c r="E1520" s="3" t="s">
        <v>277</v>
      </c>
      <c r="F1520" s="1" t="s">
        <v>280</v>
      </c>
      <c r="G1520" s="1" t="s">
        <v>2249</v>
      </c>
      <c r="H1520" s="1">
        <v>0</v>
      </c>
      <c r="I1520" s="1" t="s">
        <v>7878</v>
      </c>
      <c r="J1520" s="1">
        <v>-1</v>
      </c>
      <c r="K1520" s="1" t="s">
        <v>2124</v>
      </c>
      <c r="L1520" s="1" t="s">
        <v>7879</v>
      </c>
      <c r="M1520" s="1" t="s">
        <v>2232</v>
      </c>
      <c r="N1520" s="1" t="s">
        <v>2194</v>
      </c>
      <c r="O1520" s="1" t="s">
        <v>2165</v>
      </c>
      <c r="P1520" s="1" t="s">
        <v>2165</v>
      </c>
      <c r="Q1520" s="1" t="s">
        <v>2166</v>
      </c>
      <c r="R1520" s="1" t="s">
        <v>2167</v>
      </c>
      <c r="S1520" s="1">
        <v>6</v>
      </c>
      <c r="T1520" s="1">
        <v>65495932</v>
      </c>
      <c r="U1520" s="1">
        <v>65495932</v>
      </c>
      <c r="V1520" s="1" t="s">
        <v>2168</v>
      </c>
      <c r="W1520" s="1" t="s">
        <v>2168</v>
      </c>
      <c r="X1520" s="1" t="s">
        <v>3678</v>
      </c>
      <c r="Y1520" s="1" t="s">
        <v>2236</v>
      </c>
      <c r="Z1520" s="1">
        <v>1</v>
      </c>
      <c r="AA1520" s="1" t="s">
        <v>2124</v>
      </c>
      <c r="AB1520" s="1" t="s">
        <v>2171</v>
      </c>
      <c r="AC1520" s="1" t="s">
        <v>2124</v>
      </c>
      <c r="AD1520" s="1">
        <v>2</v>
      </c>
      <c r="AE1520" s="1">
        <v>1936470</v>
      </c>
      <c r="AF1520" s="1">
        <v>65495931</v>
      </c>
      <c r="AG1520" s="1" t="s">
        <v>4597</v>
      </c>
      <c r="AH1520" s="1" t="s">
        <v>2185</v>
      </c>
    </row>
    <row r="1521" spans="1:34" x14ac:dyDescent="0.25">
      <c r="A1521" s="1">
        <v>1988627</v>
      </c>
      <c r="B1521" s="1" t="s">
        <v>2175</v>
      </c>
      <c r="C1521" s="1" t="s">
        <v>7880</v>
      </c>
      <c r="D1521" s="1">
        <v>80025</v>
      </c>
      <c r="E1521" s="3" t="s">
        <v>499</v>
      </c>
      <c r="F1521" s="1" t="s">
        <v>502</v>
      </c>
      <c r="G1521" s="1" t="s">
        <v>2254</v>
      </c>
      <c r="H1521" s="1">
        <v>0</v>
      </c>
      <c r="I1521" s="1" t="s">
        <v>7881</v>
      </c>
      <c r="J1521" s="1">
        <v>-1</v>
      </c>
      <c r="K1521" s="1" t="s">
        <v>2124</v>
      </c>
      <c r="L1521" s="1" t="s">
        <v>7882</v>
      </c>
      <c r="M1521" s="1" t="s">
        <v>6442</v>
      </c>
      <c r="N1521" s="1" t="s">
        <v>6443</v>
      </c>
      <c r="O1521" s="1" t="s">
        <v>2165</v>
      </c>
      <c r="P1521" s="1" t="s">
        <v>2165</v>
      </c>
      <c r="Q1521" s="1" t="s">
        <v>2166</v>
      </c>
      <c r="R1521" s="1" t="s">
        <v>2195</v>
      </c>
      <c r="S1521" s="1">
        <v>20</v>
      </c>
      <c r="T1521" s="1">
        <v>3889415</v>
      </c>
      <c r="U1521" s="1">
        <v>3889415</v>
      </c>
      <c r="V1521" s="1" t="s">
        <v>2168</v>
      </c>
      <c r="W1521" s="1" t="s">
        <v>2168</v>
      </c>
      <c r="X1521" s="1" t="s">
        <v>2756</v>
      </c>
      <c r="Y1521" s="1" t="s">
        <v>2236</v>
      </c>
      <c r="Z1521" s="1">
        <v>1</v>
      </c>
      <c r="AA1521" s="1" t="s">
        <v>2124</v>
      </c>
      <c r="AB1521" s="1" t="s">
        <v>2171</v>
      </c>
      <c r="AC1521" s="1" t="s">
        <v>2124</v>
      </c>
      <c r="AD1521" s="1">
        <v>2</v>
      </c>
      <c r="AE1521" s="1">
        <v>1932328</v>
      </c>
      <c r="AF1521" s="1">
        <v>3889415</v>
      </c>
      <c r="AG1521" s="1" t="s">
        <v>2210</v>
      </c>
      <c r="AH1521" s="1" t="s">
        <v>2185</v>
      </c>
    </row>
    <row r="1522" spans="1:34" x14ac:dyDescent="0.25">
      <c r="A1522" s="1">
        <v>1988638</v>
      </c>
      <c r="B1522" s="1" t="s">
        <v>2175</v>
      </c>
      <c r="C1522" s="1" t="s">
        <v>7883</v>
      </c>
      <c r="D1522" s="1">
        <v>346007</v>
      </c>
      <c r="E1522" s="3" t="s">
        <v>277</v>
      </c>
      <c r="F1522" s="1" t="s">
        <v>280</v>
      </c>
      <c r="G1522" s="1" t="s">
        <v>2249</v>
      </c>
      <c r="H1522" s="1">
        <v>0</v>
      </c>
      <c r="I1522" s="1" t="s">
        <v>7566</v>
      </c>
      <c r="J1522" s="1">
        <v>-1</v>
      </c>
      <c r="K1522" s="1" t="s">
        <v>2124</v>
      </c>
      <c r="L1522" s="1" t="s">
        <v>7884</v>
      </c>
      <c r="M1522" s="1" t="s">
        <v>2232</v>
      </c>
      <c r="N1522" s="1" t="s">
        <v>2194</v>
      </c>
      <c r="O1522" s="1" t="s">
        <v>2165</v>
      </c>
      <c r="P1522" s="1" t="s">
        <v>2165</v>
      </c>
      <c r="Q1522" s="1" t="s">
        <v>2166</v>
      </c>
      <c r="R1522" s="1" t="s">
        <v>2167</v>
      </c>
      <c r="S1522" s="1">
        <v>6</v>
      </c>
      <c r="T1522" s="1">
        <v>65707177</v>
      </c>
      <c r="U1522" s="1">
        <v>65707177</v>
      </c>
      <c r="V1522" s="1" t="s">
        <v>2168</v>
      </c>
      <c r="W1522" s="1" t="s">
        <v>2168</v>
      </c>
      <c r="X1522" s="1" t="s">
        <v>3678</v>
      </c>
      <c r="Y1522" s="1" t="s">
        <v>2236</v>
      </c>
      <c r="Z1522" s="1">
        <v>1</v>
      </c>
      <c r="AA1522" s="1" t="s">
        <v>2124</v>
      </c>
      <c r="AB1522" s="1" t="s">
        <v>2171</v>
      </c>
      <c r="AC1522" s="1" t="s">
        <v>2124</v>
      </c>
      <c r="AD1522" s="1">
        <v>2</v>
      </c>
      <c r="AE1522" s="1">
        <v>1932339</v>
      </c>
      <c r="AF1522" s="1">
        <v>65707177</v>
      </c>
      <c r="AG1522" s="1" t="s">
        <v>2186</v>
      </c>
      <c r="AH1522" s="1" t="s">
        <v>2174</v>
      </c>
    </row>
    <row r="1523" spans="1:34" x14ac:dyDescent="0.25">
      <c r="A1523" s="1">
        <v>1992609</v>
      </c>
      <c r="B1523" s="1" t="s">
        <v>2175</v>
      </c>
      <c r="C1523" s="1" t="s">
        <v>7885</v>
      </c>
      <c r="D1523" s="1">
        <v>346007</v>
      </c>
      <c r="E1523" s="3" t="s">
        <v>277</v>
      </c>
      <c r="F1523" s="1" t="s">
        <v>280</v>
      </c>
      <c r="G1523" s="1" t="s">
        <v>2249</v>
      </c>
      <c r="H1523" s="1">
        <v>0</v>
      </c>
      <c r="I1523" s="1" t="s">
        <v>7886</v>
      </c>
      <c r="J1523" s="1">
        <v>-1</v>
      </c>
      <c r="K1523" s="1" t="s">
        <v>2124</v>
      </c>
      <c r="L1523" s="1" t="s">
        <v>7887</v>
      </c>
      <c r="M1523" s="1" t="s">
        <v>2232</v>
      </c>
      <c r="N1523" s="1" t="s">
        <v>2194</v>
      </c>
      <c r="O1523" s="1" t="s">
        <v>2165</v>
      </c>
      <c r="P1523" s="1" t="s">
        <v>2165</v>
      </c>
      <c r="Q1523" s="1" t="s">
        <v>2166</v>
      </c>
      <c r="R1523" s="1" t="s">
        <v>2167</v>
      </c>
      <c r="S1523" s="1">
        <v>6</v>
      </c>
      <c r="T1523" s="1">
        <v>65495859</v>
      </c>
      <c r="U1523" s="1">
        <v>65495859</v>
      </c>
      <c r="V1523" s="1" t="s">
        <v>2168</v>
      </c>
      <c r="W1523" s="1" t="s">
        <v>2168</v>
      </c>
      <c r="X1523" s="1" t="s">
        <v>3678</v>
      </c>
      <c r="Y1523" s="1" t="s">
        <v>2236</v>
      </c>
      <c r="Z1523" s="1">
        <v>1</v>
      </c>
      <c r="AA1523" s="1" t="s">
        <v>2124</v>
      </c>
      <c r="AB1523" s="1" t="s">
        <v>2171</v>
      </c>
      <c r="AC1523" s="1" t="s">
        <v>2124</v>
      </c>
      <c r="AD1523" s="1">
        <v>2</v>
      </c>
      <c r="AE1523" s="1">
        <v>1933728</v>
      </c>
      <c r="AF1523" s="1">
        <v>65495859</v>
      </c>
      <c r="AG1523" s="1" t="s">
        <v>2186</v>
      </c>
      <c r="AH1523" s="1" t="s">
        <v>2174</v>
      </c>
    </row>
    <row r="1524" spans="1:34" x14ac:dyDescent="0.25">
      <c r="A1524" s="1">
        <v>1993730</v>
      </c>
      <c r="B1524" s="1" t="s">
        <v>2175</v>
      </c>
      <c r="C1524" s="1" t="s">
        <v>7888</v>
      </c>
      <c r="D1524" s="1">
        <v>60506</v>
      </c>
      <c r="E1524" s="3" t="s">
        <v>476</v>
      </c>
      <c r="F1524" s="1" t="s">
        <v>480</v>
      </c>
      <c r="G1524" s="1" t="s">
        <v>2249</v>
      </c>
      <c r="H1524" s="1">
        <v>0</v>
      </c>
      <c r="I1524" s="1" t="s">
        <v>7889</v>
      </c>
      <c r="J1524" s="1">
        <v>-1</v>
      </c>
      <c r="K1524" s="1" t="s">
        <v>2124</v>
      </c>
      <c r="L1524" s="1" t="s">
        <v>7890</v>
      </c>
      <c r="M1524" s="1" t="s">
        <v>2232</v>
      </c>
      <c r="N1524" s="1" t="s">
        <v>2194</v>
      </c>
      <c r="O1524" s="1" t="s">
        <v>2165</v>
      </c>
      <c r="P1524" s="1" t="s">
        <v>2165</v>
      </c>
      <c r="Q1524" s="1" t="s">
        <v>2166</v>
      </c>
      <c r="R1524" s="1" t="s">
        <v>2233</v>
      </c>
      <c r="S1524" s="1" t="s">
        <v>2234</v>
      </c>
      <c r="T1524" s="1">
        <v>41447900</v>
      </c>
      <c r="U1524" s="1">
        <v>41447900</v>
      </c>
      <c r="V1524" s="1" t="s">
        <v>2168</v>
      </c>
      <c r="W1524" s="1" t="s">
        <v>2168</v>
      </c>
      <c r="X1524" s="1" t="s">
        <v>6342</v>
      </c>
      <c r="Y1524" s="1" t="s">
        <v>2236</v>
      </c>
      <c r="Z1524" s="1">
        <v>1</v>
      </c>
      <c r="AA1524" s="1" t="s">
        <v>2124</v>
      </c>
      <c r="AB1524" s="1" t="s">
        <v>2171</v>
      </c>
      <c r="AC1524" s="1" t="s">
        <v>2124</v>
      </c>
      <c r="AD1524" s="1">
        <v>2</v>
      </c>
      <c r="AE1524" s="1">
        <v>1938300</v>
      </c>
      <c r="AF1524" s="1">
        <v>41447900</v>
      </c>
      <c r="AG1524" s="1" t="s">
        <v>2210</v>
      </c>
      <c r="AH1524" s="1" t="s">
        <v>2185</v>
      </c>
    </row>
    <row r="1525" spans="1:34" x14ac:dyDescent="0.25">
      <c r="A1525" s="1">
        <v>2000004</v>
      </c>
      <c r="B1525" s="1" t="s">
        <v>2175</v>
      </c>
      <c r="C1525" s="1" t="s">
        <v>7891</v>
      </c>
      <c r="D1525" s="1">
        <v>79848</v>
      </c>
      <c r="E1525" s="3" t="s">
        <v>237</v>
      </c>
      <c r="F1525" s="1" t="s">
        <v>240</v>
      </c>
      <c r="G1525" s="1" t="s">
        <v>2249</v>
      </c>
      <c r="H1525" s="1">
        <v>0</v>
      </c>
      <c r="I1525" s="1" t="s">
        <v>7892</v>
      </c>
      <c r="J1525" s="1">
        <v>-1</v>
      </c>
      <c r="K1525" s="1" t="s">
        <v>2124</v>
      </c>
      <c r="L1525" s="1" t="s">
        <v>7893</v>
      </c>
      <c r="M1525" s="1" t="s">
        <v>6481</v>
      </c>
      <c r="N1525" s="1" t="s">
        <v>6482</v>
      </c>
      <c r="O1525" s="1" t="s">
        <v>2165</v>
      </c>
      <c r="P1525" s="1" t="s">
        <v>2165</v>
      </c>
      <c r="Q1525" s="1" t="s">
        <v>2166</v>
      </c>
      <c r="R1525" s="1" t="s">
        <v>2325</v>
      </c>
      <c r="S1525" s="1">
        <v>8</v>
      </c>
      <c r="T1525" s="1">
        <v>67064502</v>
      </c>
      <c r="U1525" s="1">
        <v>67064502</v>
      </c>
      <c r="V1525" s="1" t="s">
        <v>2168</v>
      </c>
      <c r="W1525" s="1" t="s">
        <v>2168</v>
      </c>
      <c r="X1525" s="1" t="s">
        <v>5836</v>
      </c>
      <c r="Y1525" s="1" t="s">
        <v>2236</v>
      </c>
      <c r="Z1525" s="1">
        <v>1</v>
      </c>
      <c r="AA1525" s="1" t="s">
        <v>2124</v>
      </c>
      <c r="AB1525" s="1" t="s">
        <v>2171</v>
      </c>
      <c r="AC1525" s="1" t="s">
        <v>2124</v>
      </c>
      <c r="AD1525" s="1">
        <v>2</v>
      </c>
      <c r="AE1525" s="1">
        <v>1950176</v>
      </c>
      <c r="AF1525" s="1">
        <v>67064502</v>
      </c>
      <c r="AG1525" s="1" t="s">
        <v>2185</v>
      </c>
      <c r="AH1525" s="1" t="s">
        <v>2210</v>
      </c>
    </row>
    <row r="1526" spans="1:34" x14ac:dyDescent="0.25">
      <c r="A1526" s="1">
        <v>2017714</v>
      </c>
      <c r="B1526" s="1" t="s">
        <v>2175</v>
      </c>
      <c r="C1526" s="1" t="s">
        <v>7894</v>
      </c>
      <c r="D1526" s="1">
        <v>79848</v>
      </c>
      <c r="E1526" s="3" t="s">
        <v>237</v>
      </c>
      <c r="F1526" s="1" t="s">
        <v>240</v>
      </c>
      <c r="G1526" s="1" t="s">
        <v>2249</v>
      </c>
      <c r="H1526" s="1">
        <v>0</v>
      </c>
      <c r="I1526" s="1" t="s">
        <v>2265</v>
      </c>
      <c r="J1526" s="1">
        <v>-1</v>
      </c>
      <c r="K1526" s="1" t="s">
        <v>2124</v>
      </c>
      <c r="L1526" s="1" t="s">
        <v>7895</v>
      </c>
      <c r="M1526" s="1" t="s">
        <v>6481</v>
      </c>
      <c r="N1526" s="1" t="s">
        <v>6482</v>
      </c>
      <c r="O1526" s="1" t="s">
        <v>2165</v>
      </c>
      <c r="P1526" s="1" t="s">
        <v>2165</v>
      </c>
      <c r="Q1526" s="1" t="s">
        <v>2166</v>
      </c>
      <c r="R1526" s="1" t="s">
        <v>2325</v>
      </c>
      <c r="S1526" s="1">
        <v>8</v>
      </c>
      <c r="T1526" s="1">
        <v>67064481</v>
      </c>
      <c r="U1526" s="1">
        <v>67064481</v>
      </c>
      <c r="V1526" s="1" t="s">
        <v>2168</v>
      </c>
      <c r="W1526" s="1" t="s">
        <v>2168</v>
      </c>
      <c r="X1526" s="1" t="s">
        <v>5836</v>
      </c>
      <c r="Y1526" s="1" t="s">
        <v>2236</v>
      </c>
      <c r="Z1526" s="1">
        <v>1</v>
      </c>
      <c r="AA1526" s="1" t="s">
        <v>2124</v>
      </c>
      <c r="AB1526" s="1" t="s">
        <v>2171</v>
      </c>
      <c r="AC1526" s="1" t="s">
        <v>2124</v>
      </c>
      <c r="AD1526" s="1">
        <v>2</v>
      </c>
      <c r="AE1526" s="1">
        <v>1951112</v>
      </c>
      <c r="AF1526" s="1">
        <v>67064481</v>
      </c>
      <c r="AG1526" s="1" t="s">
        <v>2210</v>
      </c>
      <c r="AH1526" s="1" t="s">
        <v>2174</v>
      </c>
    </row>
    <row r="1527" spans="1:34" x14ac:dyDescent="0.25">
      <c r="A1527" s="1">
        <v>2023581</v>
      </c>
      <c r="B1527" s="1" t="s">
        <v>2175</v>
      </c>
      <c r="C1527" s="1" t="s">
        <v>7896</v>
      </c>
      <c r="D1527" s="1">
        <v>60506</v>
      </c>
      <c r="E1527" s="3" t="s">
        <v>476</v>
      </c>
      <c r="F1527" s="1" t="s">
        <v>480</v>
      </c>
      <c r="G1527" s="1" t="s">
        <v>2159</v>
      </c>
      <c r="H1527" s="1">
        <v>1</v>
      </c>
      <c r="I1527" s="1" t="s">
        <v>4855</v>
      </c>
      <c r="J1527" s="1">
        <v>-1</v>
      </c>
      <c r="K1527" s="1" t="s">
        <v>2124</v>
      </c>
      <c r="L1527" s="1" t="s">
        <v>7897</v>
      </c>
      <c r="M1527" s="1" t="s">
        <v>2232</v>
      </c>
      <c r="N1527" s="1" t="s">
        <v>2194</v>
      </c>
      <c r="O1527" s="1" t="s">
        <v>2165</v>
      </c>
      <c r="P1527" s="1" t="s">
        <v>2165</v>
      </c>
      <c r="Q1527" s="1" t="s">
        <v>2166</v>
      </c>
      <c r="R1527" s="1" t="s">
        <v>2233</v>
      </c>
      <c r="S1527" s="1" t="s">
        <v>2234</v>
      </c>
      <c r="T1527" s="1">
        <v>41447899</v>
      </c>
      <c r="U1527" s="1">
        <v>41447899</v>
      </c>
      <c r="V1527" s="1" t="s">
        <v>2168</v>
      </c>
      <c r="W1527" s="1" t="s">
        <v>2168</v>
      </c>
      <c r="X1527" s="1" t="s">
        <v>6342</v>
      </c>
      <c r="Y1527" s="1" t="s">
        <v>2236</v>
      </c>
      <c r="Z1527" s="1">
        <v>1</v>
      </c>
      <c r="AA1527" s="1" t="s">
        <v>2124</v>
      </c>
      <c r="AB1527" s="1" t="s">
        <v>2171</v>
      </c>
      <c r="AC1527" s="1" t="s">
        <v>2124</v>
      </c>
      <c r="AD1527" s="1">
        <v>2</v>
      </c>
      <c r="AE1527" s="1">
        <v>1975933</v>
      </c>
      <c r="AF1527" s="1">
        <v>41447899</v>
      </c>
      <c r="AG1527" s="1" t="s">
        <v>2174</v>
      </c>
      <c r="AH1527" s="1" t="s">
        <v>2186</v>
      </c>
    </row>
    <row r="1528" spans="1:34" x14ac:dyDescent="0.25">
      <c r="A1528" s="1">
        <v>2031381</v>
      </c>
      <c r="B1528" s="1" t="s">
        <v>2157</v>
      </c>
      <c r="C1528" s="1" t="s">
        <v>7898</v>
      </c>
      <c r="D1528" s="1">
        <v>79848</v>
      </c>
      <c r="E1528" s="3" t="s">
        <v>237</v>
      </c>
      <c r="F1528" s="1" t="s">
        <v>240</v>
      </c>
      <c r="G1528" s="1" t="s">
        <v>2159</v>
      </c>
      <c r="H1528" s="1">
        <v>1</v>
      </c>
      <c r="I1528" s="1" t="s">
        <v>7225</v>
      </c>
      <c r="J1528" s="1">
        <v>-1</v>
      </c>
      <c r="K1528" s="1" t="s">
        <v>2124</v>
      </c>
      <c r="L1528" s="1" t="s">
        <v>7899</v>
      </c>
      <c r="M1528" s="1" t="s">
        <v>6481</v>
      </c>
      <c r="N1528" s="1" t="s">
        <v>6482</v>
      </c>
      <c r="O1528" s="1" t="s">
        <v>2165</v>
      </c>
      <c r="P1528" s="1" t="s">
        <v>2165</v>
      </c>
      <c r="Q1528" s="1" t="s">
        <v>2166</v>
      </c>
      <c r="R1528" s="1" t="s">
        <v>2325</v>
      </c>
      <c r="S1528" s="1">
        <v>8</v>
      </c>
      <c r="T1528" s="1">
        <v>67064490</v>
      </c>
      <c r="U1528" s="1">
        <v>67064490</v>
      </c>
      <c r="V1528" s="1" t="s">
        <v>2168</v>
      </c>
      <c r="W1528" s="1" t="s">
        <v>2168</v>
      </c>
      <c r="X1528" s="1" t="s">
        <v>5836</v>
      </c>
      <c r="Y1528" s="1" t="s">
        <v>2236</v>
      </c>
      <c r="Z1528" s="1">
        <v>1</v>
      </c>
      <c r="AA1528" s="1" t="s">
        <v>2124</v>
      </c>
      <c r="AB1528" s="1" t="s">
        <v>2171</v>
      </c>
      <c r="AC1528" s="1" t="s">
        <v>2124</v>
      </c>
      <c r="AD1528" s="1">
        <v>2</v>
      </c>
      <c r="AE1528" s="1">
        <v>1964919</v>
      </c>
      <c r="AF1528" s="1">
        <v>67064489</v>
      </c>
      <c r="AG1528" s="1" t="s">
        <v>6397</v>
      </c>
      <c r="AH1528" s="1" t="s">
        <v>2186</v>
      </c>
    </row>
    <row r="1529" spans="1:34" x14ac:dyDescent="0.25">
      <c r="A1529" s="1">
        <v>2045538</v>
      </c>
      <c r="B1529" s="1" t="s">
        <v>2175</v>
      </c>
      <c r="C1529" s="1" t="s">
        <v>7900</v>
      </c>
      <c r="D1529" s="1">
        <v>2896</v>
      </c>
      <c r="E1529" s="3" t="s">
        <v>891</v>
      </c>
      <c r="F1529" s="1" t="s">
        <v>894</v>
      </c>
      <c r="G1529" s="1" t="s">
        <v>2249</v>
      </c>
      <c r="H1529" s="1">
        <v>0</v>
      </c>
      <c r="I1529" s="1" t="s">
        <v>7901</v>
      </c>
      <c r="J1529" s="1">
        <v>-1</v>
      </c>
      <c r="K1529" s="1" t="s">
        <v>2124</v>
      </c>
      <c r="L1529" s="1" t="s">
        <v>7902</v>
      </c>
      <c r="M1529" s="1" t="s">
        <v>7903</v>
      </c>
      <c r="N1529" s="1" t="s">
        <v>7904</v>
      </c>
      <c r="O1529" s="1" t="s">
        <v>2165</v>
      </c>
      <c r="P1529" s="1" t="s">
        <v>2165</v>
      </c>
      <c r="Q1529" s="1" t="s">
        <v>2166</v>
      </c>
      <c r="R1529" s="1" t="s">
        <v>2282</v>
      </c>
      <c r="S1529" s="1">
        <v>17</v>
      </c>
      <c r="T1529" s="1">
        <v>44345339</v>
      </c>
      <c r="U1529" s="1">
        <v>44345339</v>
      </c>
      <c r="V1529" s="1" t="s">
        <v>2168</v>
      </c>
      <c r="W1529" s="1" t="s">
        <v>2168</v>
      </c>
      <c r="X1529" s="1" t="s">
        <v>2283</v>
      </c>
      <c r="Y1529" s="1" t="s">
        <v>2236</v>
      </c>
      <c r="Z1529" s="1">
        <v>1</v>
      </c>
      <c r="AA1529" s="1" t="s">
        <v>2124</v>
      </c>
      <c r="AB1529" s="1" t="s">
        <v>2171</v>
      </c>
      <c r="AC1529" s="1" t="s">
        <v>2124</v>
      </c>
      <c r="AD1529" s="1">
        <v>2</v>
      </c>
      <c r="AE1529" s="1">
        <v>1979860</v>
      </c>
      <c r="AF1529" s="1">
        <v>44345339</v>
      </c>
      <c r="AG1529" s="1" t="s">
        <v>2210</v>
      </c>
      <c r="AH1529" s="1" t="s">
        <v>2185</v>
      </c>
    </row>
    <row r="1530" spans="1:34" x14ac:dyDescent="0.25">
      <c r="A1530" s="1">
        <v>2057721</v>
      </c>
      <c r="B1530" s="1" t="s">
        <v>2175</v>
      </c>
      <c r="C1530" s="1" t="s">
        <v>7905</v>
      </c>
      <c r="D1530" s="1">
        <v>80025</v>
      </c>
      <c r="E1530" s="3" t="s">
        <v>499</v>
      </c>
      <c r="F1530" s="1" t="s">
        <v>502</v>
      </c>
      <c r="G1530" s="1" t="s">
        <v>2249</v>
      </c>
      <c r="H1530" s="1">
        <v>0</v>
      </c>
      <c r="I1530" s="1" t="s">
        <v>7906</v>
      </c>
      <c r="J1530" s="1">
        <v>-1</v>
      </c>
      <c r="K1530" s="1" t="s">
        <v>2124</v>
      </c>
      <c r="L1530" s="1" t="s">
        <v>7907</v>
      </c>
      <c r="M1530" s="1" t="s">
        <v>6442</v>
      </c>
      <c r="N1530" s="1" t="s">
        <v>6443</v>
      </c>
      <c r="O1530" s="1" t="s">
        <v>2165</v>
      </c>
      <c r="P1530" s="1" t="s">
        <v>2165</v>
      </c>
      <c r="Q1530" s="1" t="s">
        <v>2166</v>
      </c>
      <c r="R1530" s="1" t="s">
        <v>2195</v>
      </c>
      <c r="S1530" s="1">
        <v>20</v>
      </c>
      <c r="T1530" s="1">
        <v>3889428</v>
      </c>
      <c r="U1530" s="1">
        <v>3889428</v>
      </c>
      <c r="V1530" s="1" t="s">
        <v>2168</v>
      </c>
      <c r="W1530" s="1" t="s">
        <v>2168</v>
      </c>
      <c r="X1530" s="1" t="s">
        <v>2756</v>
      </c>
      <c r="Y1530" s="1" t="s">
        <v>2236</v>
      </c>
      <c r="Z1530" s="1">
        <v>1</v>
      </c>
      <c r="AA1530" s="1" t="s">
        <v>2124</v>
      </c>
      <c r="AB1530" s="1" t="s">
        <v>2171</v>
      </c>
      <c r="AC1530" s="1" t="s">
        <v>2124</v>
      </c>
      <c r="AD1530" s="1">
        <v>2</v>
      </c>
      <c r="AE1530" s="1">
        <v>2001081</v>
      </c>
      <c r="AF1530" s="1">
        <v>3889428</v>
      </c>
      <c r="AG1530" s="1" t="s">
        <v>2185</v>
      </c>
      <c r="AH1530" s="1" t="s">
        <v>2174</v>
      </c>
    </row>
    <row r="1531" spans="1:34" x14ac:dyDescent="0.25">
      <c r="A1531" s="1">
        <v>2074348</v>
      </c>
      <c r="B1531" s="1" t="s">
        <v>2175</v>
      </c>
      <c r="C1531" s="1" t="s">
        <v>7908</v>
      </c>
      <c r="D1531" s="1">
        <v>79848</v>
      </c>
      <c r="E1531" s="3" t="s">
        <v>237</v>
      </c>
      <c r="F1531" s="1" t="s">
        <v>240</v>
      </c>
      <c r="G1531" s="1" t="s">
        <v>2249</v>
      </c>
      <c r="H1531" s="1">
        <v>0</v>
      </c>
      <c r="I1531" s="1" t="s">
        <v>7548</v>
      </c>
      <c r="J1531" s="1">
        <v>-1</v>
      </c>
      <c r="K1531" s="1" t="s">
        <v>2124</v>
      </c>
      <c r="L1531" s="1" t="s">
        <v>7909</v>
      </c>
      <c r="M1531" s="1" t="s">
        <v>6481</v>
      </c>
      <c r="N1531" s="1" t="s">
        <v>6482</v>
      </c>
      <c r="O1531" s="1" t="s">
        <v>2165</v>
      </c>
      <c r="P1531" s="1" t="s">
        <v>2165</v>
      </c>
      <c r="Q1531" s="1" t="s">
        <v>2166</v>
      </c>
      <c r="R1531" s="1" t="s">
        <v>2325</v>
      </c>
      <c r="S1531" s="1">
        <v>8</v>
      </c>
      <c r="T1531" s="1">
        <v>67064424</v>
      </c>
      <c r="U1531" s="1">
        <v>67064424</v>
      </c>
      <c r="V1531" s="1" t="s">
        <v>2168</v>
      </c>
      <c r="W1531" s="1" t="s">
        <v>2168</v>
      </c>
      <c r="X1531" s="1" t="s">
        <v>5836</v>
      </c>
      <c r="Y1531" s="1" t="s">
        <v>2236</v>
      </c>
      <c r="Z1531" s="1">
        <v>1</v>
      </c>
      <c r="AA1531" s="1" t="s">
        <v>2124</v>
      </c>
      <c r="AB1531" s="1" t="s">
        <v>2171</v>
      </c>
      <c r="AC1531" s="1" t="s">
        <v>2124</v>
      </c>
      <c r="AD1531" s="1">
        <v>2</v>
      </c>
      <c r="AE1531" s="1">
        <v>2011274</v>
      </c>
      <c r="AF1531" s="1">
        <v>67064424</v>
      </c>
      <c r="AG1531" s="1" t="s">
        <v>2174</v>
      </c>
      <c r="AH1531" s="1" t="s">
        <v>2185</v>
      </c>
    </row>
    <row r="1532" spans="1:34" x14ac:dyDescent="0.25">
      <c r="A1532" s="1">
        <v>2090278</v>
      </c>
      <c r="B1532" s="1" t="s">
        <v>2175</v>
      </c>
      <c r="C1532" s="1" t="s">
        <v>7910</v>
      </c>
      <c r="D1532" s="1">
        <v>9128</v>
      </c>
      <c r="E1532" s="3" t="s">
        <v>567</v>
      </c>
      <c r="F1532" s="1" t="s">
        <v>570</v>
      </c>
      <c r="G1532" s="1" t="s">
        <v>2249</v>
      </c>
      <c r="H1532" s="1">
        <v>0</v>
      </c>
      <c r="I1532" s="1" t="s">
        <v>7911</v>
      </c>
      <c r="J1532" s="1">
        <v>-1</v>
      </c>
      <c r="K1532" s="1" t="s">
        <v>2124</v>
      </c>
      <c r="L1532" s="1" t="s">
        <v>7912</v>
      </c>
      <c r="M1532" s="1" t="s">
        <v>2232</v>
      </c>
      <c r="N1532" s="1" t="s">
        <v>2194</v>
      </c>
      <c r="O1532" s="1" t="s">
        <v>2165</v>
      </c>
      <c r="P1532" s="1" t="s">
        <v>2165</v>
      </c>
      <c r="Q1532" s="1" t="s">
        <v>2166</v>
      </c>
      <c r="R1532" s="1" t="s">
        <v>2277</v>
      </c>
      <c r="S1532" s="1">
        <v>9</v>
      </c>
      <c r="T1532" s="1">
        <v>113275661</v>
      </c>
      <c r="U1532" s="1">
        <v>113275661</v>
      </c>
      <c r="V1532" s="1" t="s">
        <v>2168</v>
      </c>
      <c r="W1532" s="1" t="s">
        <v>2168</v>
      </c>
      <c r="X1532" s="1" t="s">
        <v>3918</v>
      </c>
      <c r="Y1532" s="1" t="s">
        <v>2236</v>
      </c>
      <c r="Z1532" s="1">
        <v>1</v>
      </c>
      <c r="AA1532" s="1" t="s">
        <v>2124</v>
      </c>
      <c r="AB1532" s="1" t="s">
        <v>2171</v>
      </c>
      <c r="AC1532" s="1" t="s">
        <v>2124</v>
      </c>
      <c r="AD1532" s="1">
        <v>2</v>
      </c>
      <c r="AE1532" s="1">
        <v>2036222</v>
      </c>
      <c r="AF1532" s="1">
        <v>113275661</v>
      </c>
      <c r="AG1532" s="1" t="s">
        <v>2174</v>
      </c>
      <c r="AH1532" s="1" t="s">
        <v>2210</v>
      </c>
    </row>
    <row r="1533" spans="1:34" x14ac:dyDescent="0.25">
      <c r="A1533" s="1">
        <v>2112213</v>
      </c>
      <c r="B1533" s="1" t="s">
        <v>2175</v>
      </c>
      <c r="C1533" s="1" t="s">
        <v>7913</v>
      </c>
      <c r="D1533" s="1">
        <v>79583</v>
      </c>
      <c r="E1533" s="3" t="s">
        <v>1052</v>
      </c>
      <c r="F1533" s="1" t="s">
        <v>1055</v>
      </c>
      <c r="G1533" s="1" t="s">
        <v>2159</v>
      </c>
      <c r="H1533" s="1">
        <v>1</v>
      </c>
      <c r="I1533" s="1" t="s">
        <v>7914</v>
      </c>
      <c r="J1533" s="1">
        <v>-1</v>
      </c>
      <c r="K1533" s="1" t="s">
        <v>2124</v>
      </c>
      <c r="L1533" s="1" t="s">
        <v>7915</v>
      </c>
      <c r="M1533" s="1" t="s">
        <v>7636</v>
      </c>
      <c r="N1533" s="1" t="s">
        <v>7637</v>
      </c>
      <c r="O1533" s="1" t="s">
        <v>2165</v>
      </c>
      <c r="P1533" s="1" t="s">
        <v>2165</v>
      </c>
      <c r="Q1533" s="1" t="s">
        <v>2166</v>
      </c>
      <c r="R1533" s="1" t="s">
        <v>2532</v>
      </c>
      <c r="S1533" s="1">
        <v>16</v>
      </c>
      <c r="T1533" s="1">
        <v>75556246</v>
      </c>
      <c r="U1533" s="1">
        <v>75556246</v>
      </c>
      <c r="V1533" s="1" t="s">
        <v>2168</v>
      </c>
      <c r="W1533" s="1" t="s">
        <v>2168</v>
      </c>
      <c r="X1533" s="1" t="s">
        <v>2710</v>
      </c>
      <c r="Y1533" s="1" t="s">
        <v>2236</v>
      </c>
      <c r="Z1533" s="1">
        <v>1</v>
      </c>
      <c r="AA1533" s="1" t="s">
        <v>2124</v>
      </c>
      <c r="AB1533" s="1" t="s">
        <v>2171</v>
      </c>
      <c r="AC1533" s="1" t="s">
        <v>2124</v>
      </c>
      <c r="AD1533" s="1">
        <v>2</v>
      </c>
      <c r="AE1533" s="1">
        <v>2054331</v>
      </c>
      <c r="AF1533" s="1">
        <v>75556246</v>
      </c>
      <c r="AG1533" s="1" t="s">
        <v>2174</v>
      </c>
      <c r="AH1533" s="1" t="s">
        <v>2186</v>
      </c>
    </row>
    <row r="1534" spans="1:34" x14ac:dyDescent="0.25">
      <c r="A1534" s="1">
        <v>2112477</v>
      </c>
      <c r="B1534" s="1" t="s">
        <v>2175</v>
      </c>
      <c r="C1534" s="1" t="s">
        <v>7916</v>
      </c>
      <c r="D1534" s="1">
        <v>346007</v>
      </c>
      <c r="E1534" s="3" t="s">
        <v>277</v>
      </c>
      <c r="F1534" s="1" t="s">
        <v>280</v>
      </c>
      <c r="G1534" s="1" t="s">
        <v>2249</v>
      </c>
      <c r="H1534" s="1">
        <v>0</v>
      </c>
      <c r="I1534" s="1" t="s">
        <v>7917</v>
      </c>
      <c r="J1534" s="1">
        <v>-1</v>
      </c>
      <c r="K1534" s="1" t="s">
        <v>2124</v>
      </c>
      <c r="L1534" s="1" t="s">
        <v>7918</v>
      </c>
      <c r="M1534" s="1" t="s">
        <v>2232</v>
      </c>
      <c r="N1534" s="1" t="s">
        <v>2194</v>
      </c>
      <c r="O1534" s="1" t="s">
        <v>2165</v>
      </c>
      <c r="P1534" s="1" t="s">
        <v>2165</v>
      </c>
      <c r="Q1534" s="1" t="s">
        <v>2166</v>
      </c>
      <c r="R1534" s="1" t="s">
        <v>2167</v>
      </c>
      <c r="S1534" s="1">
        <v>6</v>
      </c>
      <c r="T1534" s="1">
        <v>65639849</v>
      </c>
      <c r="U1534" s="1">
        <v>65639849</v>
      </c>
      <c r="V1534" s="1" t="s">
        <v>2168</v>
      </c>
      <c r="W1534" s="1" t="s">
        <v>2168</v>
      </c>
      <c r="X1534" s="1" t="s">
        <v>3678</v>
      </c>
      <c r="Y1534" s="1" t="s">
        <v>2236</v>
      </c>
      <c r="Z1534" s="1">
        <v>1</v>
      </c>
      <c r="AA1534" s="1" t="s">
        <v>2124</v>
      </c>
      <c r="AB1534" s="1" t="s">
        <v>2171</v>
      </c>
      <c r="AC1534" s="1" t="s">
        <v>2124</v>
      </c>
      <c r="AD1534" s="1">
        <v>2</v>
      </c>
      <c r="AE1534" s="1">
        <v>2054595</v>
      </c>
      <c r="AF1534" s="1">
        <v>65639849</v>
      </c>
      <c r="AG1534" s="1" t="s">
        <v>2174</v>
      </c>
      <c r="AH1534" s="1" t="s">
        <v>2185</v>
      </c>
    </row>
    <row r="1535" spans="1:34" x14ac:dyDescent="0.25">
      <c r="A1535" s="1">
        <v>2116354</v>
      </c>
      <c r="B1535" s="1" t="s">
        <v>2175</v>
      </c>
      <c r="C1535" s="1" t="s">
        <v>7919</v>
      </c>
      <c r="D1535" s="1">
        <v>79848</v>
      </c>
      <c r="E1535" s="3" t="s">
        <v>237</v>
      </c>
      <c r="F1535" s="1" t="s">
        <v>240</v>
      </c>
      <c r="G1535" s="1" t="s">
        <v>2249</v>
      </c>
      <c r="H1535" s="1">
        <v>0</v>
      </c>
      <c r="I1535" s="1" t="s">
        <v>7920</v>
      </c>
      <c r="J1535" s="1">
        <v>-1</v>
      </c>
      <c r="K1535" s="1" t="s">
        <v>2124</v>
      </c>
      <c r="L1535" s="1" t="s">
        <v>7921</v>
      </c>
      <c r="M1535" s="1" t="s">
        <v>6481</v>
      </c>
      <c r="N1535" s="1" t="s">
        <v>6482</v>
      </c>
      <c r="O1535" s="1" t="s">
        <v>2165</v>
      </c>
      <c r="P1535" s="1" t="s">
        <v>2165</v>
      </c>
      <c r="Q1535" s="1" t="s">
        <v>2166</v>
      </c>
      <c r="R1535" s="1" t="s">
        <v>2325</v>
      </c>
      <c r="S1535" s="1">
        <v>8</v>
      </c>
      <c r="T1535" s="1">
        <v>67064402</v>
      </c>
      <c r="U1535" s="1">
        <v>67064402</v>
      </c>
      <c r="V1535" s="1" t="s">
        <v>2168</v>
      </c>
      <c r="W1535" s="1" t="s">
        <v>2168</v>
      </c>
      <c r="X1535" s="1" t="s">
        <v>5836</v>
      </c>
      <c r="Y1535" s="1" t="s">
        <v>2236</v>
      </c>
      <c r="Z1535" s="1">
        <v>1</v>
      </c>
      <c r="AA1535" s="1" t="s">
        <v>2124</v>
      </c>
      <c r="AB1535" s="1" t="s">
        <v>2171</v>
      </c>
      <c r="AC1535" s="1" t="s">
        <v>2124</v>
      </c>
      <c r="AD1535" s="1">
        <v>2</v>
      </c>
      <c r="AE1535" s="1">
        <v>2055903</v>
      </c>
      <c r="AF1535" s="1">
        <v>67064402</v>
      </c>
      <c r="AG1535" s="1" t="s">
        <v>2174</v>
      </c>
      <c r="AH1535" s="1" t="s">
        <v>2210</v>
      </c>
    </row>
    <row r="1536" spans="1:34" x14ac:dyDescent="0.25">
      <c r="A1536" s="1">
        <v>2123415</v>
      </c>
      <c r="B1536" s="1" t="s">
        <v>2175</v>
      </c>
      <c r="C1536" s="1" t="s">
        <v>7922</v>
      </c>
      <c r="D1536" s="1">
        <v>80025</v>
      </c>
      <c r="E1536" s="3" t="s">
        <v>499</v>
      </c>
      <c r="F1536" s="1" t="s">
        <v>502</v>
      </c>
      <c r="G1536" s="1" t="s">
        <v>2249</v>
      </c>
      <c r="H1536" s="1">
        <v>0</v>
      </c>
      <c r="I1536" s="1" t="s">
        <v>7923</v>
      </c>
      <c r="J1536" s="1">
        <v>-1</v>
      </c>
      <c r="K1536" s="1" t="s">
        <v>2124</v>
      </c>
      <c r="L1536" s="1" t="s">
        <v>7924</v>
      </c>
      <c r="M1536" s="1" t="s">
        <v>6442</v>
      </c>
      <c r="N1536" s="1" t="s">
        <v>6443</v>
      </c>
      <c r="O1536" s="1" t="s">
        <v>2165</v>
      </c>
      <c r="P1536" s="1" t="s">
        <v>2165</v>
      </c>
      <c r="Q1536" s="1" t="s">
        <v>2166</v>
      </c>
      <c r="R1536" s="1" t="s">
        <v>2195</v>
      </c>
      <c r="S1536" s="1">
        <v>20</v>
      </c>
      <c r="T1536" s="1">
        <v>3889420</v>
      </c>
      <c r="U1536" s="1">
        <v>3889420</v>
      </c>
      <c r="V1536" s="1" t="s">
        <v>2168</v>
      </c>
      <c r="W1536" s="1" t="s">
        <v>2168</v>
      </c>
      <c r="X1536" s="1" t="s">
        <v>2756</v>
      </c>
      <c r="Y1536" s="1" t="s">
        <v>2236</v>
      </c>
      <c r="Z1536" s="1">
        <v>1</v>
      </c>
      <c r="AA1536" s="1" t="s">
        <v>2124</v>
      </c>
      <c r="AB1536" s="1" t="s">
        <v>2171</v>
      </c>
      <c r="AC1536" s="1" t="s">
        <v>2124</v>
      </c>
      <c r="AD1536" s="1">
        <v>2</v>
      </c>
      <c r="AE1536" s="1">
        <v>2073327</v>
      </c>
      <c r="AF1536" s="1">
        <v>3889420</v>
      </c>
      <c r="AG1536" s="1" t="s">
        <v>2210</v>
      </c>
      <c r="AH1536" s="1" t="s">
        <v>2185</v>
      </c>
    </row>
    <row r="1537" spans="1:34" x14ac:dyDescent="0.25">
      <c r="A1537" s="1">
        <v>2130083</v>
      </c>
      <c r="B1537" s="1" t="s">
        <v>2175</v>
      </c>
      <c r="C1537" s="1" t="s">
        <v>7925</v>
      </c>
      <c r="D1537" s="1">
        <v>79583</v>
      </c>
      <c r="E1537" s="3" t="s">
        <v>1052</v>
      </c>
      <c r="F1537" s="1" t="s">
        <v>1055</v>
      </c>
      <c r="G1537" s="1" t="s">
        <v>2249</v>
      </c>
      <c r="H1537" s="1">
        <v>0</v>
      </c>
      <c r="I1537" s="1" t="s">
        <v>7146</v>
      </c>
      <c r="J1537" s="1">
        <v>-1</v>
      </c>
      <c r="K1537" s="1" t="s">
        <v>2124</v>
      </c>
      <c r="L1537" s="1" t="s">
        <v>7926</v>
      </c>
      <c r="M1537" s="1" t="s">
        <v>7636</v>
      </c>
      <c r="N1537" s="1" t="s">
        <v>7637</v>
      </c>
      <c r="O1537" s="1" t="s">
        <v>2165</v>
      </c>
      <c r="P1537" s="1" t="s">
        <v>2165</v>
      </c>
      <c r="Q1537" s="1" t="s">
        <v>2166</v>
      </c>
      <c r="R1537" s="1" t="s">
        <v>2532</v>
      </c>
      <c r="S1537" s="1">
        <v>16</v>
      </c>
      <c r="T1537" s="1">
        <v>75556234</v>
      </c>
      <c r="U1537" s="1">
        <v>75556234</v>
      </c>
      <c r="V1537" s="1" t="s">
        <v>2168</v>
      </c>
      <c r="W1537" s="1" t="s">
        <v>2168</v>
      </c>
      <c r="X1537" s="1" t="s">
        <v>2710</v>
      </c>
      <c r="Y1537" s="1" t="s">
        <v>2236</v>
      </c>
      <c r="Z1537" s="1">
        <v>1</v>
      </c>
      <c r="AA1537" s="1" t="s">
        <v>2124</v>
      </c>
      <c r="AB1537" s="1" t="s">
        <v>2171</v>
      </c>
      <c r="AC1537" s="1" t="s">
        <v>2124</v>
      </c>
      <c r="AD1537" s="1">
        <v>2</v>
      </c>
      <c r="AE1537" s="1">
        <v>2070859</v>
      </c>
      <c r="AF1537" s="1">
        <v>75556234</v>
      </c>
      <c r="AG1537" s="1" t="s">
        <v>2210</v>
      </c>
      <c r="AH1537" s="1" t="s">
        <v>2185</v>
      </c>
    </row>
    <row r="1538" spans="1:34" x14ac:dyDescent="0.25">
      <c r="A1538" s="1">
        <v>2133614</v>
      </c>
      <c r="B1538" s="1" t="s">
        <v>2175</v>
      </c>
      <c r="C1538" s="1" t="s">
        <v>7927</v>
      </c>
      <c r="D1538" s="1">
        <v>79848</v>
      </c>
      <c r="E1538" s="3" t="s">
        <v>237</v>
      </c>
      <c r="F1538" s="1" t="s">
        <v>240</v>
      </c>
      <c r="G1538" s="1" t="s">
        <v>2254</v>
      </c>
      <c r="H1538" s="1">
        <v>0</v>
      </c>
      <c r="I1538" s="1" t="s">
        <v>7928</v>
      </c>
      <c r="J1538" s="1">
        <v>-1</v>
      </c>
      <c r="K1538" s="1" t="s">
        <v>2124</v>
      </c>
      <c r="L1538" s="1" t="s">
        <v>7929</v>
      </c>
      <c r="M1538" s="1" t="s">
        <v>6481</v>
      </c>
      <c r="N1538" s="1" t="s">
        <v>6482</v>
      </c>
      <c r="O1538" s="1" t="s">
        <v>2165</v>
      </c>
      <c r="P1538" s="1" t="s">
        <v>2165</v>
      </c>
      <c r="Q1538" s="1" t="s">
        <v>2166</v>
      </c>
      <c r="R1538" s="1" t="s">
        <v>2325</v>
      </c>
      <c r="S1538" s="1">
        <v>8</v>
      </c>
      <c r="T1538" s="1">
        <v>67064513</v>
      </c>
      <c r="U1538" s="1">
        <v>67064513</v>
      </c>
      <c r="V1538" s="1" t="s">
        <v>2168</v>
      </c>
      <c r="W1538" s="1" t="s">
        <v>2168</v>
      </c>
      <c r="X1538" s="1" t="s">
        <v>5836</v>
      </c>
      <c r="Y1538" s="1" t="s">
        <v>2236</v>
      </c>
      <c r="Z1538" s="1">
        <v>1</v>
      </c>
      <c r="AA1538" s="1" t="s">
        <v>2124</v>
      </c>
      <c r="AB1538" s="1" t="s">
        <v>2171</v>
      </c>
      <c r="AC1538" s="1" t="s">
        <v>2124</v>
      </c>
      <c r="AD1538" s="1">
        <v>2</v>
      </c>
      <c r="AE1538" s="1">
        <v>2086025</v>
      </c>
      <c r="AF1538" s="1">
        <v>67064513</v>
      </c>
      <c r="AG1538" s="1" t="s">
        <v>2174</v>
      </c>
      <c r="AH1538" s="1" t="s">
        <v>2186</v>
      </c>
    </row>
    <row r="1539" spans="1:34" x14ac:dyDescent="0.25">
      <c r="A1539" s="1">
        <v>2139455</v>
      </c>
      <c r="B1539" s="1" t="s">
        <v>2175</v>
      </c>
      <c r="C1539" s="1" t="s">
        <v>7930</v>
      </c>
      <c r="D1539" s="1">
        <v>79848</v>
      </c>
      <c r="E1539" s="3" t="s">
        <v>237</v>
      </c>
      <c r="F1539" s="1" t="s">
        <v>240</v>
      </c>
      <c r="G1539" s="1" t="s">
        <v>2249</v>
      </c>
      <c r="H1539" s="1">
        <v>0</v>
      </c>
      <c r="I1539" s="1" t="s">
        <v>7931</v>
      </c>
      <c r="J1539" s="1">
        <v>-1</v>
      </c>
      <c r="K1539" s="1" t="s">
        <v>2124</v>
      </c>
      <c r="L1539" s="1" t="s">
        <v>7932</v>
      </c>
      <c r="M1539" s="1" t="s">
        <v>6481</v>
      </c>
      <c r="N1539" s="1" t="s">
        <v>6482</v>
      </c>
      <c r="O1539" s="1" t="s">
        <v>2165</v>
      </c>
      <c r="P1539" s="1" t="s">
        <v>2165</v>
      </c>
      <c r="Q1539" s="1" t="s">
        <v>2166</v>
      </c>
      <c r="R1539" s="1" t="s">
        <v>2325</v>
      </c>
      <c r="S1539" s="1">
        <v>8</v>
      </c>
      <c r="T1539" s="1">
        <v>67064399</v>
      </c>
      <c r="U1539" s="1">
        <v>67064399</v>
      </c>
      <c r="V1539" s="1" t="s">
        <v>2168</v>
      </c>
      <c r="W1539" s="1" t="s">
        <v>2168</v>
      </c>
      <c r="X1539" s="1" t="s">
        <v>5836</v>
      </c>
      <c r="Y1539" s="1" t="s">
        <v>2236</v>
      </c>
      <c r="Z1539" s="1">
        <v>1</v>
      </c>
      <c r="AA1539" s="1" t="s">
        <v>2124</v>
      </c>
      <c r="AB1539" s="1" t="s">
        <v>2171</v>
      </c>
      <c r="AC1539" s="1" t="s">
        <v>2124</v>
      </c>
      <c r="AD1539" s="1">
        <v>2</v>
      </c>
      <c r="AE1539" s="1">
        <v>2081520</v>
      </c>
      <c r="AF1539" s="1">
        <v>67064399</v>
      </c>
      <c r="AG1539" s="1" t="s">
        <v>2185</v>
      </c>
      <c r="AH1539" s="1" t="s">
        <v>2186</v>
      </c>
    </row>
    <row r="1540" spans="1:34" x14ac:dyDescent="0.25">
      <c r="A1540" s="1">
        <v>2147930</v>
      </c>
      <c r="B1540" s="1" t="s">
        <v>2175</v>
      </c>
      <c r="C1540" s="1" t="s">
        <v>7933</v>
      </c>
      <c r="D1540" s="1">
        <v>346007</v>
      </c>
      <c r="E1540" s="3" t="s">
        <v>277</v>
      </c>
      <c r="F1540" s="1" t="s">
        <v>280</v>
      </c>
      <c r="G1540" s="1" t="s">
        <v>2249</v>
      </c>
      <c r="H1540" s="1">
        <v>0</v>
      </c>
      <c r="I1540" s="1" t="s">
        <v>7934</v>
      </c>
      <c r="J1540" s="1">
        <v>-1</v>
      </c>
      <c r="K1540" s="1" t="s">
        <v>2124</v>
      </c>
      <c r="L1540" s="1" t="s">
        <v>7935</v>
      </c>
      <c r="M1540" s="1" t="s">
        <v>2232</v>
      </c>
      <c r="N1540" s="1" t="s">
        <v>2194</v>
      </c>
      <c r="O1540" s="1" t="s">
        <v>2165</v>
      </c>
      <c r="P1540" s="1" t="s">
        <v>2165</v>
      </c>
      <c r="Q1540" s="1" t="s">
        <v>2166</v>
      </c>
      <c r="R1540" s="1" t="s">
        <v>2167</v>
      </c>
      <c r="S1540" s="1">
        <v>6</v>
      </c>
      <c r="T1540" s="1">
        <v>65495931</v>
      </c>
      <c r="U1540" s="1">
        <v>65495931</v>
      </c>
      <c r="V1540" s="1" t="s">
        <v>2168</v>
      </c>
      <c r="W1540" s="1" t="s">
        <v>2168</v>
      </c>
      <c r="X1540" s="1" t="s">
        <v>3678</v>
      </c>
      <c r="Y1540" s="1" t="s">
        <v>2236</v>
      </c>
      <c r="Z1540" s="1">
        <v>1</v>
      </c>
      <c r="AA1540" s="1" t="s">
        <v>2124</v>
      </c>
      <c r="AB1540" s="1" t="s">
        <v>2171</v>
      </c>
      <c r="AC1540" s="1" t="s">
        <v>2124</v>
      </c>
      <c r="AD1540" s="1">
        <v>2</v>
      </c>
      <c r="AE1540" s="1">
        <v>2101672</v>
      </c>
      <c r="AF1540" s="1">
        <v>65495931</v>
      </c>
      <c r="AG1540" s="1" t="s">
        <v>2185</v>
      </c>
      <c r="AH1540" s="1" t="s">
        <v>2174</v>
      </c>
    </row>
    <row r="1541" spans="1:34" x14ac:dyDescent="0.25">
      <c r="A1541" s="1">
        <v>2153301</v>
      </c>
      <c r="B1541" s="1" t="s">
        <v>2175</v>
      </c>
      <c r="C1541" s="1" t="s">
        <v>7936</v>
      </c>
      <c r="D1541" s="1">
        <v>79848</v>
      </c>
      <c r="E1541" s="3" t="s">
        <v>237</v>
      </c>
      <c r="F1541" s="1" t="s">
        <v>240</v>
      </c>
      <c r="G1541" s="1" t="s">
        <v>2249</v>
      </c>
      <c r="H1541" s="1">
        <v>0</v>
      </c>
      <c r="I1541" s="1" t="s">
        <v>7937</v>
      </c>
      <c r="J1541" s="1">
        <v>-1</v>
      </c>
      <c r="K1541" s="1" t="s">
        <v>2124</v>
      </c>
      <c r="L1541" s="1" t="s">
        <v>7938</v>
      </c>
      <c r="M1541" s="1" t="s">
        <v>6481</v>
      </c>
      <c r="N1541" s="1" t="s">
        <v>6482</v>
      </c>
      <c r="O1541" s="1" t="s">
        <v>2165</v>
      </c>
      <c r="P1541" s="1" t="s">
        <v>2165</v>
      </c>
      <c r="Q1541" s="1" t="s">
        <v>2166</v>
      </c>
      <c r="R1541" s="1" t="s">
        <v>2325</v>
      </c>
      <c r="S1541" s="1">
        <v>8</v>
      </c>
      <c r="T1541" s="1">
        <v>67064400</v>
      </c>
      <c r="U1541" s="1">
        <v>67064400</v>
      </c>
      <c r="V1541" s="1" t="s">
        <v>2168</v>
      </c>
      <c r="W1541" s="1" t="s">
        <v>2168</v>
      </c>
      <c r="X1541" s="1" t="s">
        <v>5836</v>
      </c>
      <c r="Y1541" s="1" t="s">
        <v>2236</v>
      </c>
      <c r="Z1541" s="1">
        <v>1</v>
      </c>
      <c r="AA1541" s="1" t="s">
        <v>2124</v>
      </c>
      <c r="AB1541" s="1" t="s">
        <v>2171</v>
      </c>
      <c r="AC1541" s="1" t="s">
        <v>2124</v>
      </c>
      <c r="AD1541" s="1">
        <v>2</v>
      </c>
      <c r="AE1541" s="1">
        <v>2095395</v>
      </c>
      <c r="AF1541" s="1">
        <v>67064400</v>
      </c>
      <c r="AG1541" s="1" t="s">
        <v>2186</v>
      </c>
      <c r="AH1541" s="1" t="s">
        <v>2210</v>
      </c>
    </row>
    <row r="1542" spans="1:34" x14ac:dyDescent="0.25">
      <c r="A1542" s="1">
        <v>2168608</v>
      </c>
      <c r="B1542" s="1" t="s">
        <v>2175</v>
      </c>
      <c r="C1542" s="1" t="s">
        <v>7939</v>
      </c>
      <c r="D1542" s="1">
        <v>346007</v>
      </c>
      <c r="E1542" s="3" t="s">
        <v>277</v>
      </c>
      <c r="F1542" s="1" t="s">
        <v>280</v>
      </c>
      <c r="G1542" s="1" t="s">
        <v>2249</v>
      </c>
      <c r="H1542" s="1">
        <v>0</v>
      </c>
      <c r="I1542" s="1" t="s">
        <v>2312</v>
      </c>
      <c r="J1542" s="1">
        <v>-1</v>
      </c>
      <c r="K1542" s="1" t="s">
        <v>2124</v>
      </c>
      <c r="L1542" s="1" t="s">
        <v>7940</v>
      </c>
      <c r="M1542" s="1" t="s">
        <v>2232</v>
      </c>
      <c r="N1542" s="1" t="s">
        <v>2194</v>
      </c>
      <c r="O1542" s="1" t="s">
        <v>2165</v>
      </c>
      <c r="P1542" s="1" t="s">
        <v>2165</v>
      </c>
      <c r="Q1542" s="1" t="s">
        <v>2166</v>
      </c>
      <c r="R1542" s="1" t="s">
        <v>2167</v>
      </c>
      <c r="S1542" s="1">
        <v>6</v>
      </c>
      <c r="T1542" s="1">
        <v>65495913</v>
      </c>
      <c r="U1542" s="1">
        <v>65495913</v>
      </c>
      <c r="V1542" s="1" t="s">
        <v>2168</v>
      </c>
      <c r="W1542" s="1" t="s">
        <v>2168</v>
      </c>
      <c r="X1542" s="1" t="s">
        <v>3678</v>
      </c>
      <c r="Y1542" s="1" t="s">
        <v>2236</v>
      </c>
      <c r="Z1542" s="1">
        <v>1</v>
      </c>
      <c r="AA1542" s="1" t="s">
        <v>2124</v>
      </c>
      <c r="AB1542" s="1" t="s">
        <v>2171</v>
      </c>
      <c r="AC1542" s="1" t="s">
        <v>2124</v>
      </c>
      <c r="AD1542" s="1">
        <v>2</v>
      </c>
      <c r="AE1542" s="1">
        <v>2114603</v>
      </c>
      <c r="AF1542" s="1">
        <v>65495913</v>
      </c>
      <c r="AG1542" s="1" t="s">
        <v>2174</v>
      </c>
      <c r="AH1542" s="1" t="s">
        <v>2185</v>
      </c>
    </row>
    <row r="1543" spans="1:34" x14ac:dyDescent="0.25">
      <c r="A1543" s="1">
        <v>2174170</v>
      </c>
      <c r="B1543" s="1" t="s">
        <v>2175</v>
      </c>
      <c r="C1543" s="1" t="s">
        <v>7941</v>
      </c>
      <c r="D1543" s="1">
        <v>1259</v>
      </c>
      <c r="E1543" s="3" t="s">
        <v>201</v>
      </c>
      <c r="F1543" s="1" t="s">
        <v>204</v>
      </c>
      <c r="G1543" s="1" t="s">
        <v>2249</v>
      </c>
      <c r="H1543" s="1">
        <v>0</v>
      </c>
      <c r="I1543" s="1" t="s">
        <v>7942</v>
      </c>
      <c r="J1543" s="1">
        <v>-1</v>
      </c>
      <c r="K1543" s="1" t="s">
        <v>2124</v>
      </c>
      <c r="L1543" s="1" t="s">
        <v>7943</v>
      </c>
      <c r="M1543" s="1" t="s">
        <v>2232</v>
      </c>
      <c r="N1543" s="1" t="s">
        <v>2194</v>
      </c>
      <c r="O1543" s="1" t="s">
        <v>2165</v>
      </c>
      <c r="P1543" s="1" t="s">
        <v>2165</v>
      </c>
      <c r="Q1543" s="1" t="s">
        <v>2166</v>
      </c>
      <c r="R1543" s="1" t="s">
        <v>2359</v>
      </c>
      <c r="S1543" s="1">
        <v>4</v>
      </c>
      <c r="T1543" s="1">
        <v>47952691</v>
      </c>
      <c r="U1543" s="1">
        <v>47952691</v>
      </c>
      <c r="V1543" s="1" t="s">
        <v>2168</v>
      </c>
      <c r="W1543" s="1" t="s">
        <v>2168</v>
      </c>
      <c r="X1543" s="1" t="s">
        <v>3499</v>
      </c>
      <c r="Y1543" s="1" t="s">
        <v>2236</v>
      </c>
      <c r="Z1543" s="1">
        <v>1</v>
      </c>
      <c r="AA1543" s="1" t="s">
        <v>2124</v>
      </c>
      <c r="AB1543" s="1" t="s">
        <v>2171</v>
      </c>
      <c r="AC1543" s="1" t="s">
        <v>2124</v>
      </c>
      <c r="AD1543" s="1">
        <v>2</v>
      </c>
      <c r="AE1543" s="1">
        <v>2124042</v>
      </c>
      <c r="AF1543" s="1">
        <v>47952691</v>
      </c>
      <c r="AG1543" s="1" t="s">
        <v>2210</v>
      </c>
      <c r="AH1543" s="1" t="s">
        <v>2185</v>
      </c>
    </row>
    <row r="1544" spans="1:34" x14ac:dyDescent="0.25">
      <c r="A1544" s="1">
        <v>2180033</v>
      </c>
      <c r="B1544" s="1" t="s">
        <v>2187</v>
      </c>
      <c r="C1544" s="1" t="s">
        <v>7944</v>
      </c>
      <c r="D1544" s="1">
        <v>5080</v>
      </c>
      <c r="E1544" s="3" t="s">
        <v>1295</v>
      </c>
      <c r="F1544" s="1" t="s">
        <v>1298</v>
      </c>
      <c r="G1544" s="1" t="s">
        <v>2249</v>
      </c>
      <c r="H1544" s="1">
        <v>0</v>
      </c>
      <c r="I1544" s="1" t="s">
        <v>7945</v>
      </c>
      <c r="J1544" s="1">
        <v>-1</v>
      </c>
      <c r="K1544" s="1" t="s">
        <v>2124</v>
      </c>
      <c r="L1544" s="1" t="s">
        <v>7946</v>
      </c>
      <c r="M1544" s="1" t="s">
        <v>7947</v>
      </c>
      <c r="N1544" s="1" t="s">
        <v>7948</v>
      </c>
      <c r="O1544" s="1" t="s">
        <v>2165</v>
      </c>
      <c r="P1544" s="1" t="s">
        <v>2165</v>
      </c>
      <c r="Q1544" s="1" t="s">
        <v>2166</v>
      </c>
      <c r="R1544" s="1" t="s">
        <v>2182</v>
      </c>
      <c r="S1544" s="1">
        <v>11</v>
      </c>
      <c r="T1544" s="1">
        <v>31806914</v>
      </c>
      <c r="U1544" s="1">
        <v>31806915</v>
      </c>
      <c r="V1544" s="1" t="s">
        <v>2168</v>
      </c>
      <c r="W1544" s="1" t="s">
        <v>2168</v>
      </c>
      <c r="X1544" s="1" t="s">
        <v>2183</v>
      </c>
      <c r="Y1544" s="1" t="s">
        <v>2236</v>
      </c>
      <c r="Z1544" s="1">
        <v>1</v>
      </c>
      <c r="AA1544" s="1" t="s">
        <v>2124</v>
      </c>
      <c r="AB1544" s="1" t="s">
        <v>2171</v>
      </c>
      <c r="AC1544" s="1" t="s">
        <v>2124</v>
      </c>
      <c r="AD1544" s="1">
        <v>2</v>
      </c>
      <c r="AE1544" s="1">
        <v>2119553</v>
      </c>
      <c r="AF1544" s="1">
        <v>31806914</v>
      </c>
      <c r="AG1544" s="1" t="s">
        <v>2185</v>
      </c>
      <c r="AH1544" s="1" t="s">
        <v>4063</v>
      </c>
    </row>
    <row r="1545" spans="1:34" x14ac:dyDescent="0.25">
      <c r="A1545" s="1">
        <v>2180433</v>
      </c>
      <c r="B1545" s="1" t="s">
        <v>2175</v>
      </c>
      <c r="C1545" s="1" t="s">
        <v>7949</v>
      </c>
      <c r="D1545" s="1">
        <v>1203</v>
      </c>
      <c r="E1545" s="3" t="s">
        <v>185</v>
      </c>
      <c r="F1545" s="1" t="s">
        <v>188</v>
      </c>
      <c r="G1545" s="1" t="s">
        <v>2254</v>
      </c>
      <c r="H1545" s="1">
        <v>0</v>
      </c>
      <c r="I1545" s="1" t="s">
        <v>6588</v>
      </c>
      <c r="J1545" s="1">
        <v>-1</v>
      </c>
      <c r="K1545" s="1" t="s">
        <v>2124</v>
      </c>
      <c r="L1545" s="1" t="s">
        <v>7950</v>
      </c>
      <c r="M1545" s="1" t="s">
        <v>2521</v>
      </c>
      <c r="N1545" s="1" t="s">
        <v>2522</v>
      </c>
      <c r="O1545" s="1" t="s">
        <v>2165</v>
      </c>
      <c r="P1545" s="1" t="s">
        <v>2165</v>
      </c>
      <c r="Q1545" s="1" t="s">
        <v>2166</v>
      </c>
      <c r="R1545" s="1" t="s">
        <v>2316</v>
      </c>
      <c r="S1545" s="1">
        <v>13</v>
      </c>
      <c r="T1545" s="1">
        <v>76992092</v>
      </c>
      <c r="U1545" s="1">
        <v>76992092</v>
      </c>
      <c r="V1545" s="1" t="s">
        <v>2168</v>
      </c>
      <c r="W1545" s="1" t="s">
        <v>2168</v>
      </c>
      <c r="X1545" s="1" t="s">
        <v>2317</v>
      </c>
      <c r="Y1545" s="1" t="s">
        <v>2236</v>
      </c>
      <c r="Z1545" s="1">
        <v>1</v>
      </c>
      <c r="AA1545" s="1" t="s">
        <v>2124</v>
      </c>
      <c r="AB1545" s="1" t="s">
        <v>2171</v>
      </c>
      <c r="AC1545" s="1" t="s">
        <v>2124</v>
      </c>
      <c r="AD1545" s="1">
        <v>2</v>
      </c>
      <c r="AE1545" s="1">
        <v>2121251</v>
      </c>
      <c r="AF1545" s="1">
        <v>76992092</v>
      </c>
      <c r="AG1545" s="1" t="s">
        <v>2174</v>
      </c>
      <c r="AH1545" s="1" t="s">
        <v>2186</v>
      </c>
    </row>
    <row r="1546" spans="1:34" x14ac:dyDescent="0.25">
      <c r="A1546" s="1">
        <v>2186376</v>
      </c>
      <c r="B1546" s="1" t="s">
        <v>2157</v>
      </c>
      <c r="C1546" s="1" t="s">
        <v>7951</v>
      </c>
      <c r="D1546" s="1">
        <v>84984</v>
      </c>
      <c r="E1546" s="3" t="s">
        <v>834</v>
      </c>
      <c r="F1546" s="1" t="s">
        <v>836</v>
      </c>
      <c r="G1546" s="1" t="s">
        <v>2249</v>
      </c>
      <c r="H1546" s="1">
        <v>0</v>
      </c>
      <c r="I1546" s="1" t="s">
        <v>7156</v>
      </c>
      <c r="J1546" s="1">
        <v>-1</v>
      </c>
      <c r="K1546" s="1" t="s">
        <v>2124</v>
      </c>
      <c r="L1546" s="1" t="s">
        <v>7952</v>
      </c>
      <c r="M1546" s="1" t="s">
        <v>2232</v>
      </c>
      <c r="N1546" s="1" t="s">
        <v>2194</v>
      </c>
      <c r="O1546" s="1" t="s">
        <v>2165</v>
      </c>
      <c r="P1546" s="1" t="s">
        <v>2165</v>
      </c>
      <c r="Q1546" s="1" t="s">
        <v>2166</v>
      </c>
      <c r="R1546" s="1" t="s">
        <v>2637</v>
      </c>
      <c r="S1546" s="1">
        <v>3</v>
      </c>
      <c r="T1546" s="1">
        <v>196708658</v>
      </c>
      <c r="U1546" s="1">
        <v>196708670</v>
      </c>
      <c r="V1546" s="1" t="s">
        <v>2168</v>
      </c>
      <c r="W1546" s="1" t="s">
        <v>2168</v>
      </c>
      <c r="X1546" s="1" t="s">
        <v>3277</v>
      </c>
      <c r="Y1546" s="1" t="s">
        <v>2236</v>
      </c>
      <c r="Z1546" s="1">
        <v>1</v>
      </c>
      <c r="AA1546" s="1" t="s">
        <v>2124</v>
      </c>
      <c r="AB1546" s="1" t="s">
        <v>2171</v>
      </c>
      <c r="AC1546" s="1" t="s">
        <v>2124</v>
      </c>
      <c r="AD1546" s="1">
        <v>2</v>
      </c>
      <c r="AE1546" s="1">
        <v>2132375</v>
      </c>
      <c r="AF1546" s="1">
        <v>196708657</v>
      </c>
      <c r="AG1546" s="1" t="s">
        <v>7953</v>
      </c>
      <c r="AH1546" s="1" t="s">
        <v>2186</v>
      </c>
    </row>
    <row r="1547" spans="1:34" x14ac:dyDescent="0.25">
      <c r="A1547" s="1">
        <v>2190873</v>
      </c>
      <c r="B1547" s="1" t="s">
        <v>2175</v>
      </c>
      <c r="C1547" s="1" t="s">
        <v>7954</v>
      </c>
      <c r="D1547" s="1">
        <v>79848</v>
      </c>
      <c r="E1547" s="3" t="s">
        <v>237</v>
      </c>
      <c r="F1547" s="1" t="s">
        <v>240</v>
      </c>
      <c r="G1547" s="1" t="s">
        <v>2249</v>
      </c>
      <c r="H1547" s="1">
        <v>0</v>
      </c>
      <c r="I1547" s="1" t="s">
        <v>6495</v>
      </c>
      <c r="J1547" s="1">
        <v>-1</v>
      </c>
      <c r="K1547" s="1" t="s">
        <v>2124</v>
      </c>
      <c r="L1547" s="1" t="s">
        <v>7955</v>
      </c>
      <c r="M1547" s="1" t="s">
        <v>6481</v>
      </c>
      <c r="N1547" s="1" t="s">
        <v>6482</v>
      </c>
      <c r="O1547" s="1" t="s">
        <v>2165</v>
      </c>
      <c r="P1547" s="1" t="s">
        <v>2165</v>
      </c>
      <c r="Q1547" s="1" t="s">
        <v>2166</v>
      </c>
      <c r="R1547" s="1" t="s">
        <v>2325</v>
      </c>
      <c r="S1547" s="1">
        <v>8</v>
      </c>
      <c r="T1547" s="1">
        <v>67064445</v>
      </c>
      <c r="U1547" s="1">
        <v>67064445</v>
      </c>
      <c r="V1547" s="1" t="s">
        <v>2168</v>
      </c>
      <c r="W1547" s="1" t="s">
        <v>2168</v>
      </c>
      <c r="X1547" s="1" t="s">
        <v>5836</v>
      </c>
      <c r="Y1547" s="1" t="s">
        <v>2236</v>
      </c>
      <c r="Z1547" s="1">
        <v>1</v>
      </c>
      <c r="AA1547" s="1" t="s">
        <v>2124</v>
      </c>
      <c r="AB1547" s="1" t="s">
        <v>2171</v>
      </c>
      <c r="AC1547" s="1" t="s">
        <v>2124</v>
      </c>
      <c r="AD1547" s="1">
        <v>2</v>
      </c>
      <c r="AE1547" s="1">
        <v>2129449</v>
      </c>
      <c r="AF1547" s="1">
        <v>67064445</v>
      </c>
      <c r="AG1547" s="1" t="s">
        <v>2185</v>
      </c>
      <c r="AH1547" s="1" t="s">
        <v>2210</v>
      </c>
    </row>
    <row r="1548" spans="1:34" x14ac:dyDescent="0.25">
      <c r="A1548" s="1">
        <v>2402263</v>
      </c>
      <c r="B1548" s="1" t="s">
        <v>2175</v>
      </c>
      <c r="C1548" s="1" t="s">
        <v>7956</v>
      </c>
      <c r="D1548" s="1">
        <v>27031</v>
      </c>
      <c r="E1548" s="3" t="s">
        <v>462</v>
      </c>
      <c r="F1548" s="1" t="s">
        <v>464</v>
      </c>
      <c r="G1548" s="1" t="s">
        <v>2249</v>
      </c>
      <c r="H1548" s="1">
        <v>0</v>
      </c>
      <c r="I1548" s="1" t="s">
        <v>7646</v>
      </c>
      <c r="J1548" s="1">
        <v>-1</v>
      </c>
      <c r="K1548" s="1" t="s">
        <v>2124</v>
      </c>
      <c r="L1548" s="1" t="s">
        <v>7957</v>
      </c>
      <c r="M1548" s="1" t="s">
        <v>2232</v>
      </c>
      <c r="N1548" s="1" t="s">
        <v>2194</v>
      </c>
      <c r="O1548" s="1" t="s">
        <v>2165</v>
      </c>
      <c r="P1548" s="1" t="s">
        <v>2165</v>
      </c>
      <c r="Q1548" s="1" t="s">
        <v>2166</v>
      </c>
      <c r="R1548" s="1" t="s">
        <v>2637</v>
      </c>
      <c r="S1548" s="1">
        <v>3</v>
      </c>
      <c r="T1548" s="1">
        <v>132722358</v>
      </c>
      <c r="U1548" s="1">
        <v>132722358</v>
      </c>
      <c r="V1548" s="1" t="s">
        <v>2168</v>
      </c>
      <c r="W1548" s="1" t="s">
        <v>2168</v>
      </c>
      <c r="X1548" s="1" t="s">
        <v>2638</v>
      </c>
      <c r="Y1548" s="1" t="s">
        <v>2236</v>
      </c>
      <c r="Z1548" s="1">
        <v>1</v>
      </c>
      <c r="AA1548" s="1" t="s">
        <v>2124</v>
      </c>
      <c r="AB1548" s="1" t="s">
        <v>2171</v>
      </c>
      <c r="AC1548" s="1" t="s">
        <v>2124</v>
      </c>
      <c r="AD1548" s="1">
        <v>2</v>
      </c>
      <c r="AE1548" s="1">
        <v>2428821</v>
      </c>
      <c r="AF1548" s="1">
        <v>132722358</v>
      </c>
      <c r="AG1548" s="1" t="s">
        <v>2174</v>
      </c>
      <c r="AH1548" s="1" t="s">
        <v>2185</v>
      </c>
    </row>
    <row r="1549" spans="1:34" x14ac:dyDescent="0.25">
      <c r="A1549" s="1">
        <v>2404374</v>
      </c>
      <c r="B1549" s="1" t="s">
        <v>2175</v>
      </c>
      <c r="C1549" s="1" t="s">
        <v>7958</v>
      </c>
      <c r="D1549" s="1">
        <v>5080</v>
      </c>
      <c r="E1549" s="3" t="s">
        <v>1295</v>
      </c>
      <c r="F1549" s="1" t="s">
        <v>1298</v>
      </c>
      <c r="G1549" s="1" t="s">
        <v>2249</v>
      </c>
      <c r="H1549" s="1">
        <v>0</v>
      </c>
      <c r="I1549" s="1" t="s">
        <v>7748</v>
      </c>
      <c r="J1549" s="1">
        <v>-1</v>
      </c>
      <c r="K1549" s="1" t="s">
        <v>2124</v>
      </c>
      <c r="L1549" s="1" t="s">
        <v>7959</v>
      </c>
      <c r="M1549" s="1" t="s">
        <v>2232</v>
      </c>
      <c r="N1549" s="1" t="s">
        <v>2194</v>
      </c>
      <c r="O1549" s="1" t="s">
        <v>2165</v>
      </c>
      <c r="P1549" s="1" t="s">
        <v>2165</v>
      </c>
      <c r="Q1549" s="1" t="s">
        <v>2166</v>
      </c>
      <c r="R1549" s="1" t="s">
        <v>2182</v>
      </c>
      <c r="S1549" s="1">
        <v>11</v>
      </c>
      <c r="T1549" s="1">
        <v>31810983</v>
      </c>
      <c r="U1549" s="1">
        <v>31810983</v>
      </c>
      <c r="V1549" s="1" t="s">
        <v>2168</v>
      </c>
      <c r="W1549" s="1" t="s">
        <v>2168</v>
      </c>
      <c r="X1549" s="1" t="s">
        <v>2183</v>
      </c>
      <c r="Y1549" s="1" t="s">
        <v>2236</v>
      </c>
      <c r="Z1549" s="1">
        <v>1</v>
      </c>
      <c r="AA1549" s="1" t="s">
        <v>2124</v>
      </c>
      <c r="AB1549" s="1" t="s">
        <v>2171</v>
      </c>
      <c r="AC1549" s="1" t="s">
        <v>2124</v>
      </c>
      <c r="AD1549" s="1">
        <v>2</v>
      </c>
      <c r="AE1549" s="1">
        <v>2430867</v>
      </c>
      <c r="AF1549" s="1">
        <v>31810983</v>
      </c>
      <c r="AG1549" s="1" t="s">
        <v>2174</v>
      </c>
      <c r="AH1549" s="1" t="s">
        <v>2186</v>
      </c>
    </row>
    <row r="1550" spans="1:34" x14ac:dyDescent="0.25">
      <c r="A1550" s="1">
        <v>2404970</v>
      </c>
      <c r="B1550" s="1" t="s">
        <v>2175</v>
      </c>
      <c r="C1550" s="1" t="s">
        <v>7960</v>
      </c>
      <c r="D1550" s="1">
        <v>84816</v>
      </c>
      <c r="E1550" s="3" t="s">
        <v>1016</v>
      </c>
      <c r="F1550" s="1" t="s">
        <v>1018</v>
      </c>
      <c r="G1550" s="1" t="s">
        <v>2249</v>
      </c>
      <c r="H1550" s="1">
        <v>0</v>
      </c>
      <c r="I1550" s="1" t="s">
        <v>7961</v>
      </c>
      <c r="J1550" s="1">
        <v>-1</v>
      </c>
      <c r="K1550" s="1" t="s">
        <v>2124</v>
      </c>
      <c r="L1550" s="1" t="s">
        <v>7962</v>
      </c>
      <c r="M1550" s="1" t="s">
        <v>7963</v>
      </c>
      <c r="N1550" s="1" t="s">
        <v>7964</v>
      </c>
      <c r="O1550" s="1" t="s">
        <v>2165</v>
      </c>
      <c r="P1550" s="1" t="s">
        <v>2165</v>
      </c>
      <c r="Q1550" s="1" t="s">
        <v>2166</v>
      </c>
      <c r="R1550" s="1" t="s">
        <v>2167</v>
      </c>
      <c r="S1550" s="1">
        <v>6</v>
      </c>
      <c r="T1550" s="1">
        <v>106629349</v>
      </c>
      <c r="U1550" s="1">
        <v>106629349</v>
      </c>
      <c r="V1550" s="1" t="s">
        <v>2168</v>
      </c>
      <c r="W1550" s="1" t="s">
        <v>2168</v>
      </c>
      <c r="X1550" s="1" t="s">
        <v>7465</v>
      </c>
      <c r="Y1550" s="1" t="s">
        <v>2236</v>
      </c>
      <c r="Z1550" s="1">
        <v>1</v>
      </c>
      <c r="AA1550" s="1" t="s">
        <v>2124</v>
      </c>
      <c r="AB1550" s="1" t="s">
        <v>2171</v>
      </c>
      <c r="AC1550" s="1" t="s">
        <v>2124</v>
      </c>
      <c r="AD1550" s="1">
        <v>2</v>
      </c>
      <c r="AE1550" s="1">
        <v>2431466</v>
      </c>
      <c r="AF1550" s="1">
        <v>106629349</v>
      </c>
      <c r="AG1550" s="1" t="s">
        <v>2174</v>
      </c>
      <c r="AH1550" s="1" t="s">
        <v>2185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pane ySplit="3" topLeftCell="A4" activePane="bottomLeft" state="frozen"/>
      <selection pane="bottomLeft" activeCell="A4" sqref="A4:XFD4"/>
    </sheetView>
  </sheetViews>
  <sheetFormatPr defaultRowHeight="15" x14ac:dyDescent="0.25"/>
  <cols>
    <col min="1" max="1" width="12.7109375" bestFit="1" customWidth="1"/>
    <col min="2" max="2" width="27.85546875" bestFit="1" customWidth="1"/>
    <col min="3" max="3" width="36.140625" bestFit="1" customWidth="1"/>
    <col min="4" max="4" width="15.140625" bestFit="1" customWidth="1"/>
    <col min="5" max="5" width="16.5703125" bestFit="1" customWidth="1"/>
    <col min="6" max="6" width="19" bestFit="1" customWidth="1"/>
  </cols>
  <sheetData>
    <row r="1" spans="1:12" x14ac:dyDescent="0.25">
      <c r="A1" s="28" t="s">
        <v>9078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3" spans="1:12" x14ac:dyDescent="0.25">
      <c r="A3" s="2" t="s">
        <v>8016</v>
      </c>
      <c r="B3" s="2" t="s">
        <v>8018</v>
      </c>
      <c r="C3" s="2" t="s">
        <v>8021</v>
      </c>
      <c r="D3" s="2" t="s">
        <v>8433</v>
      </c>
      <c r="E3" s="2" t="s">
        <v>8434</v>
      </c>
      <c r="F3" s="2" t="s">
        <v>8435</v>
      </c>
    </row>
    <row r="4" spans="1:12" x14ac:dyDescent="0.25">
      <c r="A4" s="15" t="s">
        <v>4</v>
      </c>
      <c r="B4" s="9" t="s">
        <v>1440</v>
      </c>
      <c r="C4" s="9" t="s">
        <v>8026</v>
      </c>
      <c r="D4" s="1">
        <v>99</v>
      </c>
      <c r="E4" s="1">
        <v>103</v>
      </c>
      <c r="F4" s="17">
        <f t="shared" ref="F4:F67" si="0">D4*100/E4</f>
        <v>96.116504854368927</v>
      </c>
    </row>
    <row r="5" spans="1:12" x14ac:dyDescent="0.25">
      <c r="A5" s="15" t="s">
        <v>9</v>
      </c>
      <c r="B5" s="9" t="s">
        <v>1443</v>
      </c>
      <c r="C5" s="9" t="s">
        <v>8028</v>
      </c>
      <c r="D5" s="1">
        <f>132-37</f>
        <v>95</v>
      </c>
      <c r="E5" s="1">
        <v>132</v>
      </c>
      <c r="F5" s="17">
        <f t="shared" si="0"/>
        <v>71.969696969696969</v>
      </c>
    </row>
    <row r="6" spans="1:12" x14ac:dyDescent="0.25">
      <c r="A6" s="15" t="s">
        <v>785</v>
      </c>
      <c r="B6" s="9" t="s">
        <v>1446</v>
      </c>
      <c r="C6" s="9" t="s">
        <v>8029</v>
      </c>
      <c r="D6" s="1">
        <f>109-17</f>
        <v>92</v>
      </c>
      <c r="E6" s="1">
        <v>109</v>
      </c>
      <c r="F6" s="17">
        <f t="shared" si="0"/>
        <v>84.403669724770637</v>
      </c>
    </row>
    <row r="7" spans="1:12" x14ac:dyDescent="0.25">
      <c r="A7" s="15" t="s">
        <v>1095</v>
      </c>
      <c r="B7" s="9" t="s">
        <v>1450</v>
      </c>
      <c r="C7" s="9" t="s">
        <v>8033</v>
      </c>
      <c r="D7" s="1">
        <f>282-191</f>
        <v>91</v>
      </c>
      <c r="E7" s="1">
        <v>282</v>
      </c>
      <c r="F7" s="17">
        <f t="shared" si="0"/>
        <v>32.269503546099294</v>
      </c>
    </row>
    <row r="8" spans="1:12" x14ac:dyDescent="0.25">
      <c r="A8" s="15" t="s">
        <v>796</v>
      </c>
      <c r="B8" s="9" t="s">
        <v>1457</v>
      </c>
      <c r="C8" s="9" t="s">
        <v>8039</v>
      </c>
      <c r="D8" s="1">
        <f>613-517</f>
        <v>96</v>
      </c>
      <c r="E8" s="1">
        <v>613</v>
      </c>
      <c r="F8" s="17">
        <f t="shared" si="0"/>
        <v>15.66068515497553</v>
      </c>
    </row>
    <row r="9" spans="1:12" x14ac:dyDescent="0.25">
      <c r="A9" s="15" t="s">
        <v>37</v>
      </c>
      <c r="B9" s="9" t="s">
        <v>1458</v>
      </c>
      <c r="C9" s="9" t="s">
        <v>8040</v>
      </c>
      <c r="D9" s="1">
        <v>17</v>
      </c>
      <c r="E9" s="1">
        <v>17</v>
      </c>
      <c r="F9" s="20">
        <f t="shared" si="0"/>
        <v>100</v>
      </c>
    </row>
    <row r="10" spans="1:12" x14ac:dyDescent="0.25">
      <c r="A10" s="15" t="s">
        <v>808</v>
      </c>
      <c r="B10" s="9" t="s">
        <v>1470</v>
      </c>
      <c r="C10" s="9" t="s">
        <v>8048</v>
      </c>
      <c r="D10" s="1">
        <v>89</v>
      </c>
      <c r="E10" s="1">
        <v>269</v>
      </c>
      <c r="F10" s="17">
        <f t="shared" si="0"/>
        <v>33.085501858736059</v>
      </c>
    </row>
    <row r="11" spans="1:12" x14ac:dyDescent="0.25">
      <c r="A11" s="15" t="s">
        <v>54</v>
      </c>
      <c r="B11" s="9" t="s">
        <v>1472</v>
      </c>
      <c r="C11" s="9" t="s">
        <v>8049</v>
      </c>
      <c r="D11" s="1">
        <f>109-18</f>
        <v>91</v>
      </c>
      <c r="E11" s="1">
        <v>109</v>
      </c>
      <c r="F11" s="17">
        <f t="shared" si="0"/>
        <v>83.486238532110093</v>
      </c>
    </row>
    <row r="12" spans="1:12" x14ac:dyDescent="0.25">
      <c r="A12" s="15" t="s">
        <v>1105</v>
      </c>
      <c r="B12" s="9" t="s">
        <v>1476</v>
      </c>
      <c r="C12" s="9" t="s">
        <v>8052</v>
      </c>
      <c r="D12" s="1">
        <v>75</v>
      </c>
      <c r="E12" s="1">
        <v>75</v>
      </c>
      <c r="F12" s="17">
        <f t="shared" si="0"/>
        <v>100</v>
      </c>
    </row>
    <row r="13" spans="1:12" x14ac:dyDescent="0.25">
      <c r="A13" s="15" t="s">
        <v>818</v>
      </c>
      <c r="B13" s="9" t="s">
        <v>1478</v>
      </c>
      <c r="C13" s="9" t="s">
        <v>8054</v>
      </c>
      <c r="D13" s="1">
        <f>215-124</f>
        <v>91</v>
      </c>
      <c r="E13" s="1">
        <v>215</v>
      </c>
      <c r="F13" s="17">
        <f t="shared" si="0"/>
        <v>42.325581395348834</v>
      </c>
    </row>
    <row r="14" spans="1:12" x14ac:dyDescent="0.25">
      <c r="A14" s="15" t="s">
        <v>66</v>
      </c>
      <c r="B14" s="9" t="s">
        <v>1481</v>
      </c>
      <c r="C14" s="9" t="s">
        <v>8056</v>
      </c>
      <c r="D14" s="1">
        <v>280</v>
      </c>
      <c r="E14" s="1">
        <v>436</v>
      </c>
      <c r="F14" s="17">
        <f t="shared" si="0"/>
        <v>64.220183486238525</v>
      </c>
    </row>
    <row r="15" spans="1:12" x14ac:dyDescent="0.25">
      <c r="A15" s="15" t="s">
        <v>1112</v>
      </c>
      <c r="B15" s="9" t="s">
        <v>1484</v>
      </c>
      <c r="C15" s="9" t="s">
        <v>8059</v>
      </c>
      <c r="D15" s="1">
        <f>110-13</f>
        <v>97</v>
      </c>
      <c r="E15" s="9">
        <v>110</v>
      </c>
      <c r="F15" s="20">
        <f t="shared" si="0"/>
        <v>88.181818181818187</v>
      </c>
    </row>
    <row r="16" spans="1:12" x14ac:dyDescent="0.25">
      <c r="A16" s="15" t="s">
        <v>98</v>
      </c>
      <c r="B16" s="9" t="s">
        <v>1494</v>
      </c>
      <c r="C16" s="9" t="s">
        <v>8068</v>
      </c>
      <c r="D16" s="1">
        <f>489-394</f>
        <v>95</v>
      </c>
      <c r="E16" s="1">
        <v>489</v>
      </c>
      <c r="F16" s="17">
        <f t="shared" si="0"/>
        <v>19.427402862985684</v>
      </c>
    </row>
    <row r="17" spans="1:6" x14ac:dyDescent="0.25">
      <c r="A17" s="15" t="s">
        <v>1121</v>
      </c>
      <c r="B17" s="9" t="s">
        <v>1499</v>
      </c>
      <c r="C17" s="9" t="s">
        <v>8071</v>
      </c>
      <c r="D17" s="1">
        <f>408-316</f>
        <v>92</v>
      </c>
      <c r="E17" s="1">
        <v>408</v>
      </c>
      <c r="F17" s="17">
        <f t="shared" si="0"/>
        <v>22.549019607843139</v>
      </c>
    </row>
    <row r="18" spans="1:6" x14ac:dyDescent="0.25">
      <c r="A18" s="15" t="s">
        <v>1127</v>
      </c>
      <c r="B18" s="9" t="s">
        <v>1502</v>
      </c>
      <c r="C18" s="9" t="s">
        <v>8074</v>
      </c>
      <c r="D18" s="1">
        <v>61</v>
      </c>
      <c r="E18" s="1">
        <v>61</v>
      </c>
      <c r="F18" s="17">
        <f t="shared" si="0"/>
        <v>100</v>
      </c>
    </row>
    <row r="19" spans="1:6" x14ac:dyDescent="0.25">
      <c r="A19" s="15" t="s">
        <v>837</v>
      </c>
      <c r="B19" s="9" t="s">
        <v>1517</v>
      </c>
      <c r="C19" s="9" t="s">
        <v>8088</v>
      </c>
      <c r="D19" s="1">
        <f>451-370</f>
        <v>81</v>
      </c>
      <c r="E19" s="1">
        <v>451</v>
      </c>
      <c r="F19" s="17">
        <f t="shared" si="0"/>
        <v>17.96008869179601</v>
      </c>
    </row>
    <row r="20" spans="1:6" x14ac:dyDescent="0.25">
      <c r="A20" s="15" t="s">
        <v>162</v>
      </c>
      <c r="B20" s="9" t="s">
        <v>1520</v>
      </c>
      <c r="C20" s="9" t="s">
        <v>8091</v>
      </c>
      <c r="D20" s="1">
        <f>276-184</f>
        <v>92</v>
      </c>
      <c r="E20" s="1">
        <v>276</v>
      </c>
      <c r="F20" s="17">
        <f t="shared" si="0"/>
        <v>33.333333333333336</v>
      </c>
    </row>
    <row r="21" spans="1:6" x14ac:dyDescent="0.25">
      <c r="A21" s="15" t="s">
        <v>178</v>
      </c>
      <c r="B21" s="9" t="s">
        <v>1526</v>
      </c>
      <c r="C21" s="9" t="s">
        <v>8096</v>
      </c>
      <c r="D21" s="1">
        <f>230-140</f>
        <v>90</v>
      </c>
      <c r="E21" s="1">
        <v>230</v>
      </c>
      <c r="F21" s="17">
        <f t="shared" si="0"/>
        <v>39.130434782608695</v>
      </c>
    </row>
    <row r="22" spans="1:6" x14ac:dyDescent="0.25">
      <c r="A22" s="15" t="s">
        <v>189</v>
      </c>
      <c r="B22" s="9" t="s">
        <v>1530</v>
      </c>
      <c r="C22" s="9" t="s">
        <v>8100</v>
      </c>
      <c r="D22" s="1">
        <f>144-50</f>
        <v>94</v>
      </c>
      <c r="E22" s="1">
        <v>144</v>
      </c>
      <c r="F22" s="17">
        <f t="shared" si="0"/>
        <v>65.277777777777771</v>
      </c>
    </row>
    <row r="23" spans="1:6" x14ac:dyDescent="0.25">
      <c r="A23" s="15" t="s">
        <v>1143</v>
      </c>
      <c r="B23" s="9" t="s">
        <v>1542</v>
      </c>
      <c r="C23" s="9" t="s">
        <v>8109</v>
      </c>
      <c r="D23" s="1">
        <v>93</v>
      </c>
      <c r="E23" s="1">
        <v>344</v>
      </c>
      <c r="F23" s="17">
        <f t="shared" si="0"/>
        <v>27.034883720930232</v>
      </c>
    </row>
    <row r="24" spans="1:6" x14ac:dyDescent="0.25">
      <c r="A24" s="15" t="s">
        <v>225</v>
      </c>
      <c r="B24" s="9" t="s">
        <v>1546</v>
      </c>
      <c r="C24" s="9" t="s">
        <v>8113</v>
      </c>
      <c r="D24" s="1">
        <f>130-42</f>
        <v>88</v>
      </c>
      <c r="E24" s="9">
        <v>130</v>
      </c>
      <c r="F24" s="20">
        <f t="shared" si="0"/>
        <v>67.692307692307693</v>
      </c>
    </row>
    <row r="25" spans="1:6" x14ac:dyDescent="0.25">
      <c r="A25" s="3" t="s">
        <v>1155</v>
      </c>
      <c r="B25" s="1" t="s">
        <v>1548</v>
      </c>
      <c r="C25" s="1" t="s">
        <v>8115</v>
      </c>
      <c r="D25" s="1">
        <v>77</v>
      </c>
      <c r="E25" s="1">
        <v>89</v>
      </c>
      <c r="F25" s="17">
        <f t="shared" si="0"/>
        <v>86.516853932584269</v>
      </c>
    </row>
    <row r="26" spans="1:6" x14ac:dyDescent="0.25">
      <c r="A26" s="3" t="s">
        <v>1158</v>
      </c>
      <c r="B26" s="1" t="s">
        <v>1551</v>
      </c>
      <c r="C26" s="1" t="s">
        <v>8117</v>
      </c>
      <c r="D26" s="1">
        <v>85</v>
      </c>
      <c r="E26" s="1">
        <v>88</v>
      </c>
      <c r="F26" s="17">
        <f t="shared" si="0"/>
        <v>96.590909090909093</v>
      </c>
    </row>
    <row r="27" spans="1:6" x14ac:dyDescent="0.25">
      <c r="A27" s="15" t="s">
        <v>241</v>
      </c>
      <c r="B27" s="9" t="s">
        <v>1556</v>
      </c>
      <c r="C27" s="9" t="s">
        <v>8122</v>
      </c>
      <c r="D27" s="1">
        <v>88</v>
      </c>
      <c r="E27" s="1">
        <v>214</v>
      </c>
      <c r="F27" s="17">
        <f t="shared" si="0"/>
        <v>41.121495327102807</v>
      </c>
    </row>
    <row r="28" spans="1:6" x14ac:dyDescent="0.25">
      <c r="A28" s="15" t="s">
        <v>1161</v>
      </c>
      <c r="B28" s="9" t="s">
        <v>1560</v>
      </c>
      <c r="C28" s="9" t="s">
        <v>8124</v>
      </c>
      <c r="D28" s="1">
        <f>120-24</f>
        <v>96</v>
      </c>
      <c r="E28" s="1">
        <v>120</v>
      </c>
      <c r="F28" s="17">
        <f t="shared" si="0"/>
        <v>80</v>
      </c>
    </row>
    <row r="29" spans="1:6" x14ac:dyDescent="0.25">
      <c r="A29" s="3" t="s">
        <v>257</v>
      </c>
      <c r="B29" s="1" t="s">
        <v>1567</v>
      </c>
      <c r="C29" s="1" t="s">
        <v>8131</v>
      </c>
      <c r="D29" s="1">
        <v>105</v>
      </c>
      <c r="E29" s="1">
        <v>111</v>
      </c>
      <c r="F29" s="17">
        <f t="shared" si="0"/>
        <v>94.594594594594597</v>
      </c>
    </row>
    <row r="30" spans="1:6" x14ac:dyDescent="0.25">
      <c r="A30" s="15" t="s">
        <v>1175</v>
      </c>
      <c r="B30" s="9" t="s">
        <v>1572</v>
      </c>
      <c r="C30" s="9" t="s">
        <v>8135</v>
      </c>
      <c r="D30" s="1">
        <v>88</v>
      </c>
      <c r="E30" s="1">
        <v>143</v>
      </c>
      <c r="F30" s="17">
        <f t="shared" si="0"/>
        <v>61.53846153846154</v>
      </c>
    </row>
    <row r="31" spans="1:6" x14ac:dyDescent="0.25">
      <c r="A31" s="15" t="s">
        <v>261</v>
      </c>
      <c r="B31" s="9" t="s">
        <v>1576</v>
      </c>
      <c r="C31" s="9" t="s">
        <v>8137</v>
      </c>
      <c r="D31" s="1">
        <v>80</v>
      </c>
      <c r="E31" s="1">
        <v>120</v>
      </c>
      <c r="F31" s="17">
        <f t="shared" si="0"/>
        <v>66.666666666666671</v>
      </c>
    </row>
    <row r="32" spans="1:6" x14ac:dyDescent="0.25">
      <c r="A32" s="3" t="s">
        <v>870</v>
      </c>
      <c r="B32" s="9" t="s">
        <v>1577</v>
      </c>
      <c r="C32" s="9" t="s">
        <v>8138</v>
      </c>
      <c r="D32" s="1">
        <v>95</v>
      </c>
      <c r="E32" s="1">
        <v>116</v>
      </c>
      <c r="F32" s="17">
        <f t="shared" si="0"/>
        <v>81.896551724137936</v>
      </c>
    </row>
    <row r="33" spans="1:6" x14ac:dyDescent="0.25">
      <c r="A33" s="15" t="s">
        <v>269</v>
      </c>
      <c r="B33" s="9" t="s">
        <v>1584</v>
      </c>
      <c r="C33" s="9" t="s">
        <v>8142</v>
      </c>
      <c r="D33" s="1">
        <f>174-74</f>
        <v>100</v>
      </c>
      <c r="E33" s="1">
        <v>174</v>
      </c>
      <c r="F33" s="17">
        <f t="shared" si="0"/>
        <v>57.47126436781609</v>
      </c>
    </row>
    <row r="34" spans="1:6" x14ac:dyDescent="0.25">
      <c r="A34" s="15" t="s">
        <v>277</v>
      </c>
      <c r="B34" s="9" t="s">
        <v>1589</v>
      </c>
      <c r="C34" s="9" t="s">
        <v>8146</v>
      </c>
      <c r="D34" s="1">
        <v>396</v>
      </c>
      <c r="E34" s="1">
        <v>539</v>
      </c>
      <c r="F34" s="17">
        <f t="shared" si="0"/>
        <v>73.469387755102048</v>
      </c>
    </row>
    <row r="35" spans="1:6" x14ac:dyDescent="0.25">
      <c r="A35" s="3" t="s">
        <v>1191</v>
      </c>
      <c r="B35" s="9" t="s">
        <v>1593</v>
      </c>
      <c r="C35" s="9" t="s">
        <v>8150</v>
      </c>
      <c r="D35" s="1">
        <f>531-444</f>
        <v>87</v>
      </c>
      <c r="E35" s="1">
        <v>531</v>
      </c>
      <c r="F35" s="17">
        <f t="shared" si="0"/>
        <v>16.384180790960453</v>
      </c>
    </row>
    <row r="36" spans="1:6" x14ac:dyDescent="0.25">
      <c r="A36" s="15" t="s">
        <v>1197</v>
      </c>
      <c r="B36" s="9" t="s">
        <v>1595</v>
      </c>
      <c r="C36" s="9" t="s">
        <v>8152</v>
      </c>
      <c r="D36" s="1">
        <v>89</v>
      </c>
      <c r="E36" s="1">
        <v>89</v>
      </c>
      <c r="F36" s="17">
        <f t="shared" si="0"/>
        <v>100</v>
      </c>
    </row>
    <row r="37" spans="1:6" x14ac:dyDescent="0.25">
      <c r="A37" s="15" t="s">
        <v>1200</v>
      </c>
      <c r="B37" s="9" t="s">
        <v>1596</v>
      </c>
      <c r="C37" s="9" t="s">
        <v>8153</v>
      </c>
      <c r="D37" s="1">
        <v>106</v>
      </c>
      <c r="E37" s="1">
        <v>687</v>
      </c>
      <c r="F37" s="17">
        <f t="shared" si="0"/>
        <v>15.429403202328967</v>
      </c>
    </row>
    <row r="38" spans="1:6" x14ac:dyDescent="0.25">
      <c r="A38" s="15" t="s">
        <v>1209</v>
      </c>
      <c r="B38" s="9" t="s">
        <v>1600</v>
      </c>
      <c r="C38" s="9" t="s">
        <v>8156</v>
      </c>
      <c r="D38" s="1">
        <f>155-76</f>
        <v>79</v>
      </c>
      <c r="E38" s="1">
        <v>155</v>
      </c>
      <c r="F38" s="17">
        <f t="shared" si="0"/>
        <v>50.967741935483872</v>
      </c>
    </row>
    <row r="39" spans="1:6" x14ac:dyDescent="0.25">
      <c r="A39" s="15" t="s">
        <v>1213</v>
      </c>
      <c r="B39" s="9" t="s">
        <v>1602</v>
      </c>
      <c r="C39" s="9" t="s">
        <v>8157</v>
      </c>
      <c r="D39" s="1">
        <f>88-17</f>
        <v>71</v>
      </c>
      <c r="E39" s="1">
        <v>88</v>
      </c>
      <c r="F39" s="17">
        <f t="shared" si="0"/>
        <v>80.681818181818187</v>
      </c>
    </row>
    <row r="40" spans="1:6" x14ac:dyDescent="0.25">
      <c r="A40" s="15" t="s">
        <v>289</v>
      </c>
      <c r="B40" s="9" t="s">
        <v>1603</v>
      </c>
      <c r="C40" s="9" t="s">
        <v>8158</v>
      </c>
      <c r="D40" s="1">
        <f>310-222</f>
        <v>88</v>
      </c>
      <c r="E40" s="1">
        <v>310</v>
      </c>
      <c r="F40" s="20">
        <f t="shared" si="0"/>
        <v>28.387096774193548</v>
      </c>
    </row>
    <row r="41" spans="1:6" x14ac:dyDescent="0.25">
      <c r="A41" s="15" t="s">
        <v>883</v>
      </c>
      <c r="B41" s="9" t="s">
        <v>1604</v>
      </c>
      <c r="C41" s="9" t="s">
        <v>8159</v>
      </c>
      <c r="D41" s="1">
        <f>114-22</f>
        <v>92</v>
      </c>
      <c r="E41" s="1">
        <v>114</v>
      </c>
      <c r="F41" s="17">
        <f t="shared" si="0"/>
        <v>80.701754385964918</v>
      </c>
    </row>
    <row r="42" spans="1:6" x14ac:dyDescent="0.25">
      <c r="A42" s="15" t="s">
        <v>312</v>
      </c>
      <c r="B42" s="9" t="s">
        <v>1616</v>
      </c>
      <c r="C42" s="9" t="s">
        <v>8168</v>
      </c>
      <c r="D42" s="1">
        <f>168-83</f>
        <v>85</v>
      </c>
      <c r="E42" s="1">
        <v>168</v>
      </c>
      <c r="F42" s="17">
        <f t="shared" si="0"/>
        <v>50.595238095238095</v>
      </c>
    </row>
    <row r="43" spans="1:6" x14ac:dyDescent="0.25">
      <c r="A43" s="15" t="s">
        <v>336</v>
      </c>
      <c r="B43" s="9" t="s">
        <v>1622</v>
      </c>
      <c r="C43" s="9" t="s">
        <v>8174</v>
      </c>
      <c r="D43" s="1">
        <f>229-147</f>
        <v>82</v>
      </c>
      <c r="E43" s="1">
        <v>229</v>
      </c>
      <c r="F43" s="17">
        <f t="shared" si="0"/>
        <v>35.807860262008731</v>
      </c>
    </row>
    <row r="44" spans="1:6" x14ac:dyDescent="0.25">
      <c r="A44" s="15" t="s">
        <v>355</v>
      </c>
      <c r="B44" s="9" t="s">
        <v>1631</v>
      </c>
      <c r="C44" s="9" t="s">
        <v>8182</v>
      </c>
      <c r="D44" s="1">
        <f>326-238</f>
        <v>88</v>
      </c>
      <c r="E44" s="1">
        <v>326</v>
      </c>
      <c r="F44" s="20">
        <f t="shared" si="0"/>
        <v>26.993865030674847</v>
      </c>
    </row>
    <row r="45" spans="1:6" x14ac:dyDescent="0.25">
      <c r="A45" s="15" t="s">
        <v>899</v>
      </c>
      <c r="B45" s="9" t="s">
        <v>1632</v>
      </c>
      <c r="C45" s="9" t="s">
        <v>8183</v>
      </c>
      <c r="D45" s="1">
        <v>87</v>
      </c>
      <c r="E45" s="1">
        <v>90</v>
      </c>
      <c r="F45" s="17">
        <f t="shared" si="0"/>
        <v>96.666666666666671</v>
      </c>
    </row>
    <row r="46" spans="1:6" x14ac:dyDescent="0.25">
      <c r="A46" s="15" t="s">
        <v>366</v>
      </c>
      <c r="B46" s="9" t="s">
        <v>1641</v>
      </c>
      <c r="C46" s="9" t="s">
        <v>8189</v>
      </c>
      <c r="D46" s="1">
        <v>174</v>
      </c>
      <c r="E46" s="1">
        <v>174</v>
      </c>
      <c r="F46" s="17">
        <f t="shared" si="0"/>
        <v>100</v>
      </c>
    </row>
    <row r="47" spans="1:6" x14ac:dyDescent="0.25">
      <c r="A47" s="15" t="s">
        <v>370</v>
      </c>
      <c r="B47" s="9" t="s">
        <v>1642</v>
      </c>
      <c r="C47" s="9" t="s">
        <v>8190</v>
      </c>
      <c r="D47" s="1">
        <v>203</v>
      </c>
      <c r="E47" s="1">
        <v>203</v>
      </c>
      <c r="F47" s="17">
        <f t="shared" si="0"/>
        <v>100</v>
      </c>
    </row>
    <row r="48" spans="1:6" x14ac:dyDescent="0.25">
      <c r="A48" s="15" t="s">
        <v>1234</v>
      </c>
      <c r="B48" s="9" t="s">
        <v>1646</v>
      </c>
      <c r="C48" s="9" t="s">
        <v>8194</v>
      </c>
      <c r="D48" s="1">
        <f>334-238</f>
        <v>96</v>
      </c>
      <c r="E48" s="1">
        <v>334</v>
      </c>
      <c r="F48" s="17">
        <f t="shared" si="0"/>
        <v>28.742514970059879</v>
      </c>
    </row>
    <row r="49" spans="1:6" x14ac:dyDescent="0.25">
      <c r="A49" s="15" t="s">
        <v>1238</v>
      </c>
      <c r="B49" s="9" t="s">
        <v>1647</v>
      </c>
      <c r="C49" s="9" t="s">
        <v>8195</v>
      </c>
      <c r="D49" s="1">
        <v>215</v>
      </c>
      <c r="E49" s="1">
        <v>889</v>
      </c>
      <c r="F49" s="17">
        <f t="shared" si="0"/>
        <v>24.184476940382453</v>
      </c>
    </row>
    <row r="50" spans="1:6" x14ac:dyDescent="0.25">
      <c r="A50" s="15" t="s">
        <v>404</v>
      </c>
      <c r="B50" s="9" t="s">
        <v>1662</v>
      </c>
      <c r="C50" s="9" t="s">
        <v>8209</v>
      </c>
      <c r="D50" s="1">
        <f>457-357</f>
        <v>100</v>
      </c>
      <c r="E50" s="1">
        <v>457</v>
      </c>
      <c r="F50" s="17">
        <f t="shared" si="0"/>
        <v>21.881838074398249</v>
      </c>
    </row>
    <row r="51" spans="1:6" x14ac:dyDescent="0.25">
      <c r="A51" s="15" t="s">
        <v>412</v>
      </c>
      <c r="B51" s="9" t="s">
        <v>1665</v>
      </c>
      <c r="C51" s="9" t="s">
        <v>8212</v>
      </c>
      <c r="D51" s="1">
        <v>88</v>
      </c>
      <c r="E51" s="1">
        <v>95</v>
      </c>
      <c r="F51" s="17">
        <f t="shared" si="0"/>
        <v>92.631578947368425</v>
      </c>
    </row>
    <row r="52" spans="1:6" x14ac:dyDescent="0.25">
      <c r="A52" s="15" t="s">
        <v>416</v>
      </c>
      <c r="B52" s="9" t="s">
        <v>1667</v>
      </c>
      <c r="C52" s="9" t="s">
        <v>8214</v>
      </c>
      <c r="D52" s="1">
        <v>88</v>
      </c>
      <c r="E52" s="1">
        <v>135</v>
      </c>
      <c r="F52" s="17">
        <f t="shared" si="0"/>
        <v>65.18518518518519</v>
      </c>
    </row>
    <row r="53" spans="1:6" x14ac:dyDescent="0.25">
      <c r="A53" s="15" t="s">
        <v>930</v>
      </c>
      <c r="B53" s="9" t="s">
        <v>1672</v>
      </c>
      <c r="C53" s="9" t="s">
        <v>8218</v>
      </c>
      <c r="D53" s="1">
        <f>143-50</f>
        <v>93</v>
      </c>
      <c r="E53" s="1">
        <v>143</v>
      </c>
      <c r="F53" s="17">
        <f t="shared" si="0"/>
        <v>65.03496503496504</v>
      </c>
    </row>
    <row r="54" spans="1:6" x14ac:dyDescent="0.25">
      <c r="A54" s="15" t="s">
        <v>436</v>
      </c>
      <c r="B54" s="9" t="s">
        <v>1676</v>
      </c>
      <c r="C54" s="9" t="s">
        <v>8221</v>
      </c>
      <c r="D54" s="1">
        <f>192-99</f>
        <v>93</v>
      </c>
      <c r="E54" s="1">
        <v>192</v>
      </c>
      <c r="F54" s="17">
        <f t="shared" si="0"/>
        <v>48.4375</v>
      </c>
    </row>
    <row r="55" spans="1:6" x14ac:dyDescent="0.25">
      <c r="A55" s="15" t="s">
        <v>948</v>
      </c>
      <c r="B55" s="9" t="s">
        <v>1684</v>
      </c>
      <c r="C55" s="9" t="s">
        <v>8229</v>
      </c>
      <c r="D55" s="1">
        <f>94-7</f>
        <v>87</v>
      </c>
      <c r="E55" s="1">
        <v>94</v>
      </c>
      <c r="F55" s="17">
        <f t="shared" si="0"/>
        <v>92.553191489361708</v>
      </c>
    </row>
    <row r="56" spans="1:6" x14ac:dyDescent="0.25">
      <c r="A56" s="15" t="s">
        <v>1273</v>
      </c>
      <c r="B56" s="9" t="s">
        <v>1699</v>
      </c>
      <c r="C56" s="9" t="s">
        <v>8242</v>
      </c>
      <c r="D56" s="1">
        <v>193</v>
      </c>
      <c r="E56" s="9">
        <v>1802</v>
      </c>
      <c r="F56" s="17">
        <f t="shared" si="0"/>
        <v>10.710321864594894</v>
      </c>
    </row>
    <row r="57" spans="1:6" x14ac:dyDescent="0.25">
      <c r="A57" s="15" t="s">
        <v>484</v>
      </c>
      <c r="B57" s="9" t="s">
        <v>1708</v>
      </c>
      <c r="C57" s="9" t="s">
        <v>8248</v>
      </c>
      <c r="D57" s="1">
        <f>324-229</f>
        <v>95</v>
      </c>
      <c r="E57" s="1">
        <v>324</v>
      </c>
      <c r="F57" s="17">
        <f t="shared" si="0"/>
        <v>29.320987654320987</v>
      </c>
    </row>
    <row r="58" spans="1:6" x14ac:dyDescent="0.25">
      <c r="A58" s="15" t="s">
        <v>1421</v>
      </c>
      <c r="B58" s="9" t="s">
        <v>1724</v>
      </c>
      <c r="C58" s="9" t="s">
        <v>8259</v>
      </c>
      <c r="D58" s="1">
        <v>85</v>
      </c>
      <c r="E58" s="1">
        <v>262</v>
      </c>
      <c r="F58" s="17">
        <f t="shared" si="0"/>
        <v>32.44274809160305</v>
      </c>
    </row>
    <row r="59" spans="1:6" x14ac:dyDescent="0.25">
      <c r="A59" s="15" t="s">
        <v>511</v>
      </c>
      <c r="B59" s="9" t="s">
        <v>1728</v>
      </c>
      <c r="C59" s="9" t="s">
        <v>8263</v>
      </c>
      <c r="D59" s="1">
        <f>120-26</f>
        <v>94</v>
      </c>
      <c r="E59" s="1">
        <v>120</v>
      </c>
      <c r="F59" s="17">
        <f t="shared" si="0"/>
        <v>78.333333333333329</v>
      </c>
    </row>
    <row r="60" spans="1:6" x14ac:dyDescent="0.25">
      <c r="A60" s="15" t="s">
        <v>1303</v>
      </c>
      <c r="B60" s="9" t="s">
        <v>1733</v>
      </c>
      <c r="C60" s="9" t="s">
        <v>8268</v>
      </c>
      <c r="D60" s="1">
        <f>222-127</f>
        <v>95</v>
      </c>
      <c r="E60" s="1">
        <v>222</v>
      </c>
      <c r="F60" s="17">
        <f t="shared" si="0"/>
        <v>42.792792792792795</v>
      </c>
    </row>
    <row r="61" spans="1:6" x14ac:dyDescent="0.25">
      <c r="A61" s="3" t="s">
        <v>527</v>
      </c>
      <c r="B61" s="9" t="s">
        <v>1734</v>
      </c>
      <c r="C61" s="9" t="s">
        <v>8269</v>
      </c>
      <c r="D61" s="1">
        <v>85</v>
      </c>
      <c r="E61" s="1">
        <v>85</v>
      </c>
      <c r="F61" s="17">
        <f t="shared" si="0"/>
        <v>100</v>
      </c>
    </row>
    <row r="62" spans="1:6" x14ac:dyDescent="0.25">
      <c r="A62" s="15" t="s">
        <v>974</v>
      </c>
      <c r="B62" s="9" t="s">
        <v>1737</v>
      </c>
      <c r="C62" s="9" t="s">
        <v>8271</v>
      </c>
      <c r="D62" s="1">
        <v>31</v>
      </c>
      <c r="E62" s="1">
        <v>31</v>
      </c>
      <c r="F62" s="17">
        <f t="shared" si="0"/>
        <v>100</v>
      </c>
    </row>
    <row r="63" spans="1:6" x14ac:dyDescent="0.25">
      <c r="A63" s="15" t="s">
        <v>1306</v>
      </c>
      <c r="B63" s="9" t="s">
        <v>1742</v>
      </c>
      <c r="C63" s="9" t="s">
        <v>8275</v>
      </c>
      <c r="D63" s="1">
        <f>149-55</f>
        <v>94</v>
      </c>
      <c r="E63" s="1">
        <v>149</v>
      </c>
      <c r="F63" s="20">
        <f t="shared" si="0"/>
        <v>63.087248322147651</v>
      </c>
    </row>
    <row r="64" spans="1:6" x14ac:dyDescent="0.25">
      <c r="A64" s="15" t="s">
        <v>551</v>
      </c>
      <c r="B64" s="9" t="s">
        <v>1758</v>
      </c>
      <c r="C64" s="9" t="s">
        <v>8288</v>
      </c>
      <c r="D64" s="1">
        <f>98-7</f>
        <v>91</v>
      </c>
      <c r="E64" s="9">
        <v>98</v>
      </c>
      <c r="F64" s="20">
        <f t="shared" si="0"/>
        <v>92.857142857142861</v>
      </c>
    </row>
    <row r="65" spans="1:6" x14ac:dyDescent="0.25">
      <c r="A65" s="15" t="s">
        <v>575</v>
      </c>
      <c r="B65" s="9" t="s">
        <v>1766</v>
      </c>
      <c r="C65" s="9" t="s">
        <v>8296</v>
      </c>
      <c r="D65" s="1">
        <f>99-16</f>
        <v>83</v>
      </c>
      <c r="E65" s="9">
        <v>99</v>
      </c>
      <c r="F65" s="20">
        <f t="shared" si="0"/>
        <v>83.838383838383834</v>
      </c>
    </row>
    <row r="66" spans="1:6" x14ac:dyDescent="0.25">
      <c r="A66" s="15" t="s">
        <v>579</v>
      </c>
      <c r="B66" s="9" t="s">
        <v>1767</v>
      </c>
      <c r="C66" s="9" t="s">
        <v>8297</v>
      </c>
      <c r="D66" s="1">
        <f>263-170</f>
        <v>93</v>
      </c>
      <c r="E66" s="1">
        <v>263</v>
      </c>
      <c r="F66" s="17">
        <f t="shared" si="0"/>
        <v>35.361216730038024</v>
      </c>
    </row>
    <row r="67" spans="1:6" x14ac:dyDescent="0.25">
      <c r="A67" s="15" t="s">
        <v>1327</v>
      </c>
      <c r="B67" s="9" t="s">
        <v>1769</v>
      </c>
      <c r="C67" s="9" t="s">
        <v>8299</v>
      </c>
      <c r="D67" s="1">
        <v>31</v>
      </c>
      <c r="E67" s="1">
        <v>31</v>
      </c>
      <c r="F67" s="17">
        <f t="shared" si="0"/>
        <v>100</v>
      </c>
    </row>
    <row r="68" spans="1:6" x14ac:dyDescent="0.25">
      <c r="A68" s="15" t="s">
        <v>594</v>
      </c>
      <c r="B68" s="9" t="s">
        <v>1775</v>
      </c>
      <c r="C68" s="9" t="s">
        <v>8303</v>
      </c>
      <c r="D68" s="1">
        <f>122-44</f>
        <v>78</v>
      </c>
      <c r="E68" s="1">
        <v>122</v>
      </c>
      <c r="F68" s="17">
        <f t="shared" ref="F68:F95" si="1">D68*100/E68</f>
        <v>63.934426229508198</v>
      </c>
    </row>
    <row r="69" spans="1:6" x14ac:dyDescent="0.25">
      <c r="A69" s="15" t="s">
        <v>618</v>
      </c>
      <c r="B69" s="9" t="s">
        <v>1786</v>
      </c>
      <c r="C69" s="9" t="s">
        <v>8310</v>
      </c>
      <c r="D69" s="1">
        <f>89-14</f>
        <v>75</v>
      </c>
      <c r="E69" s="1">
        <v>89</v>
      </c>
      <c r="F69" s="17">
        <f t="shared" si="1"/>
        <v>84.269662921348313</v>
      </c>
    </row>
    <row r="70" spans="1:6" x14ac:dyDescent="0.25">
      <c r="A70" s="15" t="s">
        <v>622</v>
      </c>
      <c r="B70" s="9" t="s">
        <v>1788</v>
      </c>
      <c r="C70" s="9" t="s">
        <v>8312</v>
      </c>
      <c r="D70" s="1">
        <f>171-72</f>
        <v>99</v>
      </c>
      <c r="E70" s="1">
        <v>171</v>
      </c>
      <c r="F70" s="20">
        <f t="shared" si="1"/>
        <v>57.89473684210526</v>
      </c>
    </row>
    <row r="71" spans="1:6" x14ac:dyDescent="0.25">
      <c r="A71" s="3" t="s">
        <v>626</v>
      </c>
      <c r="B71" s="9" t="s">
        <v>1790</v>
      </c>
      <c r="C71" s="9" t="s">
        <v>8314</v>
      </c>
      <c r="D71" s="1">
        <v>84</v>
      </c>
      <c r="E71" s="1">
        <v>95</v>
      </c>
      <c r="F71" s="17">
        <f t="shared" si="1"/>
        <v>88.421052631578945</v>
      </c>
    </row>
    <row r="72" spans="1:6" x14ac:dyDescent="0.25">
      <c r="A72" s="15" t="s">
        <v>634</v>
      </c>
      <c r="B72" s="9" t="s">
        <v>1797</v>
      </c>
      <c r="C72" s="9" t="s">
        <v>8319</v>
      </c>
      <c r="D72" s="1">
        <v>119</v>
      </c>
      <c r="E72" s="1">
        <v>119</v>
      </c>
      <c r="F72" s="17">
        <f t="shared" si="1"/>
        <v>100</v>
      </c>
    </row>
    <row r="73" spans="1:6" x14ac:dyDescent="0.25">
      <c r="A73" s="15" t="s">
        <v>638</v>
      </c>
      <c r="B73" s="9" t="s">
        <v>1798</v>
      </c>
      <c r="C73" s="9" t="s">
        <v>8320</v>
      </c>
      <c r="D73" s="1">
        <f>265-179</f>
        <v>86</v>
      </c>
      <c r="E73" s="1">
        <v>265</v>
      </c>
      <c r="F73" s="17">
        <f t="shared" si="1"/>
        <v>32.452830188679243</v>
      </c>
    </row>
    <row r="74" spans="1:6" x14ac:dyDescent="0.25">
      <c r="A74" s="15" t="s">
        <v>1016</v>
      </c>
      <c r="B74" s="9" t="s">
        <v>1806</v>
      </c>
      <c r="C74" s="9" t="s">
        <v>8328</v>
      </c>
      <c r="D74" s="1">
        <f>477-387</f>
        <v>90</v>
      </c>
      <c r="E74" s="1">
        <v>477</v>
      </c>
      <c r="F74" s="17">
        <f t="shared" si="1"/>
        <v>18.867924528301888</v>
      </c>
    </row>
    <row r="75" spans="1:6" x14ac:dyDescent="0.25">
      <c r="A75" s="15" t="s">
        <v>670</v>
      </c>
      <c r="B75" s="9" t="s">
        <v>1807</v>
      </c>
      <c r="C75" s="9" t="s">
        <v>8329</v>
      </c>
      <c r="D75" s="1">
        <v>75</v>
      </c>
      <c r="E75" s="1">
        <v>235</v>
      </c>
      <c r="F75" s="17">
        <f t="shared" si="1"/>
        <v>31.914893617021278</v>
      </c>
    </row>
    <row r="76" spans="1:6" x14ac:dyDescent="0.25">
      <c r="A76" s="15" t="s">
        <v>674</v>
      </c>
      <c r="B76" s="9" t="s">
        <v>1809</v>
      </c>
      <c r="C76" s="9" t="s">
        <v>8331</v>
      </c>
      <c r="D76" s="1">
        <f>101-28</f>
        <v>73</v>
      </c>
      <c r="E76" s="1">
        <v>101</v>
      </c>
      <c r="F76" s="17">
        <f t="shared" si="1"/>
        <v>72.277227722772281</v>
      </c>
    </row>
    <row r="77" spans="1:6" x14ac:dyDescent="0.25">
      <c r="A77" s="15" t="s">
        <v>1022</v>
      </c>
      <c r="B77" s="9" t="s">
        <v>1812</v>
      </c>
      <c r="C77" s="9" t="s">
        <v>8333</v>
      </c>
      <c r="D77" s="1">
        <v>86</v>
      </c>
      <c r="E77" s="1">
        <v>209</v>
      </c>
      <c r="F77" s="17">
        <f t="shared" si="1"/>
        <v>41.148325358851672</v>
      </c>
    </row>
    <row r="78" spans="1:6" x14ac:dyDescent="0.25">
      <c r="A78" s="15" t="s">
        <v>1026</v>
      </c>
      <c r="B78" s="9" t="s">
        <v>1817</v>
      </c>
      <c r="C78" s="9" t="s">
        <v>8336</v>
      </c>
      <c r="D78" s="1">
        <f>113-17</f>
        <v>96</v>
      </c>
      <c r="E78" s="1">
        <v>113</v>
      </c>
      <c r="F78" s="17">
        <f t="shared" si="1"/>
        <v>84.955752212389385</v>
      </c>
    </row>
    <row r="79" spans="1:6" x14ac:dyDescent="0.25">
      <c r="A79" s="15" t="s">
        <v>1351</v>
      </c>
      <c r="B79" s="9" t="s">
        <v>1823</v>
      </c>
      <c r="C79" s="9" t="s">
        <v>8342</v>
      </c>
      <c r="D79" s="1">
        <f>263-184</f>
        <v>79</v>
      </c>
      <c r="E79" s="1">
        <v>263</v>
      </c>
      <c r="F79" s="17">
        <f t="shared" si="1"/>
        <v>30.038022813688212</v>
      </c>
    </row>
    <row r="80" spans="1:6" x14ac:dyDescent="0.25">
      <c r="A80" s="15" t="s">
        <v>689</v>
      </c>
      <c r="B80" s="9" t="s">
        <v>1825</v>
      </c>
      <c r="C80" s="9" t="s">
        <v>8343</v>
      </c>
      <c r="D80" s="1">
        <v>96</v>
      </c>
      <c r="E80" s="1">
        <v>109</v>
      </c>
      <c r="F80" s="17">
        <f t="shared" si="1"/>
        <v>88.073394495412842</v>
      </c>
    </row>
    <row r="81" spans="1:6" x14ac:dyDescent="0.25">
      <c r="A81" s="15" t="s">
        <v>1354</v>
      </c>
      <c r="B81" s="9" t="s">
        <v>1826</v>
      </c>
      <c r="C81" s="9" t="s">
        <v>8344</v>
      </c>
      <c r="D81" s="1">
        <v>91</v>
      </c>
      <c r="E81" s="1">
        <v>436</v>
      </c>
      <c r="F81" s="17">
        <f t="shared" si="1"/>
        <v>20.871559633027523</v>
      </c>
    </row>
    <row r="82" spans="1:6" x14ac:dyDescent="0.25">
      <c r="A82" s="15" t="s">
        <v>693</v>
      </c>
      <c r="B82" s="9" t="s">
        <v>1828</v>
      </c>
      <c r="C82" s="9" t="s">
        <v>8345</v>
      </c>
      <c r="D82" s="1">
        <f>162-57</f>
        <v>105</v>
      </c>
      <c r="E82" s="1">
        <v>162</v>
      </c>
      <c r="F82" s="17">
        <f t="shared" si="1"/>
        <v>64.81481481481481</v>
      </c>
    </row>
    <row r="83" spans="1:6" x14ac:dyDescent="0.25">
      <c r="A83" s="15" t="s">
        <v>1037</v>
      </c>
      <c r="B83" s="9" t="s">
        <v>1830</v>
      </c>
      <c r="C83" s="9" t="s">
        <v>8347</v>
      </c>
      <c r="D83" s="1">
        <v>85</v>
      </c>
      <c r="E83" s="1">
        <v>85</v>
      </c>
      <c r="F83" s="17">
        <f t="shared" si="1"/>
        <v>100</v>
      </c>
    </row>
    <row r="84" spans="1:6" x14ac:dyDescent="0.25">
      <c r="A84" s="15" t="s">
        <v>697</v>
      </c>
      <c r="B84" s="9" t="s">
        <v>1831</v>
      </c>
      <c r="C84" s="9" t="s">
        <v>8348</v>
      </c>
      <c r="D84" s="1">
        <v>85</v>
      </c>
      <c r="E84" s="1">
        <v>95</v>
      </c>
      <c r="F84" s="17">
        <f t="shared" si="1"/>
        <v>89.473684210526315</v>
      </c>
    </row>
    <row r="85" spans="1:6" x14ac:dyDescent="0.25">
      <c r="A85" s="15" t="s">
        <v>1367</v>
      </c>
      <c r="B85" s="9" t="s">
        <v>1835</v>
      </c>
      <c r="C85" s="9" t="s">
        <v>8352</v>
      </c>
      <c r="D85" s="1">
        <f>128-29</f>
        <v>99</v>
      </c>
      <c r="E85" s="1">
        <v>128</v>
      </c>
      <c r="F85" s="17">
        <f t="shared" si="1"/>
        <v>77.34375</v>
      </c>
    </row>
    <row r="86" spans="1:6" x14ac:dyDescent="0.25">
      <c r="A86" s="15" t="s">
        <v>709</v>
      </c>
      <c r="B86" s="9" t="s">
        <v>1849</v>
      </c>
      <c r="C86" s="9" t="s">
        <v>8362</v>
      </c>
      <c r="D86" s="1">
        <v>83</v>
      </c>
      <c r="E86" s="1">
        <v>103</v>
      </c>
      <c r="F86" s="17">
        <f t="shared" si="1"/>
        <v>80.582524271844662</v>
      </c>
    </row>
    <row r="87" spans="1:6" x14ac:dyDescent="0.25">
      <c r="A87" s="15" t="s">
        <v>712</v>
      </c>
      <c r="B87" s="9" t="s">
        <v>1853</v>
      </c>
      <c r="C87" s="9" t="s">
        <v>8364</v>
      </c>
      <c r="D87" s="1">
        <f>150-72</f>
        <v>78</v>
      </c>
      <c r="E87" s="1">
        <v>150</v>
      </c>
      <c r="F87" s="17">
        <f t="shared" si="1"/>
        <v>52</v>
      </c>
    </row>
    <row r="88" spans="1:6" x14ac:dyDescent="0.25">
      <c r="A88" s="15" t="s">
        <v>1056</v>
      </c>
      <c r="B88" s="9" t="s">
        <v>1855</v>
      </c>
      <c r="C88" s="9" t="s">
        <v>8366</v>
      </c>
      <c r="D88" s="1">
        <v>91</v>
      </c>
      <c r="E88" s="1">
        <v>145</v>
      </c>
      <c r="F88" s="17">
        <f t="shared" si="1"/>
        <v>62.758620689655174</v>
      </c>
    </row>
    <row r="89" spans="1:6" x14ac:dyDescent="0.25">
      <c r="A89" s="15" t="s">
        <v>724</v>
      </c>
      <c r="B89" s="9" t="s">
        <v>1863</v>
      </c>
      <c r="C89" s="9" t="s">
        <v>8370</v>
      </c>
      <c r="D89" s="1">
        <f>152-62</f>
        <v>90</v>
      </c>
      <c r="E89" s="1">
        <v>157</v>
      </c>
      <c r="F89" s="17">
        <f t="shared" si="1"/>
        <v>57.324840764331213</v>
      </c>
    </row>
    <row r="90" spans="1:6" x14ac:dyDescent="0.25">
      <c r="A90" s="15" t="s">
        <v>728</v>
      </c>
      <c r="B90" s="9" t="s">
        <v>1864</v>
      </c>
      <c r="C90" s="9" t="s">
        <v>8371</v>
      </c>
      <c r="D90" s="1">
        <f>395-305</f>
        <v>90</v>
      </c>
      <c r="E90" s="1">
        <v>395</v>
      </c>
      <c r="F90" s="17">
        <f t="shared" si="1"/>
        <v>22.784810126582279</v>
      </c>
    </row>
    <row r="91" spans="1:6" x14ac:dyDescent="0.25">
      <c r="A91" s="15" t="s">
        <v>747</v>
      </c>
      <c r="B91" s="9" t="s">
        <v>1881</v>
      </c>
      <c r="C91" s="9" t="s">
        <v>8385</v>
      </c>
      <c r="D91" s="1">
        <f>109-32</f>
        <v>77</v>
      </c>
      <c r="E91" s="1">
        <v>109</v>
      </c>
      <c r="F91" s="17">
        <f t="shared" si="1"/>
        <v>70.642201834862391</v>
      </c>
    </row>
    <row r="92" spans="1:6" x14ac:dyDescent="0.25">
      <c r="A92" s="15" t="s">
        <v>1398</v>
      </c>
      <c r="B92" s="9" t="s">
        <v>1885</v>
      </c>
      <c r="C92" s="9" t="s">
        <v>8389</v>
      </c>
      <c r="D92" s="1">
        <v>214</v>
      </c>
      <c r="E92" s="1">
        <v>214</v>
      </c>
      <c r="F92" s="17">
        <f t="shared" si="1"/>
        <v>100</v>
      </c>
    </row>
    <row r="93" spans="1:6" x14ac:dyDescent="0.25">
      <c r="A93" s="15" t="s">
        <v>764</v>
      </c>
      <c r="B93" s="9" t="s">
        <v>1894</v>
      </c>
      <c r="C93" s="9" t="s">
        <v>8394</v>
      </c>
      <c r="D93" s="1">
        <v>81</v>
      </c>
      <c r="E93" s="1">
        <v>206</v>
      </c>
      <c r="F93" s="17">
        <f t="shared" si="1"/>
        <v>39.320388349514566</v>
      </c>
    </row>
    <row r="94" spans="1:6" x14ac:dyDescent="0.25">
      <c r="A94" s="15" t="s">
        <v>1407</v>
      </c>
      <c r="B94" s="9" t="s">
        <v>1896</v>
      </c>
      <c r="C94" s="9" t="s">
        <v>8396</v>
      </c>
      <c r="D94" s="1">
        <v>100</v>
      </c>
      <c r="E94" s="1">
        <v>170</v>
      </c>
      <c r="F94" s="17">
        <f t="shared" si="1"/>
        <v>58.823529411764703</v>
      </c>
    </row>
    <row r="95" spans="1:6" x14ac:dyDescent="0.25">
      <c r="A95" s="15" t="s">
        <v>1091</v>
      </c>
      <c r="B95" s="9" t="s">
        <v>1899</v>
      </c>
      <c r="C95" s="9" t="s">
        <v>8399</v>
      </c>
      <c r="D95" s="1">
        <f>140-58</f>
        <v>82</v>
      </c>
      <c r="E95" s="9">
        <v>140</v>
      </c>
      <c r="F95" s="20">
        <f t="shared" si="1"/>
        <v>58.571428571428569</v>
      </c>
    </row>
  </sheetData>
  <mergeCells count="1">
    <mergeCell ref="A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C73" sqref="C73:I73"/>
    </sheetView>
  </sheetViews>
  <sheetFormatPr defaultRowHeight="15" x14ac:dyDescent="0.25"/>
  <cols>
    <col min="1" max="1" width="29.7109375" bestFit="1" customWidth="1"/>
    <col min="2" max="2" width="13.7109375" bestFit="1" customWidth="1"/>
    <col min="3" max="3" width="40.7109375" bestFit="1" customWidth="1"/>
    <col min="4" max="4" width="22.7109375" bestFit="1" customWidth="1"/>
    <col min="5" max="5" width="33" bestFit="1" customWidth="1"/>
    <col min="6" max="6" width="23" bestFit="1" customWidth="1"/>
    <col min="7" max="7" width="20.5703125" bestFit="1" customWidth="1"/>
    <col min="8" max="8" width="23" bestFit="1" customWidth="1"/>
    <col min="9" max="9" width="40.140625" bestFit="1" customWidth="1"/>
  </cols>
  <sheetData>
    <row r="1" spans="1:9" s="28" customFormat="1" x14ac:dyDescent="0.25">
      <c r="A1" s="28" t="s">
        <v>9088</v>
      </c>
    </row>
    <row r="2" spans="1:9" ht="15.75" thickBot="1" x14ac:dyDescent="0.3"/>
    <row r="3" spans="1:9" x14ac:dyDescent="0.25">
      <c r="A3" s="22"/>
      <c r="B3" s="23"/>
      <c r="C3" s="42" t="s">
        <v>9089</v>
      </c>
      <c r="D3" s="42"/>
      <c r="E3" s="42"/>
      <c r="F3" s="42"/>
      <c r="G3" s="42"/>
      <c r="H3" s="42"/>
      <c r="I3" s="42"/>
    </row>
    <row r="4" spans="1:9" x14ac:dyDescent="0.25">
      <c r="A4" s="30" t="s">
        <v>7965</v>
      </c>
      <c r="B4" s="31"/>
      <c r="C4" s="18" t="s">
        <v>7966</v>
      </c>
      <c r="D4" s="10" t="s">
        <v>7967</v>
      </c>
      <c r="E4" s="10" t="s">
        <v>7968</v>
      </c>
      <c r="F4" s="21" t="s">
        <v>7969</v>
      </c>
      <c r="G4" s="10" t="s">
        <v>8417</v>
      </c>
      <c r="H4" s="10" t="s">
        <v>8418</v>
      </c>
      <c r="I4" s="21" t="s">
        <v>8419</v>
      </c>
    </row>
    <row r="5" spans="1:9" x14ac:dyDescent="0.25">
      <c r="A5" s="30" t="s">
        <v>8420</v>
      </c>
      <c r="B5" s="31"/>
      <c r="C5" s="33" t="s">
        <v>7975</v>
      </c>
      <c r="D5" s="33"/>
      <c r="E5" s="33"/>
      <c r="F5" s="33"/>
      <c r="G5" s="33"/>
      <c r="H5" s="33"/>
      <c r="I5" s="33"/>
    </row>
    <row r="6" spans="1:9" x14ac:dyDescent="0.25">
      <c r="A6" s="31" t="s">
        <v>7977</v>
      </c>
      <c r="B6" s="31"/>
      <c r="C6" s="18" t="s">
        <v>7978</v>
      </c>
      <c r="D6" s="10" t="s">
        <v>7979</v>
      </c>
      <c r="E6" s="10" t="s">
        <v>8421</v>
      </c>
      <c r="F6" s="21" t="s">
        <v>8422</v>
      </c>
      <c r="G6" s="10" t="s">
        <v>7980</v>
      </c>
      <c r="H6" s="10" t="s">
        <v>7981</v>
      </c>
      <c r="I6" s="21" t="s">
        <v>7982</v>
      </c>
    </row>
    <row r="7" spans="1:9" x14ac:dyDescent="0.25">
      <c r="A7" s="30" t="s">
        <v>8423</v>
      </c>
      <c r="B7" s="18" t="s">
        <v>7970</v>
      </c>
      <c r="C7" s="43" t="s">
        <v>9091</v>
      </c>
      <c r="D7" s="43"/>
      <c r="E7" s="43"/>
      <c r="F7" s="43"/>
      <c r="G7" s="43"/>
      <c r="H7" s="43"/>
      <c r="I7" s="43"/>
    </row>
    <row r="8" spans="1:9" x14ac:dyDescent="0.25">
      <c r="A8" s="30"/>
      <c r="B8" s="10" t="s">
        <v>7972</v>
      </c>
      <c r="C8" s="31" t="s">
        <v>8424</v>
      </c>
      <c r="D8" s="31"/>
      <c r="E8" s="31"/>
      <c r="F8" s="31"/>
      <c r="G8" s="31"/>
      <c r="H8" s="31"/>
      <c r="I8" s="31"/>
    </row>
    <row r="9" spans="1:9" x14ac:dyDescent="0.25">
      <c r="A9" s="30"/>
      <c r="B9" s="10" t="s">
        <v>7973</v>
      </c>
      <c r="C9" s="31" t="s">
        <v>7974</v>
      </c>
      <c r="D9" s="31"/>
      <c r="E9" s="31"/>
      <c r="F9" s="31"/>
      <c r="G9" s="31"/>
      <c r="H9" s="31"/>
      <c r="I9" s="31"/>
    </row>
    <row r="10" spans="1:9" ht="15.75" thickBot="1" x14ac:dyDescent="0.3">
      <c r="A10" s="38" t="s">
        <v>1941</v>
      </c>
      <c r="B10" s="39"/>
      <c r="C10" s="41" t="s">
        <v>9090</v>
      </c>
      <c r="D10" s="41"/>
      <c r="E10" s="41"/>
      <c r="F10" s="41"/>
      <c r="G10" s="41"/>
      <c r="H10" s="41"/>
      <c r="I10" s="41"/>
    </row>
    <row r="12" spans="1:9" ht="15.75" thickBot="1" x14ac:dyDescent="0.3"/>
    <row r="13" spans="1:9" x14ac:dyDescent="0.25">
      <c r="A13" s="24"/>
      <c r="B13" s="25"/>
      <c r="C13" s="42" t="s">
        <v>9083</v>
      </c>
      <c r="D13" s="42"/>
      <c r="E13" s="42"/>
      <c r="F13" s="42"/>
      <c r="G13" s="42"/>
      <c r="H13" s="42"/>
      <c r="I13" s="42"/>
    </row>
    <row r="14" spans="1:9" x14ac:dyDescent="0.25">
      <c r="A14" s="35" t="s">
        <v>7965</v>
      </c>
      <c r="B14" s="34"/>
      <c r="C14" s="10" t="s">
        <v>7966</v>
      </c>
      <c r="D14" s="10" t="s">
        <v>7967</v>
      </c>
      <c r="E14" s="10" t="s">
        <v>7968</v>
      </c>
      <c r="F14" s="18" t="s">
        <v>7969</v>
      </c>
      <c r="G14" s="10" t="s">
        <v>8417</v>
      </c>
      <c r="H14" s="10" t="s">
        <v>8418</v>
      </c>
      <c r="I14" s="10" t="s">
        <v>8419</v>
      </c>
    </row>
    <row r="15" spans="1:9" x14ac:dyDescent="0.25">
      <c r="A15" s="35" t="s">
        <v>8420</v>
      </c>
      <c r="B15" s="34"/>
      <c r="C15" s="33" t="s">
        <v>7975</v>
      </c>
      <c r="D15" s="33"/>
      <c r="E15" s="33"/>
      <c r="F15" s="33"/>
      <c r="G15" s="33"/>
      <c r="H15" s="33"/>
      <c r="I15" s="33"/>
    </row>
    <row r="16" spans="1:9" x14ac:dyDescent="0.25">
      <c r="A16" s="34" t="s">
        <v>7977</v>
      </c>
      <c r="B16" s="34"/>
      <c r="C16" s="10" t="s">
        <v>7978</v>
      </c>
      <c r="D16" s="10" t="s">
        <v>7979</v>
      </c>
      <c r="E16" s="10" t="s">
        <v>8421</v>
      </c>
      <c r="F16" s="18" t="s">
        <v>9081</v>
      </c>
      <c r="G16" s="10" t="s">
        <v>7980</v>
      </c>
      <c r="H16" s="10" t="s">
        <v>7981</v>
      </c>
      <c r="I16" s="10" t="s">
        <v>7982</v>
      </c>
    </row>
    <row r="17" spans="1:9" x14ac:dyDescent="0.25">
      <c r="A17" s="30" t="s">
        <v>8423</v>
      </c>
      <c r="B17" s="18" t="s">
        <v>7970</v>
      </c>
      <c r="C17" s="43" t="s">
        <v>9091</v>
      </c>
      <c r="D17" s="43"/>
      <c r="E17" s="43"/>
      <c r="F17" s="43"/>
      <c r="G17" s="43"/>
      <c r="H17" s="43"/>
      <c r="I17" s="43"/>
    </row>
    <row r="18" spans="1:9" x14ac:dyDescent="0.25">
      <c r="A18" s="30"/>
      <c r="B18" s="10" t="s">
        <v>7972</v>
      </c>
      <c r="C18" s="31" t="s">
        <v>8424</v>
      </c>
      <c r="D18" s="31"/>
      <c r="E18" s="31"/>
      <c r="F18" s="31"/>
      <c r="G18" s="31"/>
      <c r="H18" s="31"/>
      <c r="I18" s="31"/>
    </row>
    <row r="19" spans="1:9" x14ac:dyDescent="0.25">
      <c r="A19" s="30"/>
      <c r="B19" s="10" t="s">
        <v>7973</v>
      </c>
      <c r="C19" s="31" t="s">
        <v>7974</v>
      </c>
      <c r="D19" s="31"/>
      <c r="E19" s="31"/>
      <c r="F19" s="31"/>
      <c r="G19" s="31"/>
      <c r="H19" s="31"/>
      <c r="I19" s="31"/>
    </row>
    <row r="20" spans="1:9" ht="15.75" thickBot="1" x14ac:dyDescent="0.3">
      <c r="A20" s="38" t="s">
        <v>1941</v>
      </c>
      <c r="B20" s="39"/>
      <c r="C20" s="40" t="s">
        <v>7976</v>
      </c>
      <c r="D20" s="40"/>
      <c r="E20" s="40"/>
      <c r="F20" s="40"/>
      <c r="G20" s="40"/>
      <c r="H20" s="40"/>
      <c r="I20" s="40"/>
    </row>
    <row r="21" spans="1:9" x14ac:dyDescent="0.25">
      <c r="A21" s="26"/>
      <c r="B21" s="1"/>
      <c r="C21" s="1"/>
      <c r="D21" s="1"/>
      <c r="E21" s="1"/>
      <c r="F21" s="1"/>
      <c r="G21" s="1"/>
      <c r="H21" s="1"/>
      <c r="I21" s="1"/>
    </row>
    <row r="22" spans="1:9" ht="15.75" thickBot="1" x14ac:dyDescent="0.3"/>
    <row r="23" spans="1:9" x14ac:dyDescent="0.25">
      <c r="A23" s="22"/>
      <c r="B23" s="23"/>
      <c r="C23" s="42" t="s">
        <v>9084</v>
      </c>
      <c r="D23" s="42"/>
      <c r="E23" s="42"/>
      <c r="F23" s="42"/>
      <c r="G23" s="42"/>
      <c r="H23" s="42"/>
      <c r="I23" s="42"/>
    </row>
    <row r="24" spans="1:9" x14ac:dyDescent="0.25">
      <c r="A24" s="30" t="s">
        <v>7965</v>
      </c>
      <c r="B24" s="31"/>
      <c r="C24" s="21" t="s">
        <v>7966</v>
      </c>
      <c r="D24" s="10" t="s">
        <v>7967</v>
      </c>
      <c r="E24" s="10" t="s">
        <v>7968</v>
      </c>
      <c r="F24" s="21" t="s">
        <v>7969</v>
      </c>
      <c r="G24" s="10" t="s">
        <v>8417</v>
      </c>
      <c r="H24" s="10" t="s">
        <v>8418</v>
      </c>
      <c r="I24" s="18" t="s">
        <v>8419</v>
      </c>
    </row>
    <row r="25" spans="1:9" x14ac:dyDescent="0.25">
      <c r="A25" s="30" t="s">
        <v>8420</v>
      </c>
      <c r="B25" s="31"/>
      <c r="C25" s="33" t="s">
        <v>7975</v>
      </c>
      <c r="D25" s="33"/>
      <c r="E25" s="33"/>
      <c r="F25" s="33"/>
      <c r="G25" s="33"/>
      <c r="H25" s="33"/>
      <c r="I25" s="33"/>
    </row>
    <row r="26" spans="1:9" x14ac:dyDescent="0.25">
      <c r="A26" s="31" t="s">
        <v>7977</v>
      </c>
      <c r="B26" s="31"/>
      <c r="C26" s="21" t="s">
        <v>7978</v>
      </c>
      <c r="D26" s="10" t="s">
        <v>7979</v>
      </c>
      <c r="E26" s="10" t="s">
        <v>8421</v>
      </c>
      <c r="F26" s="21" t="s">
        <v>8422</v>
      </c>
      <c r="G26" s="10" t="s">
        <v>7980</v>
      </c>
      <c r="H26" s="10" t="s">
        <v>7981</v>
      </c>
      <c r="I26" s="18" t="s">
        <v>7982</v>
      </c>
    </row>
    <row r="27" spans="1:9" x14ac:dyDescent="0.25">
      <c r="A27" s="30" t="s">
        <v>8423</v>
      </c>
      <c r="B27" s="18" t="s">
        <v>7970</v>
      </c>
      <c r="C27" s="33" t="s">
        <v>7971</v>
      </c>
      <c r="D27" s="33"/>
      <c r="E27" s="33"/>
      <c r="F27" s="33"/>
      <c r="G27" s="33"/>
      <c r="H27" s="33"/>
      <c r="I27" s="33"/>
    </row>
    <row r="28" spans="1:9" x14ac:dyDescent="0.25">
      <c r="A28" s="30"/>
      <c r="B28" s="10" t="s">
        <v>7972</v>
      </c>
      <c r="C28" s="31" t="s">
        <v>8424</v>
      </c>
      <c r="D28" s="31"/>
      <c r="E28" s="31"/>
      <c r="F28" s="31"/>
      <c r="G28" s="31"/>
      <c r="H28" s="31"/>
      <c r="I28" s="31"/>
    </row>
    <row r="29" spans="1:9" x14ac:dyDescent="0.25">
      <c r="A29" s="30"/>
      <c r="B29" s="10" t="s">
        <v>7973</v>
      </c>
      <c r="C29" s="31" t="s">
        <v>7974</v>
      </c>
      <c r="D29" s="31"/>
      <c r="E29" s="31"/>
      <c r="F29" s="31"/>
      <c r="G29" s="31"/>
      <c r="H29" s="31"/>
      <c r="I29" s="31"/>
    </row>
    <row r="30" spans="1:9" ht="15.75" thickBot="1" x14ac:dyDescent="0.3">
      <c r="A30" s="38" t="s">
        <v>1941</v>
      </c>
      <c r="B30" s="39"/>
      <c r="C30" s="41" t="s">
        <v>9092</v>
      </c>
      <c r="D30" s="41"/>
      <c r="E30" s="41"/>
      <c r="F30" s="41"/>
      <c r="G30" s="41"/>
      <c r="H30" s="41"/>
      <c r="I30" s="41"/>
    </row>
    <row r="32" spans="1:9" ht="15.75" thickBot="1" x14ac:dyDescent="0.3"/>
    <row r="33" spans="1:9" x14ac:dyDescent="0.25">
      <c r="A33" s="24"/>
      <c r="B33" s="25"/>
      <c r="C33" s="36" t="s">
        <v>8425</v>
      </c>
      <c r="D33" s="36"/>
      <c r="E33" s="36"/>
      <c r="F33" s="36"/>
      <c r="G33" s="36"/>
      <c r="H33" s="36"/>
      <c r="I33" s="36"/>
    </row>
    <row r="34" spans="1:9" x14ac:dyDescent="0.25">
      <c r="A34" s="35" t="s">
        <v>7965</v>
      </c>
      <c r="B34" s="34"/>
      <c r="C34" s="10" t="s">
        <v>7966</v>
      </c>
      <c r="D34" s="10" t="s">
        <v>7967</v>
      </c>
      <c r="E34" s="10" t="s">
        <v>7968</v>
      </c>
      <c r="F34" s="21" t="s">
        <v>7969</v>
      </c>
      <c r="G34" s="10" t="s">
        <v>8417</v>
      </c>
      <c r="H34" s="10" t="s">
        <v>8418</v>
      </c>
      <c r="I34" s="18" t="s">
        <v>8419</v>
      </c>
    </row>
    <row r="35" spans="1:9" x14ac:dyDescent="0.25">
      <c r="A35" s="35" t="s">
        <v>8420</v>
      </c>
      <c r="B35" s="34"/>
      <c r="C35" s="32" t="s">
        <v>7975</v>
      </c>
      <c r="D35" s="32"/>
      <c r="E35" s="32"/>
      <c r="F35" s="32"/>
      <c r="G35" s="32"/>
      <c r="H35" s="32"/>
      <c r="I35" s="32"/>
    </row>
    <row r="36" spans="1:9" x14ac:dyDescent="0.25">
      <c r="A36" s="34" t="s">
        <v>7977</v>
      </c>
      <c r="B36" s="34"/>
      <c r="C36" s="10" t="s">
        <v>7978</v>
      </c>
      <c r="D36" s="10" t="s">
        <v>7979</v>
      </c>
      <c r="E36" s="10" t="s">
        <v>8421</v>
      </c>
      <c r="F36" s="21" t="s">
        <v>8422</v>
      </c>
      <c r="G36" s="10" t="s">
        <v>7980</v>
      </c>
      <c r="H36" s="10" t="s">
        <v>7981</v>
      </c>
      <c r="I36" s="18" t="s">
        <v>7982</v>
      </c>
    </row>
    <row r="37" spans="1:9" x14ac:dyDescent="0.25">
      <c r="A37" s="35" t="s">
        <v>8423</v>
      </c>
      <c r="B37" s="18" t="s">
        <v>7970</v>
      </c>
      <c r="C37" s="33" t="s">
        <v>7971</v>
      </c>
      <c r="D37" s="33"/>
      <c r="E37" s="33"/>
      <c r="F37" s="33"/>
      <c r="G37" s="33"/>
      <c r="H37" s="33"/>
      <c r="I37" s="33"/>
    </row>
    <row r="38" spans="1:9" x14ac:dyDescent="0.25">
      <c r="A38" s="35"/>
      <c r="B38" s="1" t="s">
        <v>7972</v>
      </c>
      <c r="C38" s="31" t="s">
        <v>8424</v>
      </c>
      <c r="D38" s="31"/>
      <c r="E38" s="31"/>
      <c r="F38" s="31"/>
      <c r="G38" s="31"/>
      <c r="H38" s="31"/>
      <c r="I38" s="31"/>
    </row>
    <row r="39" spans="1:9" x14ac:dyDescent="0.25">
      <c r="A39" s="35"/>
      <c r="B39" s="1" t="s">
        <v>7973</v>
      </c>
      <c r="C39" s="31" t="s">
        <v>7974</v>
      </c>
      <c r="D39" s="31"/>
      <c r="E39" s="31"/>
      <c r="F39" s="31"/>
      <c r="G39" s="31"/>
      <c r="H39" s="31"/>
      <c r="I39" s="31"/>
    </row>
    <row r="40" spans="1:9" ht="15.75" thickBot="1" x14ac:dyDescent="0.3">
      <c r="A40" s="44" t="s">
        <v>1941</v>
      </c>
      <c r="B40" s="45"/>
      <c r="C40" s="40" t="s">
        <v>7976</v>
      </c>
      <c r="D40" s="40"/>
      <c r="E40" s="40"/>
      <c r="F40" s="40"/>
      <c r="G40" s="40"/>
      <c r="H40" s="40"/>
      <c r="I40" s="40"/>
    </row>
    <row r="42" spans="1:9" ht="15.75" thickBot="1" x14ac:dyDescent="0.3"/>
    <row r="43" spans="1:9" x14ac:dyDescent="0.25">
      <c r="A43" s="22"/>
      <c r="B43" s="23"/>
      <c r="C43" s="36" t="s">
        <v>8426</v>
      </c>
      <c r="D43" s="36"/>
      <c r="E43" s="36"/>
      <c r="F43" s="36"/>
      <c r="G43" s="36"/>
      <c r="H43" s="36"/>
      <c r="I43" s="36"/>
    </row>
    <row r="44" spans="1:9" x14ac:dyDescent="0.25">
      <c r="A44" s="30" t="s">
        <v>7965</v>
      </c>
      <c r="B44" s="31"/>
      <c r="C44" s="21" t="s">
        <v>7966</v>
      </c>
      <c r="D44" s="10" t="s">
        <v>7967</v>
      </c>
      <c r="E44" s="10" t="s">
        <v>7968</v>
      </c>
      <c r="F44" s="18" t="s">
        <v>7969</v>
      </c>
      <c r="G44" s="10" t="s">
        <v>8417</v>
      </c>
      <c r="H44" s="10" t="s">
        <v>8418</v>
      </c>
      <c r="I44" s="21" t="s">
        <v>8419</v>
      </c>
    </row>
    <row r="45" spans="1:9" x14ac:dyDescent="0.25">
      <c r="A45" s="30" t="s">
        <v>8420</v>
      </c>
      <c r="B45" s="31"/>
      <c r="C45" s="33" t="s">
        <v>7975</v>
      </c>
      <c r="D45" s="33"/>
      <c r="E45" s="33"/>
      <c r="F45" s="33"/>
      <c r="G45" s="33"/>
      <c r="H45" s="33"/>
      <c r="I45" s="33"/>
    </row>
    <row r="46" spans="1:9" x14ac:dyDescent="0.25">
      <c r="A46" s="31" t="s">
        <v>7977</v>
      </c>
      <c r="B46" s="31"/>
      <c r="C46" s="21" t="s">
        <v>7978</v>
      </c>
      <c r="D46" s="10" t="s">
        <v>7979</v>
      </c>
      <c r="E46" s="10" t="s">
        <v>8421</v>
      </c>
      <c r="F46" s="18" t="s">
        <v>9081</v>
      </c>
      <c r="G46" s="10" t="s">
        <v>7980</v>
      </c>
      <c r="H46" s="10" t="s">
        <v>7981</v>
      </c>
      <c r="I46" s="21" t="s">
        <v>7982</v>
      </c>
    </row>
    <row r="47" spans="1:9" x14ac:dyDescent="0.25">
      <c r="A47" s="30" t="s">
        <v>8423</v>
      </c>
      <c r="B47" s="18" t="s">
        <v>7970</v>
      </c>
      <c r="C47" s="33" t="s">
        <v>7971</v>
      </c>
      <c r="D47" s="33"/>
      <c r="E47" s="33"/>
      <c r="F47" s="33"/>
      <c r="G47" s="33"/>
      <c r="H47" s="33"/>
      <c r="I47" s="33"/>
    </row>
    <row r="48" spans="1:9" x14ac:dyDescent="0.25">
      <c r="A48" s="30"/>
      <c r="B48" s="10" t="s">
        <v>7972</v>
      </c>
      <c r="C48" s="31" t="s">
        <v>8424</v>
      </c>
      <c r="D48" s="31"/>
      <c r="E48" s="31"/>
      <c r="F48" s="31"/>
      <c r="G48" s="31"/>
      <c r="H48" s="31"/>
      <c r="I48" s="31"/>
    </row>
    <row r="49" spans="1:9" x14ac:dyDescent="0.25">
      <c r="A49" s="30"/>
      <c r="B49" s="10" t="s">
        <v>7973</v>
      </c>
      <c r="C49" s="31" t="s">
        <v>7974</v>
      </c>
      <c r="D49" s="31"/>
      <c r="E49" s="31"/>
      <c r="F49" s="31"/>
      <c r="G49" s="31"/>
      <c r="H49" s="31"/>
      <c r="I49" s="31"/>
    </row>
    <row r="50" spans="1:9" ht="15.75" thickBot="1" x14ac:dyDescent="0.3">
      <c r="A50" s="38" t="s">
        <v>1941</v>
      </c>
      <c r="B50" s="39"/>
      <c r="C50" s="40" t="s">
        <v>7976</v>
      </c>
      <c r="D50" s="40"/>
      <c r="E50" s="40"/>
      <c r="F50" s="40"/>
      <c r="G50" s="40"/>
      <c r="H50" s="40"/>
      <c r="I50" s="40"/>
    </row>
    <row r="52" spans="1:9" ht="15.75" thickBot="1" x14ac:dyDescent="0.3"/>
    <row r="53" spans="1:9" x14ac:dyDescent="0.25">
      <c r="A53" s="24"/>
      <c r="B53" s="25"/>
      <c r="C53" s="36" t="s">
        <v>8427</v>
      </c>
      <c r="D53" s="36"/>
      <c r="E53" s="36"/>
      <c r="F53" s="36"/>
      <c r="G53" s="36"/>
      <c r="H53" s="36"/>
      <c r="I53" s="36"/>
    </row>
    <row r="54" spans="1:9" x14ac:dyDescent="0.25">
      <c r="A54" s="30" t="s">
        <v>7965</v>
      </c>
      <c r="B54" s="31"/>
      <c r="C54" s="10" t="s">
        <v>7966</v>
      </c>
      <c r="D54" s="10" t="s">
        <v>7967</v>
      </c>
      <c r="E54" s="10" t="s">
        <v>7968</v>
      </c>
      <c r="F54" s="18" t="s">
        <v>7969</v>
      </c>
      <c r="G54" s="10" t="s">
        <v>8417</v>
      </c>
      <c r="H54" s="10" t="s">
        <v>8418</v>
      </c>
      <c r="I54" s="10" t="s">
        <v>8419</v>
      </c>
    </row>
    <row r="55" spans="1:9" x14ac:dyDescent="0.25">
      <c r="A55" s="30" t="s">
        <v>8420</v>
      </c>
      <c r="B55" s="31"/>
      <c r="C55" s="33" t="s">
        <v>7975</v>
      </c>
      <c r="D55" s="33"/>
      <c r="E55" s="33"/>
      <c r="F55" s="33"/>
      <c r="G55" s="33"/>
      <c r="H55" s="33"/>
      <c r="I55" s="33"/>
    </row>
    <row r="56" spans="1:9" x14ac:dyDescent="0.25">
      <c r="A56" s="31" t="s">
        <v>7977</v>
      </c>
      <c r="B56" s="31"/>
      <c r="C56" s="10" t="s">
        <v>7978</v>
      </c>
      <c r="D56" s="10" t="s">
        <v>7979</v>
      </c>
      <c r="E56" s="10" t="s">
        <v>8421</v>
      </c>
      <c r="F56" s="18" t="s">
        <v>9081</v>
      </c>
      <c r="G56" s="10" t="s">
        <v>7980</v>
      </c>
      <c r="H56" s="10" t="s">
        <v>7981</v>
      </c>
      <c r="I56" s="10" t="s">
        <v>7982</v>
      </c>
    </row>
    <row r="57" spans="1:9" x14ac:dyDescent="0.25">
      <c r="A57" s="30" t="s">
        <v>8423</v>
      </c>
      <c r="B57" s="21" t="s">
        <v>7970</v>
      </c>
      <c r="C57" s="37" t="s">
        <v>7971</v>
      </c>
      <c r="D57" s="37"/>
      <c r="E57" s="37"/>
      <c r="F57" s="37"/>
      <c r="G57" s="37"/>
      <c r="H57" s="37"/>
      <c r="I57" s="37"/>
    </row>
    <row r="58" spans="1:9" x14ac:dyDescent="0.25">
      <c r="A58" s="30"/>
      <c r="B58" s="18" t="s">
        <v>7972</v>
      </c>
      <c r="C58" s="33" t="s">
        <v>9082</v>
      </c>
      <c r="D58" s="33"/>
      <c r="E58" s="33"/>
      <c r="F58" s="33"/>
      <c r="G58" s="33"/>
      <c r="H58" s="33"/>
      <c r="I58" s="33"/>
    </row>
    <row r="59" spans="1:9" x14ac:dyDescent="0.25">
      <c r="A59" s="30"/>
      <c r="B59" s="10" t="s">
        <v>7973</v>
      </c>
      <c r="C59" s="31" t="s">
        <v>7974</v>
      </c>
      <c r="D59" s="31"/>
      <c r="E59" s="31"/>
      <c r="F59" s="31"/>
      <c r="G59" s="31"/>
      <c r="H59" s="31"/>
      <c r="I59" s="31"/>
    </row>
    <row r="60" spans="1:9" ht="15.75" thickBot="1" x14ac:dyDescent="0.3">
      <c r="A60" s="38" t="s">
        <v>1941</v>
      </c>
      <c r="B60" s="39"/>
      <c r="C60" s="40" t="s">
        <v>7976</v>
      </c>
      <c r="D60" s="40"/>
      <c r="E60" s="40"/>
      <c r="F60" s="40"/>
      <c r="G60" s="40"/>
      <c r="H60" s="40"/>
      <c r="I60" s="40"/>
    </row>
    <row r="61" spans="1:9" x14ac:dyDescent="0.25">
      <c r="A61" s="10"/>
      <c r="B61" s="10"/>
      <c r="C61" s="21"/>
      <c r="D61" s="21"/>
      <c r="E61" s="21"/>
      <c r="F61" s="21"/>
      <c r="G61" s="21"/>
      <c r="H61" s="21"/>
      <c r="I61" s="21"/>
    </row>
    <row r="62" spans="1:9" ht="15.75" thickBot="1" x14ac:dyDescent="0.3"/>
    <row r="63" spans="1:9" x14ac:dyDescent="0.25">
      <c r="A63" s="22"/>
      <c r="B63" s="23"/>
      <c r="C63" s="36" t="s">
        <v>8428</v>
      </c>
      <c r="D63" s="36"/>
      <c r="E63" s="36"/>
      <c r="F63" s="36"/>
      <c r="G63" s="36"/>
      <c r="H63" s="36"/>
      <c r="I63" s="36"/>
    </row>
    <row r="64" spans="1:9" x14ac:dyDescent="0.25">
      <c r="A64" s="30" t="s">
        <v>7965</v>
      </c>
      <c r="B64" s="31"/>
      <c r="C64" s="18" t="s">
        <v>7966</v>
      </c>
      <c r="D64" s="10" t="s">
        <v>7967</v>
      </c>
      <c r="E64" s="10" t="s">
        <v>7968</v>
      </c>
      <c r="F64" s="21" t="s">
        <v>7969</v>
      </c>
      <c r="G64" s="10" t="s">
        <v>8417</v>
      </c>
      <c r="H64" s="10" t="s">
        <v>8418</v>
      </c>
      <c r="I64" s="10" t="s">
        <v>8419</v>
      </c>
    </row>
    <row r="65" spans="1:9" x14ac:dyDescent="0.25">
      <c r="A65" s="30" t="s">
        <v>8420</v>
      </c>
      <c r="B65" s="31"/>
      <c r="C65" s="32" t="s">
        <v>7975</v>
      </c>
      <c r="D65" s="32"/>
      <c r="E65" s="32"/>
      <c r="F65" s="32"/>
      <c r="G65" s="32"/>
      <c r="H65" s="32"/>
      <c r="I65" s="32"/>
    </row>
    <row r="66" spans="1:9" x14ac:dyDescent="0.25">
      <c r="A66" s="31" t="s">
        <v>7977</v>
      </c>
      <c r="B66" s="31"/>
      <c r="C66" s="18" t="s">
        <v>7978</v>
      </c>
      <c r="D66" s="10" t="s">
        <v>7979</v>
      </c>
      <c r="E66" s="10" t="s">
        <v>8421</v>
      </c>
      <c r="F66" s="21" t="s">
        <v>8422</v>
      </c>
      <c r="G66" s="10" t="s">
        <v>7980</v>
      </c>
      <c r="H66" s="10" t="s">
        <v>7981</v>
      </c>
      <c r="I66" s="10" t="s">
        <v>7982</v>
      </c>
    </row>
    <row r="67" spans="1:9" x14ac:dyDescent="0.25">
      <c r="A67" s="30" t="s">
        <v>8423</v>
      </c>
      <c r="B67" s="18" t="s">
        <v>7970</v>
      </c>
      <c r="C67" s="33" t="s">
        <v>7971</v>
      </c>
      <c r="D67" s="33"/>
      <c r="E67" s="33"/>
      <c r="F67" s="33"/>
      <c r="G67" s="33"/>
      <c r="H67" s="33"/>
      <c r="I67" s="33"/>
    </row>
    <row r="68" spans="1:9" x14ac:dyDescent="0.25">
      <c r="A68" s="30"/>
      <c r="B68" s="10" t="s">
        <v>7972</v>
      </c>
      <c r="C68" s="31" t="s">
        <v>8424</v>
      </c>
      <c r="D68" s="31"/>
      <c r="E68" s="31"/>
      <c r="F68" s="31"/>
      <c r="G68" s="31"/>
      <c r="H68" s="31"/>
      <c r="I68" s="31"/>
    </row>
    <row r="69" spans="1:9" x14ac:dyDescent="0.25">
      <c r="A69" s="30"/>
      <c r="B69" s="10" t="s">
        <v>7973</v>
      </c>
      <c r="C69" s="31" t="s">
        <v>7974</v>
      </c>
      <c r="D69" s="31"/>
      <c r="E69" s="31"/>
      <c r="F69" s="31"/>
      <c r="G69" s="31"/>
      <c r="H69" s="31"/>
      <c r="I69" s="31"/>
    </row>
    <row r="70" spans="1:9" ht="15.75" thickBot="1" x14ac:dyDescent="0.3">
      <c r="A70" s="38" t="s">
        <v>1941</v>
      </c>
      <c r="B70" s="39"/>
      <c r="C70" s="40" t="s">
        <v>7976</v>
      </c>
      <c r="D70" s="40"/>
      <c r="E70" s="40"/>
      <c r="F70" s="40"/>
      <c r="G70" s="40"/>
      <c r="H70" s="40"/>
      <c r="I70" s="40"/>
    </row>
    <row r="72" spans="1:9" ht="15.75" thickBot="1" x14ac:dyDescent="0.3"/>
    <row r="73" spans="1:9" x14ac:dyDescent="0.25">
      <c r="A73" s="22"/>
      <c r="B73" s="23"/>
      <c r="C73" s="42" t="s">
        <v>9085</v>
      </c>
      <c r="D73" s="42"/>
      <c r="E73" s="42"/>
      <c r="F73" s="42"/>
      <c r="G73" s="42"/>
      <c r="H73" s="42"/>
      <c r="I73" s="42"/>
    </row>
    <row r="74" spans="1:9" x14ac:dyDescent="0.25">
      <c r="A74" s="30" t="s">
        <v>7965</v>
      </c>
      <c r="B74" s="31"/>
      <c r="C74" s="21" t="s">
        <v>7966</v>
      </c>
      <c r="D74" s="10" t="s">
        <v>7967</v>
      </c>
      <c r="E74" s="10" t="s">
        <v>7968</v>
      </c>
      <c r="F74" s="21" t="s">
        <v>7969</v>
      </c>
      <c r="G74" s="10" t="s">
        <v>8417</v>
      </c>
      <c r="H74" s="18" t="s">
        <v>8418</v>
      </c>
      <c r="I74" s="18" t="s">
        <v>8419</v>
      </c>
    </row>
    <row r="75" spans="1:9" x14ac:dyDescent="0.25">
      <c r="A75" s="30" t="s">
        <v>8420</v>
      </c>
      <c r="B75" s="31"/>
      <c r="C75" s="33" t="s">
        <v>7975</v>
      </c>
      <c r="D75" s="33"/>
      <c r="E75" s="33"/>
      <c r="F75" s="33"/>
      <c r="G75" s="33"/>
      <c r="H75" s="33"/>
      <c r="I75" s="33"/>
    </row>
    <row r="76" spans="1:9" x14ac:dyDescent="0.25">
      <c r="A76" s="31" t="s">
        <v>7977</v>
      </c>
      <c r="B76" s="31"/>
      <c r="C76" s="21" t="s">
        <v>7978</v>
      </c>
      <c r="D76" s="10" t="s">
        <v>7979</v>
      </c>
      <c r="E76" s="10" t="s">
        <v>8421</v>
      </c>
      <c r="F76" s="21" t="s">
        <v>8422</v>
      </c>
      <c r="G76" s="10" t="s">
        <v>7980</v>
      </c>
      <c r="H76" s="18" t="s">
        <v>7981</v>
      </c>
      <c r="I76" s="18" t="s">
        <v>7982</v>
      </c>
    </row>
    <row r="77" spans="1:9" x14ac:dyDescent="0.25">
      <c r="A77" s="30" t="s">
        <v>8423</v>
      </c>
      <c r="B77" s="21" t="s">
        <v>7970</v>
      </c>
      <c r="C77" s="32" t="s">
        <v>7971</v>
      </c>
      <c r="D77" s="32"/>
      <c r="E77" s="32"/>
      <c r="F77" s="32"/>
      <c r="G77" s="32"/>
      <c r="H77" s="32"/>
      <c r="I77" s="32"/>
    </row>
    <row r="78" spans="1:9" x14ac:dyDescent="0.25">
      <c r="A78" s="30"/>
      <c r="B78" s="18" t="s">
        <v>7972</v>
      </c>
      <c r="C78" s="33" t="s">
        <v>9082</v>
      </c>
      <c r="D78" s="33"/>
      <c r="E78" s="33"/>
      <c r="F78" s="33"/>
      <c r="G78" s="33"/>
      <c r="H78" s="33"/>
      <c r="I78" s="33"/>
    </row>
    <row r="79" spans="1:9" x14ac:dyDescent="0.25">
      <c r="A79" s="30"/>
      <c r="B79" s="10" t="s">
        <v>7973</v>
      </c>
      <c r="C79" s="31" t="s">
        <v>7974</v>
      </c>
      <c r="D79" s="31"/>
      <c r="E79" s="31"/>
      <c r="F79" s="31"/>
      <c r="G79" s="31"/>
      <c r="H79" s="31"/>
      <c r="I79" s="31"/>
    </row>
    <row r="80" spans="1:9" ht="15.75" thickBot="1" x14ac:dyDescent="0.3">
      <c r="A80" s="38" t="s">
        <v>1941</v>
      </c>
      <c r="B80" s="39"/>
      <c r="C80" s="41" t="s">
        <v>9093</v>
      </c>
      <c r="D80" s="41"/>
      <c r="E80" s="41"/>
      <c r="F80" s="41"/>
      <c r="G80" s="41"/>
      <c r="H80" s="41"/>
      <c r="I80" s="41"/>
    </row>
  </sheetData>
  <mergeCells count="89">
    <mergeCell ref="A80:B80"/>
    <mergeCell ref="C80:I80"/>
    <mergeCell ref="A76:B76"/>
    <mergeCell ref="A77:A79"/>
    <mergeCell ref="C77:I77"/>
    <mergeCell ref="C78:I78"/>
    <mergeCell ref="C79:I79"/>
    <mergeCell ref="A70:B70"/>
    <mergeCell ref="C70:I70"/>
    <mergeCell ref="C73:I73"/>
    <mergeCell ref="A74:B74"/>
    <mergeCell ref="A75:B75"/>
    <mergeCell ref="C75:I75"/>
    <mergeCell ref="A64:B64"/>
    <mergeCell ref="A66:B66"/>
    <mergeCell ref="A67:A69"/>
    <mergeCell ref="C68:I68"/>
    <mergeCell ref="C69:I69"/>
    <mergeCell ref="C53:I53"/>
    <mergeCell ref="A54:B54"/>
    <mergeCell ref="A55:B55"/>
    <mergeCell ref="C55:I55"/>
    <mergeCell ref="A56:B56"/>
    <mergeCell ref="A47:A49"/>
    <mergeCell ref="C47:I47"/>
    <mergeCell ref="C48:I48"/>
    <mergeCell ref="C49:I49"/>
    <mergeCell ref="A50:B50"/>
    <mergeCell ref="C50:I50"/>
    <mergeCell ref="C43:I43"/>
    <mergeCell ref="A44:B44"/>
    <mergeCell ref="A45:B45"/>
    <mergeCell ref="C45:I45"/>
    <mergeCell ref="A46:B46"/>
    <mergeCell ref="C37:I37"/>
    <mergeCell ref="C38:I38"/>
    <mergeCell ref="C39:I39"/>
    <mergeCell ref="A40:B40"/>
    <mergeCell ref="C40:I40"/>
    <mergeCell ref="A20:B20"/>
    <mergeCell ref="A24:B24"/>
    <mergeCell ref="A26:B26"/>
    <mergeCell ref="A27:A29"/>
    <mergeCell ref="C27:I27"/>
    <mergeCell ref="C28:I28"/>
    <mergeCell ref="C29:I29"/>
    <mergeCell ref="C23:I23"/>
    <mergeCell ref="C20:I20"/>
    <mergeCell ref="C5:I5"/>
    <mergeCell ref="C7:I7"/>
    <mergeCell ref="C3:I3"/>
    <mergeCell ref="A4:B4"/>
    <mergeCell ref="A5:B5"/>
    <mergeCell ref="A6:B6"/>
    <mergeCell ref="A7:A9"/>
    <mergeCell ref="C8:I8"/>
    <mergeCell ref="C9:I9"/>
    <mergeCell ref="A30:B30"/>
    <mergeCell ref="A34:B34"/>
    <mergeCell ref="A35:B35"/>
    <mergeCell ref="A10:B10"/>
    <mergeCell ref="C10:I10"/>
    <mergeCell ref="C13:I13"/>
    <mergeCell ref="A25:B25"/>
    <mergeCell ref="C25:I25"/>
    <mergeCell ref="A14:B14"/>
    <mergeCell ref="A15:B15"/>
    <mergeCell ref="C15:I15"/>
    <mergeCell ref="A16:B16"/>
    <mergeCell ref="A17:A19"/>
    <mergeCell ref="C17:I17"/>
    <mergeCell ref="C18:I18"/>
    <mergeCell ref="C19:I19"/>
    <mergeCell ref="A1:XFD1"/>
    <mergeCell ref="A65:B65"/>
    <mergeCell ref="C65:I65"/>
    <mergeCell ref="C67:I67"/>
    <mergeCell ref="A36:B36"/>
    <mergeCell ref="A37:A39"/>
    <mergeCell ref="C63:I63"/>
    <mergeCell ref="A57:A59"/>
    <mergeCell ref="C57:I57"/>
    <mergeCell ref="C58:I58"/>
    <mergeCell ref="C59:I59"/>
    <mergeCell ref="A60:B60"/>
    <mergeCell ref="C60:I60"/>
    <mergeCell ref="C30:I30"/>
    <mergeCell ref="C33:I33"/>
    <mergeCell ref="C35:I3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G5" sqref="G5"/>
    </sheetView>
  </sheetViews>
  <sheetFormatPr defaultRowHeight="15" x14ac:dyDescent="0.25"/>
  <cols>
    <col min="1" max="1" width="9.7109375" bestFit="1" customWidth="1"/>
    <col min="2" max="2" width="9.7109375" customWidth="1"/>
    <col min="3" max="3" width="36" bestFit="1" customWidth="1"/>
    <col min="4" max="4" width="13.28515625" bestFit="1" customWidth="1"/>
    <col min="5" max="5" width="11" bestFit="1" customWidth="1"/>
    <col min="6" max="6" width="17" bestFit="1" customWidth="1"/>
    <col min="7" max="7" width="20.42578125" bestFit="1" customWidth="1"/>
    <col min="8" max="8" width="42.28515625" bestFit="1" customWidth="1"/>
    <col min="9" max="9" width="20.7109375" bestFit="1" customWidth="1"/>
    <col min="10" max="10" width="36.42578125" bestFit="1" customWidth="1"/>
  </cols>
  <sheetData>
    <row r="1" spans="1:10" s="16" customFormat="1" x14ac:dyDescent="0.25">
      <c r="A1" s="16" t="s">
        <v>9079</v>
      </c>
    </row>
    <row r="3" spans="1:10" x14ac:dyDescent="0.25">
      <c r="A3" s="2" t="s">
        <v>7983</v>
      </c>
      <c r="B3" s="2" t="s">
        <v>1439</v>
      </c>
      <c r="C3" s="2" t="s">
        <v>9022</v>
      </c>
      <c r="D3" s="2" t="s">
        <v>9023</v>
      </c>
      <c r="E3" s="2" t="s">
        <v>9024</v>
      </c>
      <c r="F3" s="2" t="s">
        <v>2081</v>
      </c>
      <c r="G3" s="14" t="s">
        <v>9025</v>
      </c>
      <c r="H3" s="14" t="s">
        <v>9026</v>
      </c>
      <c r="I3" s="14" t="s">
        <v>9027</v>
      </c>
      <c r="J3" s="14" t="s">
        <v>9028</v>
      </c>
    </row>
    <row r="4" spans="1:10" ht="17.25" x14ac:dyDescent="0.25">
      <c r="A4" s="34" t="s">
        <v>9029</v>
      </c>
      <c r="B4" s="46" t="s">
        <v>316</v>
      </c>
      <c r="C4" s="9" t="s">
        <v>9030</v>
      </c>
      <c r="D4" s="9" t="s">
        <v>9031</v>
      </c>
      <c r="E4" s="9">
        <v>3.29E-5</v>
      </c>
      <c r="F4" s="34" t="s">
        <v>1933</v>
      </c>
      <c r="G4" s="9" t="s">
        <v>9094</v>
      </c>
      <c r="H4" s="9" t="s">
        <v>9032</v>
      </c>
      <c r="I4" s="9" t="s">
        <v>2159</v>
      </c>
      <c r="J4" s="9" t="s">
        <v>9033</v>
      </c>
    </row>
    <row r="5" spans="1:10" x14ac:dyDescent="0.25">
      <c r="A5" s="34"/>
      <c r="B5" s="46"/>
      <c r="C5" s="9" t="s">
        <v>9034</v>
      </c>
      <c r="D5" s="9" t="s">
        <v>9031</v>
      </c>
      <c r="E5" s="9">
        <v>4.947E-3</v>
      </c>
      <c r="F5" s="34"/>
      <c r="G5" s="9" t="s">
        <v>2124</v>
      </c>
      <c r="H5" s="9" t="s">
        <v>9035</v>
      </c>
      <c r="I5" s="9" t="s">
        <v>2254</v>
      </c>
      <c r="J5" s="9" t="s">
        <v>9036</v>
      </c>
    </row>
    <row r="6" spans="1:10" x14ac:dyDescent="0.25">
      <c r="A6" s="34" t="s">
        <v>9037</v>
      </c>
      <c r="B6" s="3" t="s">
        <v>102</v>
      </c>
      <c r="C6" s="9" t="s">
        <v>9038</v>
      </c>
      <c r="D6" s="9" t="s">
        <v>9031</v>
      </c>
      <c r="E6" s="9">
        <v>4.9299999999999995E-4</v>
      </c>
      <c r="F6" s="34" t="s">
        <v>9039</v>
      </c>
      <c r="G6" s="9" t="s">
        <v>2124</v>
      </c>
      <c r="H6" s="9" t="s">
        <v>9040</v>
      </c>
      <c r="I6" s="9" t="s">
        <v>2254</v>
      </c>
      <c r="J6" s="9" t="s">
        <v>9041</v>
      </c>
    </row>
    <row r="7" spans="1:10" x14ac:dyDescent="0.25">
      <c r="A7" s="34"/>
      <c r="B7" s="46" t="s">
        <v>724</v>
      </c>
      <c r="C7" s="9" t="s">
        <v>9042</v>
      </c>
      <c r="D7" s="9" t="s">
        <v>9031</v>
      </c>
      <c r="E7" s="9">
        <v>5.1239999999999999E-4</v>
      </c>
      <c r="F7" s="34"/>
      <c r="G7" s="9" t="s">
        <v>2124</v>
      </c>
      <c r="H7" s="9" t="s">
        <v>9043</v>
      </c>
      <c r="I7" s="9" t="s">
        <v>2254</v>
      </c>
      <c r="J7" s="9" t="s">
        <v>9044</v>
      </c>
    </row>
    <row r="8" spans="1:10" x14ac:dyDescent="0.25">
      <c r="A8" s="34"/>
      <c r="B8" s="46"/>
      <c r="C8" s="9" t="s">
        <v>9045</v>
      </c>
      <c r="D8" s="9" t="s">
        <v>9031</v>
      </c>
      <c r="E8" s="9">
        <v>3.681E-4</v>
      </c>
      <c r="F8" s="34"/>
      <c r="G8" s="9" t="s">
        <v>2124</v>
      </c>
      <c r="H8" s="9" t="s">
        <v>9035</v>
      </c>
      <c r="I8" s="9" t="s">
        <v>9046</v>
      </c>
      <c r="J8" s="9" t="s">
        <v>9047</v>
      </c>
    </row>
    <row r="9" spans="1:10" x14ac:dyDescent="0.25">
      <c r="A9" s="34"/>
      <c r="B9" s="46"/>
      <c r="C9" s="9" t="s">
        <v>9048</v>
      </c>
      <c r="D9" s="9" t="s">
        <v>9031</v>
      </c>
      <c r="E9" s="9">
        <v>3.746E-4</v>
      </c>
      <c r="F9" s="34"/>
      <c r="G9" s="9" t="s">
        <v>2124</v>
      </c>
      <c r="H9" s="9" t="s">
        <v>9049</v>
      </c>
      <c r="I9" s="9" t="s">
        <v>2249</v>
      </c>
      <c r="J9" s="9" t="s">
        <v>9050</v>
      </c>
    </row>
    <row r="10" spans="1:10" x14ac:dyDescent="0.25">
      <c r="A10" s="34" t="s">
        <v>9051</v>
      </c>
      <c r="B10" s="46" t="s">
        <v>355</v>
      </c>
      <c r="C10" s="9" t="s">
        <v>9052</v>
      </c>
      <c r="D10" s="1" t="s">
        <v>9031</v>
      </c>
      <c r="E10" s="9">
        <v>2.6279999999999999E-5</v>
      </c>
      <c r="F10" s="34" t="s">
        <v>9039</v>
      </c>
      <c r="G10" s="9" t="s">
        <v>2124</v>
      </c>
      <c r="H10" s="9" t="s">
        <v>9053</v>
      </c>
      <c r="I10" s="9" t="s">
        <v>2159</v>
      </c>
      <c r="J10" s="1" t="s">
        <v>9054</v>
      </c>
    </row>
    <row r="11" spans="1:10" x14ac:dyDescent="0.25">
      <c r="A11" s="34"/>
      <c r="B11" s="46"/>
      <c r="C11" s="9" t="s">
        <v>9055</v>
      </c>
      <c r="D11" s="1" t="s">
        <v>9031</v>
      </c>
      <c r="E11" s="1" t="s">
        <v>9056</v>
      </c>
      <c r="F11" s="34"/>
      <c r="G11" s="9" t="s">
        <v>2124</v>
      </c>
      <c r="H11" s="9" t="s">
        <v>9032</v>
      </c>
      <c r="I11" s="9" t="s">
        <v>2124</v>
      </c>
      <c r="J11" s="1" t="s">
        <v>9057</v>
      </c>
    </row>
    <row r="12" spans="1:10" x14ac:dyDescent="0.25">
      <c r="A12" s="1"/>
      <c r="B12" s="1"/>
    </row>
    <row r="13" spans="1:10" x14ac:dyDescent="0.25">
      <c r="A13" s="1"/>
      <c r="B13" s="1"/>
    </row>
    <row r="14" spans="1:10" x14ac:dyDescent="0.25">
      <c r="A14" s="1"/>
      <c r="B14" s="1"/>
    </row>
    <row r="15" spans="1:10" x14ac:dyDescent="0.25">
      <c r="A15" s="1"/>
      <c r="B15" s="1"/>
    </row>
    <row r="16" spans="1:10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</sheetData>
  <mergeCells count="9">
    <mergeCell ref="A10:A11"/>
    <mergeCell ref="B10:B11"/>
    <mergeCell ref="F10:F11"/>
    <mergeCell ref="A4:A5"/>
    <mergeCell ref="B4:B5"/>
    <mergeCell ref="F4:F5"/>
    <mergeCell ref="A6:A9"/>
    <mergeCell ref="F6:F9"/>
    <mergeCell ref="B7:B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.140625" bestFit="1" customWidth="1"/>
    <col min="4" max="4" width="51.28515625" bestFit="1" customWidth="1"/>
    <col min="5" max="5" width="18.140625" bestFit="1" customWidth="1"/>
    <col min="6" max="6" width="15.42578125" bestFit="1" customWidth="1"/>
    <col min="7" max="7" width="18.140625" bestFit="1" customWidth="1"/>
    <col min="8" max="8" width="20.85546875" bestFit="1" customWidth="1"/>
    <col min="9" max="9" width="11.5703125" bestFit="1" customWidth="1"/>
  </cols>
  <sheetData>
    <row r="1" spans="1:9" s="16" customFormat="1" x14ac:dyDescent="0.25">
      <c r="A1" s="16" t="s">
        <v>9080</v>
      </c>
    </row>
    <row r="3" spans="1:9" x14ac:dyDescent="0.25">
      <c r="A3" s="2" t="s">
        <v>7983</v>
      </c>
      <c r="B3" s="2" t="s">
        <v>7984</v>
      </c>
      <c r="C3" s="2" t="s">
        <v>2139</v>
      </c>
      <c r="D3" s="2" t="s">
        <v>7985</v>
      </c>
      <c r="E3" s="2" t="s">
        <v>7986</v>
      </c>
      <c r="F3" s="2" t="s">
        <v>7987</v>
      </c>
      <c r="G3" s="2" t="s">
        <v>7988</v>
      </c>
      <c r="H3" s="2" t="s">
        <v>7989</v>
      </c>
      <c r="I3" s="2" t="s">
        <v>2081</v>
      </c>
    </row>
    <row r="4" spans="1:9" x14ac:dyDescent="0.25">
      <c r="A4" s="1" t="s">
        <v>9058</v>
      </c>
      <c r="B4" s="1" t="s">
        <v>7990</v>
      </c>
      <c r="C4" s="1" t="s">
        <v>8405</v>
      </c>
      <c r="D4" s="1" t="s">
        <v>8001</v>
      </c>
      <c r="E4" s="1" t="s">
        <v>7991</v>
      </c>
      <c r="F4" s="1" t="s">
        <v>7992</v>
      </c>
      <c r="G4" s="1" t="s">
        <v>7993</v>
      </c>
      <c r="H4" s="1" t="s">
        <v>7994</v>
      </c>
      <c r="I4" s="1" t="s">
        <v>1933</v>
      </c>
    </row>
    <row r="5" spans="1:9" ht="17.25" customHeight="1" x14ac:dyDescent="0.25">
      <c r="A5" s="34" t="s">
        <v>9064</v>
      </c>
      <c r="B5" s="1" t="s">
        <v>7995</v>
      </c>
      <c r="C5" s="1" t="s">
        <v>7996</v>
      </c>
      <c r="D5" s="1" t="s">
        <v>7997</v>
      </c>
      <c r="E5" s="1" t="s">
        <v>7991</v>
      </c>
      <c r="F5" s="1" t="s">
        <v>7992</v>
      </c>
      <c r="G5" s="1" t="s">
        <v>7998</v>
      </c>
      <c r="H5" s="1" t="s">
        <v>7999</v>
      </c>
      <c r="I5" s="1" t="s">
        <v>1933</v>
      </c>
    </row>
    <row r="6" spans="1:9" ht="17.25" customHeight="1" x14ac:dyDescent="0.25">
      <c r="A6" s="34"/>
      <c r="B6" s="1" t="s">
        <v>7995</v>
      </c>
      <c r="C6" s="1" t="s">
        <v>7996</v>
      </c>
      <c r="D6" s="1" t="s">
        <v>7997</v>
      </c>
      <c r="E6" s="1" t="s">
        <v>7991</v>
      </c>
      <c r="F6" s="1" t="s">
        <v>7992</v>
      </c>
      <c r="G6" s="1" t="s">
        <v>7998</v>
      </c>
      <c r="H6" s="1" t="s">
        <v>7999</v>
      </c>
      <c r="I6" s="1" t="s">
        <v>1933</v>
      </c>
    </row>
    <row r="7" spans="1:9" ht="17.25" customHeight="1" x14ac:dyDescent="0.25">
      <c r="A7" s="34"/>
      <c r="B7" s="1" t="s">
        <v>7995</v>
      </c>
      <c r="C7" s="1" t="s">
        <v>7996</v>
      </c>
      <c r="D7" s="1" t="s">
        <v>7997</v>
      </c>
      <c r="E7" s="1" t="s">
        <v>7991</v>
      </c>
      <c r="F7" s="1" t="s">
        <v>7992</v>
      </c>
      <c r="G7" s="1" t="s">
        <v>7998</v>
      </c>
      <c r="H7" s="1" t="s">
        <v>7999</v>
      </c>
      <c r="I7" s="1" t="s">
        <v>1933</v>
      </c>
    </row>
    <row r="8" spans="1:9" x14ac:dyDescent="0.25">
      <c r="A8" s="1" t="s">
        <v>9059</v>
      </c>
      <c r="B8" s="1" t="s">
        <v>8404</v>
      </c>
      <c r="C8" s="1" t="s">
        <v>8000</v>
      </c>
      <c r="D8" s="1" t="s">
        <v>8001</v>
      </c>
      <c r="E8" s="1" t="s">
        <v>7991</v>
      </c>
      <c r="F8" s="1" t="s">
        <v>7992</v>
      </c>
      <c r="G8" s="1" t="s">
        <v>8002</v>
      </c>
      <c r="H8" s="1" t="s">
        <v>8003</v>
      </c>
      <c r="I8" s="1" t="s">
        <v>1933</v>
      </c>
    </row>
    <row r="9" spans="1:9" x14ac:dyDescent="0.25">
      <c r="A9" s="1" t="s">
        <v>9060</v>
      </c>
      <c r="B9" s="1" t="s">
        <v>8404</v>
      </c>
      <c r="C9" s="1" t="s">
        <v>8000</v>
      </c>
      <c r="D9" s="1" t="s">
        <v>1278</v>
      </c>
      <c r="E9" s="1" t="s">
        <v>7991</v>
      </c>
      <c r="F9" s="1" t="s">
        <v>7992</v>
      </c>
      <c r="G9" s="1" t="s">
        <v>8004</v>
      </c>
      <c r="H9" s="1" t="s">
        <v>8005</v>
      </c>
      <c r="I9" s="1" t="s">
        <v>1933</v>
      </c>
    </row>
    <row r="10" spans="1:9" x14ac:dyDescent="0.25">
      <c r="A10" s="1" t="s">
        <v>9061</v>
      </c>
      <c r="B10" s="1" t="s">
        <v>8404</v>
      </c>
      <c r="C10" s="1" t="s">
        <v>8000</v>
      </c>
      <c r="D10" s="1" t="s">
        <v>8006</v>
      </c>
      <c r="E10" s="1" t="s">
        <v>7991</v>
      </c>
      <c r="F10" s="1" t="s">
        <v>7992</v>
      </c>
      <c r="G10" s="1" t="s">
        <v>8007</v>
      </c>
      <c r="H10" s="1" t="s">
        <v>8008</v>
      </c>
      <c r="I10" s="1" t="s">
        <v>1933</v>
      </c>
    </row>
    <row r="11" spans="1:9" x14ac:dyDescent="0.25">
      <c r="A11" s="1" t="s">
        <v>9062</v>
      </c>
      <c r="B11" s="1" t="s">
        <v>8404</v>
      </c>
      <c r="C11" s="1" t="s">
        <v>8000</v>
      </c>
      <c r="D11" s="1" t="s">
        <v>8006</v>
      </c>
      <c r="E11" s="1" t="s">
        <v>7991</v>
      </c>
      <c r="F11" s="1" t="s">
        <v>7992</v>
      </c>
      <c r="G11" s="1" t="s">
        <v>8009</v>
      </c>
      <c r="H11" s="1" t="s">
        <v>7999</v>
      </c>
      <c r="I11" s="1" t="s">
        <v>1933</v>
      </c>
    </row>
    <row r="12" spans="1:9" x14ac:dyDescent="0.25">
      <c r="A12" s="1" t="s">
        <v>9063</v>
      </c>
      <c r="B12" s="1" t="s">
        <v>8010</v>
      </c>
      <c r="C12" s="1" t="s">
        <v>7996</v>
      </c>
      <c r="D12" s="1" t="s">
        <v>8011</v>
      </c>
      <c r="E12" s="1" t="s">
        <v>7991</v>
      </c>
      <c r="F12" s="1" t="s">
        <v>7992</v>
      </c>
      <c r="G12" s="1" t="s">
        <v>8012</v>
      </c>
      <c r="H12" s="1" t="s">
        <v>8013</v>
      </c>
      <c r="I12" s="1" t="s">
        <v>1933</v>
      </c>
    </row>
    <row r="13" spans="1:9" x14ac:dyDescent="0.25">
      <c r="A13" s="1" t="s">
        <v>9065</v>
      </c>
      <c r="B13" s="1" t="s">
        <v>8406</v>
      </c>
      <c r="C13" s="1" t="s">
        <v>7996</v>
      </c>
      <c r="D13" s="1" t="s">
        <v>1278</v>
      </c>
      <c r="E13" s="1" t="s">
        <v>7991</v>
      </c>
      <c r="F13" s="1" t="s">
        <v>7992</v>
      </c>
      <c r="G13" s="1" t="s">
        <v>8407</v>
      </c>
      <c r="H13" s="1" t="s">
        <v>8410</v>
      </c>
      <c r="I13" s="1" t="s">
        <v>1933</v>
      </c>
    </row>
    <row r="14" spans="1:9" x14ac:dyDescent="0.25">
      <c r="A14" s="1" t="s">
        <v>9066</v>
      </c>
      <c r="B14" s="1" t="s">
        <v>8408</v>
      </c>
      <c r="C14" s="1" t="s">
        <v>8409</v>
      </c>
      <c r="D14" s="1" t="s">
        <v>8011</v>
      </c>
      <c r="E14" s="1" t="s">
        <v>7991</v>
      </c>
      <c r="F14" s="1" t="s">
        <v>7992</v>
      </c>
      <c r="G14" s="1" t="s">
        <v>7991</v>
      </c>
      <c r="H14" s="1" t="s">
        <v>7992</v>
      </c>
      <c r="I14" s="1" t="s">
        <v>8416</v>
      </c>
    </row>
    <row r="16" spans="1:9" x14ac:dyDescent="0.25">
      <c r="A16" s="19" t="s">
        <v>8432</v>
      </c>
    </row>
  </sheetData>
  <mergeCells count="1"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  <vt:lpstr>'Table S9'!agilent_table_output</vt:lpstr>
      <vt:lpstr>'Table S8'!annotated_intersect_output</vt:lpstr>
      <vt:lpstr>'Table S7'!final_exon_counts_annotated</vt:lpstr>
      <vt:lpstr>'Table S5'!final_transcripts_to_screen_utrs</vt:lpstr>
      <vt:lpstr>'Table S6'!sorted</vt:lpstr>
      <vt:lpstr>'Table S10'!v6_</vt:lpstr>
      <vt:lpstr>'Table S10'!WES_analysis_master_table_strict</vt:lpstr>
    </vt:vector>
  </TitlesOfParts>
  <Company>UGent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Dueñas Rey</dc:creator>
  <cp:lastModifiedBy>Alfredo Dueñas Rey</cp:lastModifiedBy>
  <dcterms:created xsi:type="dcterms:W3CDTF">2022-09-21T13:54:40Z</dcterms:created>
  <dcterms:modified xsi:type="dcterms:W3CDTF">2023-06-16T15:31:13Z</dcterms:modified>
</cp:coreProperties>
</file>