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vvone Zhou\Dropbox\Basket trials follow-up\Manuscript\"/>
    </mc:Choice>
  </mc:AlternateContent>
  <xr:revisionPtr revIDLastSave="0" documentId="13_ncr:1_{59880192-975B-4889-8F10-CA0F5F95D48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6" i="1"/>
  <c r="P36" i="1" s="1"/>
  <c r="O37" i="1"/>
  <c r="J37" i="1"/>
  <c r="J36" i="1"/>
  <c r="I37" i="1"/>
  <c r="I36" i="1"/>
  <c r="O39" i="1"/>
  <c r="P39" i="1" s="1"/>
  <c r="O38" i="1"/>
  <c r="P38" i="1" s="1"/>
  <c r="O23" i="1"/>
  <c r="P23" i="1" s="1"/>
  <c r="O24" i="1"/>
  <c r="P24" i="1" s="1"/>
  <c r="O22" i="1"/>
  <c r="P22" i="1" s="1"/>
  <c r="O10" i="1"/>
  <c r="P10" i="1" s="1"/>
  <c r="O11" i="1"/>
  <c r="P11" i="1" s="1"/>
  <c r="O12" i="1"/>
  <c r="P12" i="1" s="1"/>
  <c r="O13" i="1"/>
  <c r="P13" i="1" s="1"/>
  <c r="O14" i="1"/>
  <c r="O15" i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5" i="1"/>
  <c r="O26" i="1"/>
  <c r="O27" i="1"/>
  <c r="P27" i="1" s="1"/>
  <c r="O6" i="1"/>
  <c r="P6" i="1" s="1"/>
  <c r="O7" i="1"/>
  <c r="P7" i="1" s="1"/>
  <c r="O8" i="1"/>
  <c r="P8" i="1" s="1"/>
  <c r="O9" i="1"/>
  <c r="P9" i="1" s="1"/>
  <c r="P14" i="1"/>
  <c r="P15" i="1"/>
  <c r="P25" i="1"/>
  <c r="P26" i="1"/>
  <c r="O3" i="1"/>
  <c r="P3" i="1" s="1"/>
  <c r="O4" i="1"/>
  <c r="P4" i="1" s="1"/>
  <c r="O5" i="1"/>
  <c r="P5" i="1" s="1"/>
  <c r="O2" i="1"/>
  <c r="P2" i="1" s="1"/>
  <c r="I38" i="1"/>
  <c r="J38" i="1" s="1"/>
  <c r="I39" i="1"/>
  <c r="J39" i="1" s="1"/>
  <c r="I29" i="1"/>
  <c r="J29" i="1" s="1"/>
  <c r="I30" i="1"/>
  <c r="J30" i="1" s="1"/>
  <c r="I31" i="1"/>
  <c r="I32" i="1"/>
  <c r="J32" i="1" s="1"/>
  <c r="I33" i="1"/>
  <c r="J33" i="1" s="1"/>
  <c r="I34" i="1"/>
  <c r="J34" i="1" s="1"/>
  <c r="I35" i="1"/>
  <c r="J35" i="1" s="1"/>
  <c r="I28" i="1"/>
  <c r="J28" i="1" s="1"/>
  <c r="I22" i="1"/>
  <c r="J22" i="1" s="1"/>
  <c r="I23" i="1"/>
  <c r="J23" i="1" s="1"/>
  <c r="I12" i="1"/>
  <c r="J12" i="1" s="1"/>
  <c r="I13" i="1"/>
  <c r="J13" i="1" s="1"/>
  <c r="I11" i="1"/>
  <c r="J11" i="1" s="1"/>
  <c r="I10" i="1"/>
  <c r="J10" i="1" s="1"/>
  <c r="I16" i="1"/>
  <c r="J16" i="1" s="1"/>
  <c r="I17" i="1"/>
  <c r="J17" i="1" s="1"/>
  <c r="I14" i="1"/>
  <c r="J14" i="1" s="1"/>
  <c r="I15" i="1"/>
  <c r="J15" i="1" s="1"/>
  <c r="I21" i="1"/>
  <c r="J21" i="1" s="1"/>
  <c r="I20" i="1"/>
  <c r="J20" i="1" s="1"/>
  <c r="I19" i="1"/>
  <c r="J19" i="1" s="1"/>
  <c r="I18" i="1"/>
  <c r="J18" i="1" s="1"/>
  <c r="I27" i="1"/>
  <c r="J27" i="1" s="1"/>
  <c r="I25" i="1"/>
  <c r="J25" i="1" s="1"/>
  <c r="I26" i="1"/>
  <c r="J26" i="1" s="1"/>
  <c r="I24" i="1"/>
  <c r="J24" i="1" s="1"/>
  <c r="J31" i="1"/>
  <c r="I2" i="1"/>
  <c r="J2" i="1" s="1"/>
  <c r="I5" i="1"/>
  <c r="J5" i="1" s="1"/>
  <c r="I4" i="1"/>
  <c r="J4" i="1" s="1"/>
  <c r="I9" i="1"/>
  <c r="J9" i="1" s="1"/>
  <c r="I7" i="1"/>
  <c r="J7" i="1" s="1"/>
  <c r="I8" i="1"/>
  <c r="J8" i="1" s="1"/>
  <c r="I6" i="1"/>
  <c r="J6" i="1" s="1"/>
  <c r="I3" i="1"/>
  <c r="J3" i="1" s="1"/>
</calcChain>
</file>

<file path=xl/sharedStrings.xml><?xml version="1.0" encoding="utf-8"?>
<sst xmlns="http://schemas.openxmlformats.org/spreadsheetml/2006/main" count="122" uniqueCount="72">
  <si>
    <t>H</t>
  </si>
  <si>
    <t>GYN</t>
  </si>
  <si>
    <t>Adeno lung</t>
  </si>
  <si>
    <t>Intra cholangio</t>
  </si>
  <si>
    <t>CNS</t>
  </si>
  <si>
    <t>T-DM1</t>
  </si>
  <si>
    <t>Q</t>
  </si>
  <si>
    <t>Lower GI</t>
  </si>
  <si>
    <t>Biliary Adenocarcinoma</t>
  </si>
  <si>
    <t>Lung Carcinoma</t>
  </si>
  <si>
    <t>Trametinib</t>
  </si>
  <si>
    <t>R</t>
  </si>
  <si>
    <t>Lung</t>
  </si>
  <si>
    <t>GI</t>
  </si>
  <si>
    <t>Prostate</t>
  </si>
  <si>
    <t>Gyn</t>
  </si>
  <si>
    <t>Nivolumab</t>
  </si>
  <si>
    <t>Z1D</t>
  </si>
  <si>
    <t>Endometrioid endometrial adenocarcinoma</t>
  </si>
  <si>
    <t>Adenocarcinoma of prostate</t>
  </si>
  <si>
    <t>Adenocarcinoma of esophagus/esophagogastric junction</t>
  </si>
  <si>
    <t>Mullerian tumor</t>
  </si>
  <si>
    <t>AZD4547</t>
  </si>
  <si>
    <t>W</t>
  </si>
  <si>
    <t>Breast</t>
  </si>
  <si>
    <t>Cervical</t>
  </si>
  <si>
    <t>Urothelial/bladder</t>
  </si>
  <si>
    <t>Salivary gland</t>
  </si>
  <si>
    <t>Capivasertib</t>
  </si>
  <si>
    <t>Y</t>
  </si>
  <si>
    <t>Breast carcinoma</t>
  </si>
  <si>
    <t>Gynecologic</t>
  </si>
  <si>
    <t>Binimetinib</t>
  </si>
  <si>
    <t>Z1A</t>
  </si>
  <si>
    <t>Colorectal adenocarcinoma</t>
  </si>
  <si>
    <t>Gynecologic tumor</t>
  </si>
  <si>
    <t>Cholangiocarcinoma</t>
  </si>
  <si>
    <t>Head and neck tumor</t>
  </si>
  <si>
    <t>Taselisib</t>
  </si>
  <si>
    <t>I</t>
  </si>
  <si>
    <t>SCC, anog. Region</t>
  </si>
  <si>
    <t>Gyne. Ovary</t>
  </si>
  <si>
    <t xml:space="preserve">Colorectal  </t>
  </si>
  <si>
    <t>Gyne. Endo.</t>
  </si>
  <si>
    <t>Pancreatic or biliary</t>
  </si>
  <si>
    <t>HNSCC</t>
  </si>
  <si>
    <t>Adenoid cystic</t>
  </si>
  <si>
    <t>Sarcoma</t>
  </si>
  <si>
    <t>Z1F</t>
  </si>
  <si>
    <t>Afatinib</t>
  </si>
  <si>
    <t>B</t>
  </si>
  <si>
    <t>Breast ER+</t>
  </si>
  <si>
    <t>Urothelial</t>
  </si>
  <si>
    <t>TVC sample size</t>
  </si>
  <si>
    <t>Trial number</t>
  </si>
  <si>
    <t>Treatment</t>
  </si>
  <si>
    <t>Subprotocol</t>
  </si>
  <si>
    <t>Tumor type</t>
  </si>
  <si>
    <t>TVC average (%)</t>
  </si>
  <si>
    <t>TVC P-value</t>
  </si>
  <si>
    <t>TVC rank</t>
  </si>
  <si>
    <t>PFS Sample Size</t>
  </si>
  <si>
    <t>PFS P-value</t>
  </si>
  <si>
    <t>PFS rank</t>
  </si>
  <si>
    <t>TVC Critical Threshold for P-value by Benjamini-Hochberg</t>
  </si>
  <si>
    <t>PFS Critical Threshold for P-value by Benjamini-Hochberg</t>
  </si>
  <si>
    <t>PFS significant</t>
  </si>
  <si>
    <t>TVC significant</t>
  </si>
  <si>
    <t>PFS Hazard Ratio (tumor type versus all tumors in subprotocol)</t>
  </si>
  <si>
    <t>-</t>
  </si>
  <si>
    <t>Dabrafenib &amp; Trametinib</t>
  </si>
  <si>
    <t>Copanlisib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</si>
</sst>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3" borderId="0" xfId="0" applyFill="1"/>
    <xf numFmtId="165" fontId="0" fillId="0" borderId="0" xfId="0" applyNumberFormat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65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2" fontId="0" fillId="3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workbookViewId="0">
      <selection activeCell="D9" sqref="D9"/>
    </sheetView>
  </sheetViews>
  <sheetFormatPr defaultRowHeight="14.5" x14ac:dyDescent="0.35"/>
  <cols>
    <col min="1" max="1" width="5.6328125" customWidth="1"/>
    <col min="2" max="2" width="6" customWidth="1"/>
    <col min="3" max="3" width="21.54296875" customWidth="1"/>
    <col min="4" max="4" width="47.90625" bestFit="1" customWidth="1"/>
    <col min="5" max="5" width="13.90625" bestFit="1" customWidth="1"/>
    <col min="6" max="6" width="12.453125" style="4" bestFit="1" customWidth="1"/>
    <col min="7" max="7" width="10.54296875" style="1" bestFit="1" customWidth="1"/>
    <col min="12" max="12" width="8.7265625" style="2"/>
    <col min="13" max="13" width="8.7265625" style="1"/>
  </cols>
  <sheetData>
    <row r="1" spans="1:16" s="21" customFormat="1" x14ac:dyDescent="0.35">
      <c r="A1" s="17" t="s">
        <v>54</v>
      </c>
      <c r="B1" s="17" t="s">
        <v>56</v>
      </c>
      <c r="C1" s="17" t="s">
        <v>55</v>
      </c>
      <c r="D1" s="17" t="s">
        <v>57</v>
      </c>
      <c r="E1" s="17" t="s">
        <v>53</v>
      </c>
      <c r="F1" s="18" t="s">
        <v>58</v>
      </c>
      <c r="G1" s="19" t="s">
        <v>59</v>
      </c>
      <c r="H1" s="17" t="s">
        <v>60</v>
      </c>
      <c r="I1" s="17" t="s">
        <v>64</v>
      </c>
      <c r="J1" s="17" t="s">
        <v>67</v>
      </c>
      <c r="K1" s="17" t="s">
        <v>61</v>
      </c>
      <c r="L1" s="20" t="s">
        <v>68</v>
      </c>
      <c r="M1" s="19" t="s">
        <v>62</v>
      </c>
      <c r="N1" s="17" t="s">
        <v>63</v>
      </c>
      <c r="O1" s="17" t="s">
        <v>65</v>
      </c>
      <c r="P1" s="17" t="s">
        <v>66</v>
      </c>
    </row>
    <row r="2" spans="1:16" s="3" customFormat="1" x14ac:dyDescent="0.35">
      <c r="A2" s="5">
        <v>1</v>
      </c>
      <c r="B2" s="5" t="s">
        <v>0</v>
      </c>
      <c r="C2" s="5" t="s">
        <v>70</v>
      </c>
      <c r="D2" s="12" t="s">
        <v>1</v>
      </c>
      <c r="E2" s="12">
        <v>6</v>
      </c>
      <c r="F2" s="13">
        <v>-52.288979820000002</v>
      </c>
      <c r="G2" s="14">
        <v>3.5799999999999998E-2</v>
      </c>
      <c r="H2" s="12">
        <v>2</v>
      </c>
      <c r="I2" s="12">
        <f t="shared" ref="I2:I21" si="0">0.25*H2/4</f>
        <v>0.125</v>
      </c>
      <c r="J2" s="16" t="b">
        <f t="shared" ref="J2:J39" si="1">G2&lt;I2</f>
        <v>1</v>
      </c>
      <c r="K2" s="12">
        <v>6</v>
      </c>
      <c r="L2" s="15">
        <v>0.50254486200000004</v>
      </c>
      <c r="M2" s="14">
        <v>5.6099999999999997E-2</v>
      </c>
      <c r="N2" s="12">
        <v>1</v>
      </c>
      <c r="O2" s="12">
        <f>0.25*N2/4</f>
        <v>6.25E-2</v>
      </c>
      <c r="P2" s="16" t="b">
        <f>M2&lt;O2</f>
        <v>1</v>
      </c>
    </row>
    <row r="3" spans="1:16" s="3" customFormat="1" x14ac:dyDescent="0.35">
      <c r="A3" s="5"/>
      <c r="B3" s="5"/>
      <c r="C3" s="5"/>
      <c r="D3" s="12" t="s">
        <v>3</v>
      </c>
      <c r="E3" s="12">
        <v>4</v>
      </c>
      <c r="F3" s="13">
        <v>-60.306465709999998</v>
      </c>
      <c r="G3" s="14">
        <v>1.6E-2</v>
      </c>
      <c r="H3" s="12">
        <v>1</v>
      </c>
      <c r="I3" s="12">
        <f t="shared" si="0"/>
        <v>6.25E-2</v>
      </c>
      <c r="J3" s="16" t="b">
        <f t="shared" si="1"/>
        <v>1</v>
      </c>
      <c r="K3" s="12">
        <v>4</v>
      </c>
      <c r="L3" s="15">
        <v>0.77509497400000005</v>
      </c>
      <c r="M3" s="14">
        <v>0.29520000000000002</v>
      </c>
      <c r="N3" s="12">
        <v>2</v>
      </c>
      <c r="O3" s="12">
        <f t="shared" ref="O3:O27" si="2">0.25*N3/4</f>
        <v>0.125</v>
      </c>
      <c r="P3" s="12" t="b">
        <f t="shared" ref="P3:P39" si="3">M3&lt;O3</f>
        <v>0</v>
      </c>
    </row>
    <row r="4" spans="1:16" s="3" customFormat="1" x14ac:dyDescent="0.35">
      <c r="A4" s="5"/>
      <c r="B4" s="5"/>
      <c r="C4" s="5"/>
      <c r="D4" s="12" t="s">
        <v>2</v>
      </c>
      <c r="E4" s="12">
        <v>4</v>
      </c>
      <c r="F4" s="13">
        <v>-13.495405359999999</v>
      </c>
      <c r="G4" s="14">
        <v>0.95269999999999999</v>
      </c>
      <c r="H4" s="12">
        <v>4</v>
      </c>
      <c r="I4" s="12">
        <f t="shared" si="0"/>
        <v>0.25</v>
      </c>
      <c r="J4" s="12" t="b">
        <f t="shared" si="1"/>
        <v>0</v>
      </c>
      <c r="K4" s="12">
        <v>5</v>
      </c>
      <c r="L4" s="15">
        <v>0.98863292599999997</v>
      </c>
      <c r="M4" s="14">
        <v>0.46200000000000002</v>
      </c>
      <c r="N4" s="12">
        <v>3</v>
      </c>
      <c r="O4" s="12">
        <f t="shared" si="2"/>
        <v>0.1875</v>
      </c>
      <c r="P4" s="12" t="b">
        <f t="shared" si="3"/>
        <v>0</v>
      </c>
    </row>
    <row r="5" spans="1:16" s="3" customFormat="1" x14ac:dyDescent="0.35">
      <c r="A5" s="5"/>
      <c r="B5" s="5"/>
      <c r="C5" s="5"/>
      <c r="D5" s="12" t="s">
        <v>4</v>
      </c>
      <c r="E5" s="12">
        <v>3</v>
      </c>
      <c r="F5" s="13">
        <v>-45.528488269999997</v>
      </c>
      <c r="G5" s="14">
        <v>0.26779999999999998</v>
      </c>
      <c r="H5" s="12">
        <v>3</v>
      </c>
      <c r="I5" s="12">
        <f t="shared" si="0"/>
        <v>0.1875</v>
      </c>
      <c r="J5" s="12" t="b">
        <f t="shared" si="1"/>
        <v>0</v>
      </c>
      <c r="K5" s="12">
        <v>5</v>
      </c>
      <c r="L5" s="15">
        <v>1.1877279890000001</v>
      </c>
      <c r="M5" s="14">
        <v>0.61060000000000003</v>
      </c>
      <c r="N5" s="12">
        <v>4</v>
      </c>
      <c r="O5" s="12">
        <f t="shared" si="2"/>
        <v>0.25</v>
      </c>
      <c r="P5" s="12" t="b">
        <f t="shared" si="3"/>
        <v>0</v>
      </c>
    </row>
    <row r="6" spans="1:16" x14ac:dyDescent="0.35">
      <c r="A6" s="6">
        <v>2</v>
      </c>
      <c r="B6" s="6" t="s">
        <v>6</v>
      </c>
      <c r="C6" s="6" t="s">
        <v>5</v>
      </c>
      <c r="D6" s="8" t="s">
        <v>1</v>
      </c>
      <c r="E6" s="8">
        <v>11</v>
      </c>
      <c r="F6" s="9">
        <v>9.9895779040000008</v>
      </c>
      <c r="G6" s="10">
        <v>0.82899999999999996</v>
      </c>
      <c r="H6" s="8">
        <v>4</v>
      </c>
      <c r="I6" s="8">
        <f t="shared" si="0"/>
        <v>0.25</v>
      </c>
      <c r="J6" s="8" t="b">
        <f t="shared" si="1"/>
        <v>0</v>
      </c>
      <c r="K6" s="8">
        <v>11</v>
      </c>
      <c r="L6" s="11">
        <v>1.056270313</v>
      </c>
      <c r="M6" s="10">
        <v>0.55659999999999998</v>
      </c>
      <c r="N6" s="8">
        <v>1</v>
      </c>
      <c r="O6" s="8">
        <f t="shared" si="2"/>
        <v>6.25E-2</v>
      </c>
      <c r="P6" s="8" t="b">
        <f t="shared" si="3"/>
        <v>0</v>
      </c>
    </row>
    <row r="7" spans="1:16" x14ac:dyDescent="0.35">
      <c r="A7" s="6"/>
      <c r="B7" s="6"/>
      <c r="C7" s="6"/>
      <c r="D7" s="8" t="s">
        <v>7</v>
      </c>
      <c r="E7" s="8">
        <v>8</v>
      </c>
      <c r="F7" s="9">
        <v>3.1926376379999999</v>
      </c>
      <c r="G7" s="10">
        <v>0.66490000000000005</v>
      </c>
      <c r="H7" s="8">
        <v>2</v>
      </c>
      <c r="I7" s="8">
        <f t="shared" si="0"/>
        <v>0.125</v>
      </c>
      <c r="J7" s="8" t="b">
        <f t="shared" si="1"/>
        <v>0</v>
      </c>
      <c r="K7" s="8">
        <v>8</v>
      </c>
      <c r="L7" s="11">
        <v>1.4401287030000001</v>
      </c>
      <c r="M7" s="10">
        <v>0.83950000000000002</v>
      </c>
      <c r="N7" s="8">
        <v>2</v>
      </c>
      <c r="O7" s="8">
        <f t="shared" si="2"/>
        <v>0.125</v>
      </c>
      <c r="P7" s="8" t="b">
        <f t="shared" si="3"/>
        <v>0</v>
      </c>
    </row>
    <row r="8" spans="1:16" x14ac:dyDescent="0.35">
      <c r="A8" s="6"/>
      <c r="B8" s="6"/>
      <c r="C8" s="6"/>
      <c r="D8" s="8" t="s">
        <v>9</v>
      </c>
      <c r="E8" s="8">
        <v>3</v>
      </c>
      <c r="F8" s="9">
        <v>21.301508089999999</v>
      </c>
      <c r="G8" s="10">
        <v>0.81079999999999997</v>
      </c>
      <c r="H8" s="8">
        <v>3</v>
      </c>
      <c r="I8" s="8">
        <f t="shared" si="0"/>
        <v>0.1875</v>
      </c>
      <c r="J8" s="8" t="b">
        <f t="shared" si="1"/>
        <v>0</v>
      </c>
      <c r="K8" s="8">
        <v>3</v>
      </c>
      <c r="L8" s="11">
        <v>2.2146866740000002</v>
      </c>
      <c r="M8" s="10">
        <v>0.85880000000000001</v>
      </c>
      <c r="N8" s="8">
        <v>3</v>
      </c>
      <c r="O8" s="8">
        <f t="shared" si="2"/>
        <v>0.1875</v>
      </c>
      <c r="P8" s="8" t="b">
        <f t="shared" si="3"/>
        <v>0</v>
      </c>
    </row>
    <row r="9" spans="1:16" x14ac:dyDescent="0.35">
      <c r="A9" s="6"/>
      <c r="B9" s="6"/>
      <c r="C9" s="6"/>
      <c r="D9" s="8" t="s">
        <v>8</v>
      </c>
      <c r="E9" s="8">
        <v>3</v>
      </c>
      <c r="F9" s="9">
        <v>-27.108343609999999</v>
      </c>
      <c r="G9" s="10">
        <v>0.2384</v>
      </c>
      <c r="H9" s="8">
        <v>1</v>
      </c>
      <c r="I9" s="8">
        <f t="shared" si="0"/>
        <v>6.25E-2</v>
      </c>
      <c r="J9" s="8" t="b">
        <f t="shared" si="1"/>
        <v>0</v>
      </c>
      <c r="K9" s="8">
        <v>3</v>
      </c>
      <c r="L9" s="11">
        <v>2.345554114</v>
      </c>
      <c r="M9" s="10">
        <v>0.86839999999999995</v>
      </c>
      <c r="N9" s="8">
        <v>4</v>
      </c>
      <c r="O9" s="8">
        <f t="shared" si="2"/>
        <v>0.25</v>
      </c>
      <c r="P9" s="8" t="b">
        <f t="shared" si="3"/>
        <v>0</v>
      </c>
    </row>
    <row r="10" spans="1:16" s="3" customFormat="1" x14ac:dyDescent="0.35">
      <c r="A10" s="5">
        <v>3</v>
      </c>
      <c r="B10" s="5" t="s">
        <v>11</v>
      </c>
      <c r="C10" s="5" t="s">
        <v>10</v>
      </c>
      <c r="D10" s="12" t="s">
        <v>15</v>
      </c>
      <c r="E10" s="12">
        <v>3</v>
      </c>
      <c r="F10" s="13">
        <v>-0.62878397799999997</v>
      </c>
      <c r="G10" s="14">
        <v>0.58399999999999996</v>
      </c>
      <c r="H10" s="12">
        <v>2</v>
      </c>
      <c r="I10" s="12">
        <f t="shared" si="0"/>
        <v>0.125</v>
      </c>
      <c r="J10" s="12" t="b">
        <f t="shared" si="1"/>
        <v>0</v>
      </c>
      <c r="K10" s="12">
        <v>4</v>
      </c>
      <c r="L10" s="15">
        <v>0.56074760199999996</v>
      </c>
      <c r="M10" s="14">
        <v>8.8200000000000001E-2</v>
      </c>
      <c r="N10" s="12">
        <v>1</v>
      </c>
      <c r="O10" s="12">
        <f t="shared" si="2"/>
        <v>6.25E-2</v>
      </c>
      <c r="P10" s="12" t="b">
        <f t="shared" si="3"/>
        <v>0</v>
      </c>
    </row>
    <row r="11" spans="1:16" s="3" customFormat="1" x14ac:dyDescent="0.35">
      <c r="A11" s="5"/>
      <c r="B11" s="5"/>
      <c r="C11" s="5"/>
      <c r="D11" s="12" t="s">
        <v>14</v>
      </c>
      <c r="E11" s="12">
        <v>4</v>
      </c>
      <c r="F11" s="13">
        <v>6.7584431739999999</v>
      </c>
      <c r="G11" s="14">
        <v>0.80059999999999998</v>
      </c>
      <c r="H11" s="12">
        <v>3</v>
      </c>
      <c r="I11" s="12">
        <f t="shared" si="0"/>
        <v>0.1875</v>
      </c>
      <c r="J11" s="12" t="b">
        <f t="shared" si="1"/>
        <v>0</v>
      </c>
      <c r="K11" s="12">
        <v>4</v>
      </c>
      <c r="L11" s="15">
        <v>0.84054798399999997</v>
      </c>
      <c r="M11" s="14">
        <v>0.30659999999999998</v>
      </c>
      <c r="N11" s="12">
        <v>2</v>
      </c>
      <c r="O11" s="12">
        <f t="shared" si="2"/>
        <v>0.125</v>
      </c>
      <c r="P11" s="12" t="b">
        <f t="shared" si="3"/>
        <v>0</v>
      </c>
    </row>
    <row r="12" spans="1:16" s="3" customFormat="1" x14ac:dyDescent="0.35">
      <c r="A12" s="5"/>
      <c r="B12" s="5"/>
      <c r="C12" s="5"/>
      <c r="D12" s="12" t="s">
        <v>12</v>
      </c>
      <c r="E12" s="12">
        <v>7</v>
      </c>
      <c r="F12" s="13">
        <v>-21.743351050000001</v>
      </c>
      <c r="G12" s="14">
        <v>2.63E-2</v>
      </c>
      <c r="H12" s="12">
        <v>1</v>
      </c>
      <c r="I12" s="12">
        <f t="shared" si="0"/>
        <v>6.25E-2</v>
      </c>
      <c r="J12" s="16" t="b">
        <f t="shared" si="1"/>
        <v>1</v>
      </c>
      <c r="K12" s="12">
        <v>9</v>
      </c>
      <c r="L12" s="15">
        <v>0.90311671500000001</v>
      </c>
      <c r="M12" s="14">
        <v>0.3286</v>
      </c>
      <c r="N12" s="12">
        <v>3</v>
      </c>
      <c r="O12" s="12">
        <f t="shared" si="2"/>
        <v>0.1875</v>
      </c>
      <c r="P12" s="12" t="b">
        <f t="shared" si="3"/>
        <v>0</v>
      </c>
    </row>
    <row r="13" spans="1:16" s="3" customFormat="1" x14ac:dyDescent="0.35">
      <c r="A13" s="5"/>
      <c r="B13" s="5"/>
      <c r="C13" s="5"/>
      <c r="D13" s="12" t="s">
        <v>13</v>
      </c>
      <c r="E13" s="12">
        <v>5</v>
      </c>
      <c r="F13" s="13">
        <v>20.878985589999999</v>
      </c>
      <c r="G13" s="14">
        <v>0.99450000000000005</v>
      </c>
      <c r="H13" s="12">
        <v>4</v>
      </c>
      <c r="I13" s="12">
        <f t="shared" si="0"/>
        <v>0.25</v>
      </c>
      <c r="J13" s="12" t="b">
        <f t="shared" si="1"/>
        <v>0</v>
      </c>
      <c r="K13" s="12">
        <v>8</v>
      </c>
      <c r="L13" s="15">
        <v>2.4462922329999999</v>
      </c>
      <c r="M13" s="14">
        <v>0.98970000000000002</v>
      </c>
      <c r="N13" s="12">
        <v>4</v>
      </c>
      <c r="O13" s="12">
        <f t="shared" si="2"/>
        <v>0.25</v>
      </c>
      <c r="P13" s="12" t="b">
        <f t="shared" si="3"/>
        <v>0</v>
      </c>
    </row>
    <row r="14" spans="1:16" x14ac:dyDescent="0.35">
      <c r="A14" s="6">
        <v>4</v>
      </c>
      <c r="B14" s="6" t="s">
        <v>17</v>
      </c>
      <c r="C14" s="6" t="s">
        <v>16</v>
      </c>
      <c r="D14" s="8" t="s">
        <v>20</v>
      </c>
      <c r="E14" s="8">
        <v>3</v>
      </c>
      <c r="F14" s="9">
        <v>-43.397258829999998</v>
      </c>
      <c r="G14" s="10">
        <v>0.22500000000000001</v>
      </c>
      <c r="H14" s="8">
        <v>1</v>
      </c>
      <c r="I14" s="8">
        <f t="shared" si="0"/>
        <v>6.25E-2</v>
      </c>
      <c r="J14" s="8" t="b">
        <f t="shared" si="1"/>
        <v>0</v>
      </c>
      <c r="K14" s="8">
        <v>3</v>
      </c>
      <c r="L14" s="11">
        <v>0.77331458200000003</v>
      </c>
      <c r="M14" s="10">
        <v>0.34360000000000002</v>
      </c>
      <c r="N14" s="8">
        <v>1</v>
      </c>
      <c r="O14" s="8">
        <f t="shared" si="2"/>
        <v>6.25E-2</v>
      </c>
      <c r="P14" s="8" t="b">
        <f t="shared" si="3"/>
        <v>0</v>
      </c>
    </row>
    <row r="15" spans="1:16" x14ac:dyDescent="0.35">
      <c r="A15" s="6"/>
      <c r="B15" s="6"/>
      <c r="C15" s="6"/>
      <c r="D15" s="8" t="s">
        <v>21</v>
      </c>
      <c r="E15" s="8">
        <v>3</v>
      </c>
      <c r="F15" s="9">
        <v>-15.8158642</v>
      </c>
      <c r="G15" s="10">
        <v>0.62739999999999996</v>
      </c>
      <c r="H15" s="8">
        <v>3</v>
      </c>
      <c r="I15" s="8">
        <f t="shared" si="0"/>
        <v>0.1875</v>
      </c>
      <c r="J15" s="8" t="b">
        <f t="shared" si="1"/>
        <v>0</v>
      </c>
      <c r="K15" s="8">
        <v>4</v>
      </c>
      <c r="L15" s="11">
        <v>0.89628502799999998</v>
      </c>
      <c r="M15" s="10">
        <v>0.41589999999999999</v>
      </c>
      <c r="N15" s="8">
        <v>2</v>
      </c>
      <c r="O15" s="8">
        <f t="shared" si="2"/>
        <v>0.125</v>
      </c>
      <c r="P15" s="8" t="b">
        <f t="shared" si="3"/>
        <v>0</v>
      </c>
    </row>
    <row r="16" spans="1:16" x14ac:dyDescent="0.35">
      <c r="A16" s="6"/>
      <c r="B16" s="6"/>
      <c r="C16" s="6"/>
      <c r="D16" s="8" t="s">
        <v>18</v>
      </c>
      <c r="E16" s="8">
        <v>11</v>
      </c>
      <c r="F16" s="9">
        <v>-29.860707390000002</v>
      </c>
      <c r="G16" s="10">
        <v>0.31</v>
      </c>
      <c r="H16" s="8">
        <v>2</v>
      </c>
      <c r="I16" s="8">
        <f t="shared" si="0"/>
        <v>0.125</v>
      </c>
      <c r="J16" s="8" t="b">
        <f t="shared" si="1"/>
        <v>0</v>
      </c>
      <c r="K16" s="8">
        <v>13</v>
      </c>
      <c r="L16" s="11">
        <v>1.002251499</v>
      </c>
      <c r="M16" s="10">
        <v>0.49480000000000002</v>
      </c>
      <c r="N16" s="8">
        <v>3</v>
      </c>
      <c r="O16" s="8">
        <f t="shared" si="2"/>
        <v>0.1875</v>
      </c>
      <c r="P16" s="8" t="b">
        <f t="shared" si="3"/>
        <v>0</v>
      </c>
    </row>
    <row r="17" spans="1:16" x14ac:dyDescent="0.35">
      <c r="A17" s="6"/>
      <c r="B17" s="6"/>
      <c r="C17" s="6"/>
      <c r="D17" s="8" t="s">
        <v>19</v>
      </c>
      <c r="E17" s="8">
        <v>4</v>
      </c>
      <c r="F17" s="9">
        <v>-11.05332361</v>
      </c>
      <c r="G17" s="10">
        <v>0.73109999999999997</v>
      </c>
      <c r="H17" s="8">
        <v>4</v>
      </c>
      <c r="I17" s="8">
        <f t="shared" si="0"/>
        <v>0.25</v>
      </c>
      <c r="J17" s="8" t="b">
        <f t="shared" si="1"/>
        <v>0</v>
      </c>
      <c r="K17" s="8">
        <v>5</v>
      </c>
      <c r="L17" s="11">
        <v>1.745048492</v>
      </c>
      <c r="M17" s="10">
        <v>0.8387</v>
      </c>
      <c r="N17" s="8">
        <v>4</v>
      </c>
      <c r="O17" s="8">
        <f t="shared" si="2"/>
        <v>0.25</v>
      </c>
      <c r="P17" s="8" t="b">
        <f t="shared" si="3"/>
        <v>0</v>
      </c>
    </row>
    <row r="18" spans="1:16" s="3" customFormat="1" x14ac:dyDescent="0.35">
      <c r="A18" s="5">
        <v>5</v>
      </c>
      <c r="B18" s="5" t="s">
        <v>23</v>
      </c>
      <c r="C18" s="5" t="s">
        <v>22</v>
      </c>
      <c r="D18" s="12" t="s">
        <v>27</v>
      </c>
      <c r="E18" s="12">
        <v>3</v>
      </c>
      <c r="F18" s="13">
        <v>2.280086743</v>
      </c>
      <c r="G18" s="14">
        <v>0.62509999999999999</v>
      </c>
      <c r="H18" s="12">
        <v>4</v>
      </c>
      <c r="I18" s="12">
        <f t="shared" si="0"/>
        <v>0.25</v>
      </c>
      <c r="J18" s="12" t="b">
        <f t="shared" si="1"/>
        <v>0</v>
      </c>
      <c r="K18" s="12">
        <v>3</v>
      </c>
      <c r="L18" s="15">
        <v>0.286966416</v>
      </c>
      <c r="M18" s="14">
        <v>4.1099999999999998E-2</v>
      </c>
      <c r="N18" s="12">
        <v>1</v>
      </c>
      <c r="O18" s="12">
        <f t="shared" si="2"/>
        <v>6.25E-2</v>
      </c>
      <c r="P18" s="16" t="b">
        <f t="shared" si="3"/>
        <v>1</v>
      </c>
    </row>
    <row r="19" spans="1:16" s="3" customFormat="1" x14ac:dyDescent="0.35">
      <c r="A19" s="5"/>
      <c r="B19" s="5"/>
      <c r="C19" s="5"/>
      <c r="D19" s="12" t="s">
        <v>26</v>
      </c>
      <c r="E19" s="12">
        <v>5</v>
      </c>
      <c r="F19" s="13">
        <v>-31.263818319999999</v>
      </c>
      <c r="G19" s="14">
        <v>1.0999999999999999E-2</v>
      </c>
      <c r="H19" s="12">
        <v>1</v>
      </c>
      <c r="I19" s="12">
        <f t="shared" si="0"/>
        <v>6.25E-2</v>
      </c>
      <c r="J19" s="16" t="b">
        <f t="shared" si="1"/>
        <v>1</v>
      </c>
      <c r="K19" s="12">
        <v>5</v>
      </c>
      <c r="L19" s="15">
        <v>0.68094213699999995</v>
      </c>
      <c r="M19" s="14">
        <v>0.2031</v>
      </c>
      <c r="N19" s="12">
        <v>2</v>
      </c>
      <c r="O19" s="12">
        <f t="shared" si="2"/>
        <v>0.125</v>
      </c>
      <c r="P19" s="12" t="b">
        <f t="shared" si="3"/>
        <v>0</v>
      </c>
    </row>
    <row r="20" spans="1:16" s="3" customFormat="1" x14ac:dyDescent="0.35">
      <c r="A20" s="5"/>
      <c r="B20" s="5"/>
      <c r="C20" s="5"/>
      <c r="D20" s="12" t="s">
        <v>25</v>
      </c>
      <c r="E20" s="12">
        <v>5</v>
      </c>
      <c r="F20" s="13">
        <v>-14.18279426</v>
      </c>
      <c r="G20" s="14">
        <v>0.18540000000000001</v>
      </c>
      <c r="H20" s="12">
        <v>2</v>
      </c>
      <c r="I20" s="12">
        <f t="shared" si="0"/>
        <v>0.125</v>
      </c>
      <c r="J20" s="12" t="b">
        <f t="shared" si="1"/>
        <v>0</v>
      </c>
      <c r="K20" s="12">
        <v>5</v>
      </c>
      <c r="L20" s="15">
        <v>0.929509315</v>
      </c>
      <c r="M20" s="14">
        <v>0.40570000000000001</v>
      </c>
      <c r="N20" s="12">
        <v>3</v>
      </c>
      <c r="O20" s="12">
        <f t="shared" si="2"/>
        <v>0.1875</v>
      </c>
      <c r="P20" s="12" t="b">
        <f t="shared" si="3"/>
        <v>0</v>
      </c>
    </row>
    <row r="21" spans="1:16" s="3" customFormat="1" x14ac:dyDescent="0.35">
      <c r="A21" s="5"/>
      <c r="B21" s="5"/>
      <c r="C21" s="5"/>
      <c r="D21" s="12" t="s">
        <v>24</v>
      </c>
      <c r="E21" s="12">
        <v>9</v>
      </c>
      <c r="F21" s="13">
        <v>-2.1306201960000002</v>
      </c>
      <c r="G21" s="14">
        <v>0.53900000000000003</v>
      </c>
      <c r="H21" s="12">
        <v>3</v>
      </c>
      <c r="I21" s="12">
        <f t="shared" si="0"/>
        <v>0.1875</v>
      </c>
      <c r="J21" s="12" t="b">
        <f t="shared" si="1"/>
        <v>0</v>
      </c>
      <c r="K21" s="12">
        <v>9</v>
      </c>
      <c r="L21" s="15">
        <v>1.2862551680000001</v>
      </c>
      <c r="M21" s="14">
        <v>0.73370000000000002</v>
      </c>
      <c r="N21" s="12">
        <v>4</v>
      </c>
      <c r="O21" s="12">
        <f t="shared" si="2"/>
        <v>0.25</v>
      </c>
      <c r="P21" s="12" t="b">
        <f t="shared" si="3"/>
        <v>0</v>
      </c>
    </row>
    <row r="22" spans="1:16" x14ac:dyDescent="0.35">
      <c r="A22" s="6">
        <v>6</v>
      </c>
      <c r="B22" s="6" t="s">
        <v>29</v>
      </c>
      <c r="C22" s="6" t="s">
        <v>28</v>
      </c>
      <c r="D22" s="8" t="s">
        <v>31</v>
      </c>
      <c r="E22" s="8">
        <v>10</v>
      </c>
      <c r="F22" s="9">
        <v>-26.483388680000001</v>
      </c>
      <c r="G22" s="10">
        <v>0.81879999999999997</v>
      </c>
      <c r="H22" s="8">
        <v>2</v>
      </c>
      <c r="I22" s="8">
        <f>0.25*H22/2</f>
        <v>0.25</v>
      </c>
      <c r="J22" s="8" t="b">
        <f t="shared" si="1"/>
        <v>0</v>
      </c>
      <c r="K22" s="8">
        <v>10</v>
      </c>
      <c r="L22" s="11">
        <v>0.67221816099999998</v>
      </c>
      <c r="M22" s="10">
        <v>7.1499999999999994E-2</v>
      </c>
      <c r="N22" s="8">
        <v>1</v>
      </c>
      <c r="O22" s="8">
        <f>0.25*N22/2</f>
        <v>0.125</v>
      </c>
      <c r="P22" s="16" t="b">
        <f t="shared" si="3"/>
        <v>1</v>
      </c>
    </row>
    <row r="23" spans="1:16" x14ac:dyDescent="0.35">
      <c r="A23" s="6"/>
      <c r="B23" s="6"/>
      <c r="C23" s="6"/>
      <c r="D23" s="8" t="s">
        <v>30</v>
      </c>
      <c r="E23" s="8">
        <v>15</v>
      </c>
      <c r="F23" s="9">
        <v>-45.309711559999997</v>
      </c>
      <c r="G23" s="10">
        <v>2.4899999999999999E-2</v>
      </c>
      <c r="H23" s="8">
        <v>1</v>
      </c>
      <c r="I23" s="8">
        <f>0.25*H23/2</f>
        <v>0.125</v>
      </c>
      <c r="J23" s="16" t="b">
        <f t="shared" si="1"/>
        <v>1</v>
      </c>
      <c r="K23" s="8">
        <v>15</v>
      </c>
      <c r="L23" s="11">
        <v>1.3644103569999999</v>
      </c>
      <c r="M23" s="10">
        <v>0.91590000000000005</v>
      </c>
      <c r="N23" s="8">
        <v>2</v>
      </c>
      <c r="O23" s="8">
        <f>0.25*N23/2</f>
        <v>0.25</v>
      </c>
      <c r="P23" s="8" t="b">
        <f>M23&lt;O23</f>
        <v>0</v>
      </c>
    </row>
    <row r="24" spans="1:16" s="3" customFormat="1" x14ac:dyDescent="0.35">
      <c r="A24" s="5">
        <v>7</v>
      </c>
      <c r="B24" s="5" t="s">
        <v>33</v>
      </c>
      <c r="C24" s="5" t="s">
        <v>32</v>
      </c>
      <c r="D24" s="12" t="s">
        <v>37</v>
      </c>
      <c r="E24" s="12">
        <v>4</v>
      </c>
      <c r="F24" s="13">
        <v>-6.4200919609999998</v>
      </c>
      <c r="G24" s="14">
        <v>0.15409999999999999</v>
      </c>
      <c r="H24" s="12">
        <v>2</v>
      </c>
      <c r="I24" s="12">
        <f>0.25*H24/4</f>
        <v>0.125</v>
      </c>
      <c r="J24" s="12" t="b">
        <f t="shared" si="1"/>
        <v>0</v>
      </c>
      <c r="K24" s="12">
        <v>4</v>
      </c>
      <c r="L24" s="15">
        <v>0.43027918100000001</v>
      </c>
      <c r="M24" s="14">
        <v>3.9100000000000003E-2</v>
      </c>
      <c r="N24" s="12">
        <v>1</v>
      </c>
      <c r="O24" s="12">
        <f t="shared" si="2"/>
        <v>6.25E-2</v>
      </c>
      <c r="P24" s="16" t="b">
        <f t="shared" si="3"/>
        <v>1</v>
      </c>
    </row>
    <row r="25" spans="1:16" s="3" customFormat="1" x14ac:dyDescent="0.35">
      <c r="A25" s="5"/>
      <c r="B25" s="5"/>
      <c r="C25" s="5"/>
      <c r="D25" s="12" t="s">
        <v>35</v>
      </c>
      <c r="E25" s="12">
        <v>7</v>
      </c>
      <c r="F25" s="13">
        <v>6.5248385039999999</v>
      </c>
      <c r="G25" s="14">
        <v>0.51</v>
      </c>
      <c r="H25" s="12">
        <v>3</v>
      </c>
      <c r="I25" s="12">
        <f>0.25*H25/4</f>
        <v>0.1875</v>
      </c>
      <c r="J25" s="12" t="b">
        <f t="shared" si="1"/>
        <v>0</v>
      </c>
      <c r="K25" s="12">
        <v>7</v>
      </c>
      <c r="L25" s="15">
        <v>0.81414653299999995</v>
      </c>
      <c r="M25" s="14">
        <v>0.25219999999999998</v>
      </c>
      <c r="N25" s="12">
        <v>2</v>
      </c>
      <c r="O25" s="12">
        <f t="shared" si="2"/>
        <v>0.125</v>
      </c>
      <c r="P25" s="12" t="b">
        <f t="shared" si="3"/>
        <v>0</v>
      </c>
    </row>
    <row r="26" spans="1:16" s="3" customFormat="1" x14ac:dyDescent="0.35">
      <c r="A26" s="5"/>
      <c r="B26" s="5"/>
      <c r="C26" s="5"/>
      <c r="D26" s="12" t="s">
        <v>36</v>
      </c>
      <c r="E26" s="12">
        <v>6</v>
      </c>
      <c r="F26" s="13">
        <v>-9.8380097949999996</v>
      </c>
      <c r="G26" s="14">
        <v>4.65E-2</v>
      </c>
      <c r="H26" s="12">
        <v>1</v>
      </c>
      <c r="I26" s="12">
        <f>0.25*H26/4</f>
        <v>6.25E-2</v>
      </c>
      <c r="J26" s="16" t="b">
        <f t="shared" si="1"/>
        <v>1</v>
      </c>
      <c r="K26" s="12">
        <v>6</v>
      </c>
      <c r="L26" s="15">
        <v>1.1561371540000001</v>
      </c>
      <c r="M26" s="14">
        <v>0.58720000000000006</v>
      </c>
      <c r="N26" s="12">
        <v>3</v>
      </c>
      <c r="O26" s="12">
        <f t="shared" si="2"/>
        <v>0.1875</v>
      </c>
      <c r="P26" s="12" t="b">
        <f t="shared" si="3"/>
        <v>0</v>
      </c>
    </row>
    <row r="27" spans="1:16" s="3" customFormat="1" x14ac:dyDescent="0.35">
      <c r="A27" s="5"/>
      <c r="B27" s="5"/>
      <c r="C27" s="5"/>
      <c r="D27" s="12" t="s">
        <v>34</v>
      </c>
      <c r="E27" s="12">
        <v>20</v>
      </c>
      <c r="F27" s="13">
        <v>14.81014133</v>
      </c>
      <c r="G27" s="14">
        <v>0.97219999999999995</v>
      </c>
      <c r="H27" s="12">
        <v>4</v>
      </c>
      <c r="I27" s="12">
        <f>0.25*H27/4</f>
        <v>0.25</v>
      </c>
      <c r="J27" s="12" t="b">
        <f t="shared" si="1"/>
        <v>0</v>
      </c>
      <c r="K27" s="12">
        <v>20</v>
      </c>
      <c r="L27" s="15">
        <v>1.3965437679999999</v>
      </c>
      <c r="M27" s="14">
        <v>0.95469999999999999</v>
      </c>
      <c r="N27" s="12">
        <v>4</v>
      </c>
      <c r="O27" s="12">
        <f t="shared" si="2"/>
        <v>0.25</v>
      </c>
      <c r="P27" s="12" t="b">
        <f t="shared" si="3"/>
        <v>0</v>
      </c>
    </row>
    <row r="28" spans="1:16" x14ac:dyDescent="0.35">
      <c r="A28" s="6">
        <v>8</v>
      </c>
      <c r="B28" s="6" t="s">
        <v>39</v>
      </c>
      <c r="C28" s="6" t="s">
        <v>38</v>
      </c>
      <c r="D28" s="8" t="s">
        <v>46</v>
      </c>
      <c r="E28" s="8">
        <v>3</v>
      </c>
      <c r="F28" s="9">
        <v>-21.123277909999999</v>
      </c>
      <c r="G28" s="10">
        <v>3.44E-2</v>
      </c>
      <c r="H28" s="8">
        <v>1</v>
      </c>
      <c r="I28" s="8">
        <f t="shared" ref="I28:I35" si="4">0.25*H28/8</f>
        <v>3.125E-2</v>
      </c>
      <c r="J28" s="8" t="b">
        <f t="shared" si="1"/>
        <v>0</v>
      </c>
      <c r="K28" s="7" t="s">
        <v>69</v>
      </c>
      <c r="L28" s="7" t="s">
        <v>69</v>
      </c>
      <c r="M28" s="7" t="s">
        <v>69</v>
      </c>
      <c r="N28" s="7" t="s">
        <v>69</v>
      </c>
      <c r="O28" s="7" t="s">
        <v>69</v>
      </c>
      <c r="P28" s="7" t="s">
        <v>69</v>
      </c>
    </row>
    <row r="29" spans="1:16" x14ac:dyDescent="0.35">
      <c r="A29" s="6"/>
      <c r="B29" s="6"/>
      <c r="C29" s="6"/>
      <c r="D29" s="8" t="s">
        <v>45</v>
      </c>
      <c r="E29" s="8">
        <v>4</v>
      </c>
      <c r="F29" s="9">
        <v>-14.73294669</v>
      </c>
      <c r="G29" s="10">
        <v>0.1013</v>
      </c>
      <c r="H29" s="8">
        <v>2</v>
      </c>
      <c r="I29" s="8">
        <f t="shared" si="4"/>
        <v>6.25E-2</v>
      </c>
      <c r="J29" s="8" t="b">
        <f t="shared" si="1"/>
        <v>0</v>
      </c>
      <c r="K29" s="7" t="s">
        <v>69</v>
      </c>
      <c r="L29" s="7" t="s">
        <v>69</v>
      </c>
      <c r="M29" s="7" t="s">
        <v>69</v>
      </c>
      <c r="N29" s="7" t="s">
        <v>69</v>
      </c>
      <c r="O29" s="7" t="s">
        <v>69</v>
      </c>
      <c r="P29" s="7" t="s">
        <v>69</v>
      </c>
    </row>
    <row r="30" spans="1:16" x14ac:dyDescent="0.35">
      <c r="A30" s="6"/>
      <c r="B30" s="6"/>
      <c r="C30" s="6"/>
      <c r="D30" s="8" t="s">
        <v>44</v>
      </c>
      <c r="E30" s="8">
        <v>5</v>
      </c>
      <c r="F30" s="9">
        <v>-5.2282471399999997</v>
      </c>
      <c r="G30" s="10">
        <v>0.34649999999999997</v>
      </c>
      <c r="H30" s="8">
        <v>3</v>
      </c>
      <c r="I30" s="8">
        <f t="shared" si="4"/>
        <v>9.375E-2</v>
      </c>
      <c r="J30" s="8" t="b">
        <f t="shared" si="1"/>
        <v>0</v>
      </c>
      <c r="K30" s="7" t="s">
        <v>69</v>
      </c>
      <c r="L30" s="7" t="s">
        <v>69</v>
      </c>
      <c r="M30" s="7" t="s">
        <v>69</v>
      </c>
      <c r="N30" s="7" t="s">
        <v>69</v>
      </c>
      <c r="O30" s="7" t="s">
        <v>69</v>
      </c>
      <c r="P30" s="7" t="s">
        <v>69</v>
      </c>
    </row>
    <row r="31" spans="1:16" x14ac:dyDescent="0.35">
      <c r="A31" s="6"/>
      <c r="B31" s="6"/>
      <c r="C31" s="6"/>
      <c r="D31" s="8" t="s">
        <v>43</v>
      </c>
      <c r="E31" s="8">
        <v>5</v>
      </c>
      <c r="F31" s="9">
        <v>-3.5241597100000002</v>
      </c>
      <c r="G31" s="10">
        <v>0.40300000000000002</v>
      </c>
      <c r="H31" s="8">
        <v>4</v>
      </c>
      <c r="I31" s="8">
        <f t="shared" si="4"/>
        <v>0.125</v>
      </c>
      <c r="J31" s="8" t="b">
        <f t="shared" si="1"/>
        <v>0</v>
      </c>
      <c r="K31" s="7" t="s">
        <v>69</v>
      </c>
      <c r="L31" s="7" t="s">
        <v>69</v>
      </c>
      <c r="M31" s="7" t="s">
        <v>69</v>
      </c>
      <c r="N31" s="7" t="s">
        <v>69</v>
      </c>
      <c r="O31" s="7" t="s">
        <v>69</v>
      </c>
      <c r="P31" s="7" t="s">
        <v>69</v>
      </c>
    </row>
    <row r="32" spans="1:16" x14ac:dyDescent="0.35">
      <c r="A32" s="6"/>
      <c r="B32" s="6"/>
      <c r="C32" s="6"/>
      <c r="D32" s="8" t="s">
        <v>40</v>
      </c>
      <c r="E32" s="8">
        <v>11</v>
      </c>
      <c r="F32" s="9">
        <v>2.6217768929999998</v>
      </c>
      <c r="G32" s="10">
        <v>0.62809999999999999</v>
      </c>
      <c r="H32" s="8">
        <v>5</v>
      </c>
      <c r="I32" s="8">
        <f t="shared" si="4"/>
        <v>0.15625</v>
      </c>
      <c r="J32" s="8" t="b">
        <f t="shared" si="1"/>
        <v>0</v>
      </c>
      <c r="K32" s="7" t="s">
        <v>69</v>
      </c>
      <c r="L32" s="7" t="s">
        <v>69</v>
      </c>
      <c r="M32" s="7" t="s">
        <v>69</v>
      </c>
      <c r="N32" s="7" t="s">
        <v>69</v>
      </c>
      <c r="O32" s="7" t="s">
        <v>69</v>
      </c>
      <c r="P32" s="7" t="s">
        <v>69</v>
      </c>
    </row>
    <row r="33" spans="1:16" x14ac:dyDescent="0.35">
      <c r="A33" s="6"/>
      <c r="B33" s="6"/>
      <c r="C33" s="6"/>
      <c r="D33" s="8" t="s">
        <v>47</v>
      </c>
      <c r="E33" s="8">
        <v>3</v>
      </c>
      <c r="F33" s="9">
        <v>6.935417814</v>
      </c>
      <c r="G33" s="10">
        <v>0.69040000000000001</v>
      </c>
      <c r="H33" s="8">
        <v>6</v>
      </c>
      <c r="I33" s="8">
        <f t="shared" si="4"/>
        <v>0.1875</v>
      </c>
      <c r="J33" s="8" t="b">
        <f t="shared" si="1"/>
        <v>0</v>
      </c>
      <c r="K33" s="7" t="s">
        <v>69</v>
      </c>
      <c r="L33" s="7" t="s">
        <v>69</v>
      </c>
      <c r="M33" s="7" t="s">
        <v>69</v>
      </c>
      <c r="N33" s="7" t="s">
        <v>69</v>
      </c>
      <c r="O33" s="7" t="s">
        <v>69</v>
      </c>
      <c r="P33" s="7" t="s">
        <v>69</v>
      </c>
    </row>
    <row r="34" spans="1:16" x14ac:dyDescent="0.35">
      <c r="A34" s="6"/>
      <c r="B34" s="6"/>
      <c r="C34" s="6"/>
      <c r="D34" s="8" t="s">
        <v>41</v>
      </c>
      <c r="E34" s="8">
        <v>10</v>
      </c>
      <c r="F34" s="9">
        <v>5.3929240700000003</v>
      </c>
      <c r="G34" s="10">
        <v>0.74309999999999998</v>
      </c>
      <c r="H34" s="8">
        <v>7</v>
      </c>
      <c r="I34" s="8">
        <f t="shared" si="4"/>
        <v>0.21875</v>
      </c>
      <c r="J34" s="8" t="b">
        <f t="shared" si="1"/>
        <v>0</v>
      </c>
      <c r="K34" s="7" t="s">
        <v>69</v>
      </c>
      <c r="L34" s="7" t="s">
        <v>69</v>
      </c>
      <c r="M34" s="7" t="s">
        <v>69</v>
      </c>
      <c r="N34" s="7" t="s">
        <v>69</v>
      </c>
      <c r="O34" s="7" t="s">
        <v>69</v>
      </c>
      <c r="P34" s="7" t="s">
        <v>69</v>
      </c>
    </row>
    <row r="35" spans="1:16" x14ac:dyDescent="0.35">
      <c r="A35" s="6"/>
      <c r="B35" s="6"/>
      <c r="C35" s="6"/>
      <c r="D35" s="8" t="s">
        <v>42</v>
      </c>
      <c r="E35" s="8">
        <v>7</v>
      </c>
      <c r="F35" s="9">
        <v>9.0340481179999994</v>
      </c>
      <c r="G35" s="10">
        <v>0.8145</v>
      </c>
      <c r="H35" s="8">
        <v>8</v>
      </c>
      <c r="I35" s="8">
        <f t="shared" si="4"/>
        <v>0.25</v>
      </c>
      <c r="J35" s="8" t="b">
        <f t="shared" si="1"/>
        <v>0</v>
      </c>
      <c r="K35" s="7" t="s">
        <v>69</v>
      </c>
      <c r="L35" s="7" t="s">
        <v>69</v>
      </c>
      <c r="M35" s="7" t="s">
        <v>69</v>
      </c>
      <c r="N35" s="7" t="s">
        <v>69</v>
      </c>
      <c r="O35" s="7" t="s">
        <v>69</v>
      </c>
      <c r="P35" s="7" t="s">
        <v>69</v>
      </c>
    </row>
    <row r="36" spans="1:16" s="3" customFormat="1" x14ac:dyDescent="0.35">
      <c r="A36" s="5">
        <v>12</v>
      </c>
      <c r="B36" s="5" t="s">
        <v>48</v>
      </c>
      <c r="C36" s="5" t="s">
        <v>71</v>
      </c>
      <c r="D36" s="12" t="s">
        <v>15</v>
      </c>
      <c r="E36" s="12">
        <v>5</v>
      </c>
      <c r="F36" s="13">
        <v>-12.81422568</v>
      </c>
      <c r="G36" s="14">
        <v>0.2147</v>
      </c>
      <c r="H36" s="12">
        <v>1</v>
      </c>
      <c r="I36" s="12">
        <f>0.25/2*H36</f>
        <v>0.125</v>
      </c>
      <c r="J36" s="12" t="b">
        <f t="shared" si="1"/>
        <v>0</v>
      </c>
      <c r="K36" s="12">
        <v>6</v>
      </c>
      <c r="L36" s="15">
        <v>0.95966148900000003</v>
      </c>
      <c r="M36" s="14">
        <v>0.42309999999999998</v>
      </c>
      <c r="N36" s="12">
        <v>1</v>
      </c>
      <c r="O36" s="12">
        <f>0.25/2*N36</f>
        <v>0.125</v>
      </c>
      <c r="P36" s="12" t="b">
        <f t="shared" si="3"/>
        <v>0</v>
      </c>
    </row>
    <row r="37" spans="1:16" s="3" customFormat="1" x14ac:dyDescent="0.35">
      <c r="A37" s="5"/>
      <c r="B37" s="5"/>
      <c r="C37" s="5"/>
      <c r="D37" s="12" t="s">
        <v>13</v>
      </c>
      <c r="E37" s="12">
        <v>4</v>
      </c>
      <c r="F37" s="13">
        <v>-4.9776047490000002</v>
      </c>
      <c r="G37" s="14">
        <v>0.45379999999999998</v>
      </c>
      <c r="H37" s="12">
        <v>2</v>
      </c>
      <c r="I37" s="12">
        <f>0.25/2*H37</f>
        <v>0.25</v>
      </c>
      <c r="J37" s="12" t="b">
        <f t="shared" si="1"/>
        <v>0</v>
      </c>
      <c r="K37" s="12">
        <v>6</v>
      </c>
      <c r="L37" s="15">
        <v>1.239701121</v>
      </c>
      <c r="M37" s="14">
        <v>0.66479999999999995</v>
      </c>
      <c r="N37" s="12">
        <v>2</v>
      </c>
      <c r="O37" s="12">
        <f>0.25/2*N37</f>
        <v>0.25</v>
      </c>
      <c r="P37" s="12" t="b">
        <f t="shared" si="3"/>
        <v>0</v>
      </c>
    </row>
    <row r="38" spans="1:16" x14ac:dyDescent="0.35">
      <c r="A38" s="6">
        <v>11</v>
      </c>
      <c r="B38" s="6" t="s">
        <v>50</v>
      </c>
      <c r="C38" s="6" t="s">
        <v>49</v>
      </c>
      <c r="D38" s="8" t="s">
        <v>52</v>
      </c>
      <c r="E38" s="8">
        <v>4</v>
      </c>
      <c r="F38" s="9">
        <v>3.9476985949999999</v>
      </c>
      <c r="G38" s="10">
        <v>0.42949999999999999</v>
      </c>
      <c r="H38" s="8">
        <v>2</v>
      </c>
      <c r="I38" s="8">
        <f t="shared" ref="I38:I39" si="5">0.25*H38/2</f>
        <v>0.25</v>
      </c>
      <c r="J38" s="8" t="b">
        <f t="shared" si="1"/>
        <v>0</v>
      </c>
      <c r="K38" s="8">
        <v>4</v>
      </c>
      <c r="L38" s="11">
        <v>1.036216544</v>
      </c>
      <c r="M38" s="10">
        <v>0.47389999999999999</v>
      </c>
      <c r="N38" s="8">
        <v>1</v>
      </c>
      <c r="O38" s="8">
        <f t="shared" ref="O38:O39" si="6">0.25*N38/2</f>
        <v>0.125</v>
      </c>
      <c r="P38" s="8" t="b">
        <f t="shared" si="3"/>
        <v>0</v>
      </c>
    </row>
    <row r="39" spans="1:16" x14ac:dyDescent="0.35">
      <c r="A39" s="6"/>
      <c r="B39" s="6"/>
      <c r="C39" s="6"/>
      <c r="D39" s="8" t="s">
        <v>51</v>
      </c>
      <c r="E39" s="8">
        <v>10</v>
      </c>
      <c r="F39" s="9">
        <v>-3.3033367899999999</v>
      </c>
      <c r="G39" s="10">
        <v>9.0999999999999998E-2</v>
      </c>
      <c r="H39" s="8">
        <v>1</v>
      </c>
      <c r="I39" s="8">
        <f t="shared" si="5"/>
        <v>0.125</v>
      </c>
      <c r="J39" s="16" t="b">
        <f t="shared" si="1"/>
        <v>1</v>
      </c>
      <c r="K39" s="8">
        <v>10</v>
      </c>
      <c r="L39" s="11">
        <v>1.2761311500000001</v>
      </c>
      <c r="M39" s="10">
        <v>0.78029999999999999</v>
      </c>
      <c r="N39" s="8">
        <v>2</v>
      </c>
      <c r="O39" s="8">
        <f t="shared" si="6"/>
        <v>0.25</v>
      </c>
      <c r="P39" s="8" t="b">
        <f t="shared" si="3"/>
        <v>0</v>
      </c>
    </row>
  </sheetData>
  <sortState xmlns:xlrd2="http://schemas.microsoft.com/office/spreadsheetml/2017/richdata2" ref="A38:R39">
    <sortCondition ref="M38:M39"/>
  </sortState>
  <mergeCells count="30">
    <mergeCell ref="A36:A37"/>
    <mergeCell ref="B36:B37"/>
    <mergeCell ref="C36:C37"/>
    <mergeCell ref="C38:C39"/>
    <mergeCell ref="B38:B39"/>
    <mergeCell ref="A38:A39"/>
    <mergeCell ref="A24:A27"/>
    <mergeCell ref="B24:B27"/>
    <mergeCell ref="C24:C27"/>
    <mergeCell ref="A28:A35"/>
    <mergeCell ref="B28:B35"/>
    <mergeCell ref="C28:C35"/>
    <mergeCell ref="A18:A21"/>
    <mergeCell ref="B18:B21"/>
    <mergeCell ref="C18:C21"/>
    <mergeCell ref="A22:A23"/>
    <mergeCell ref="B22:B23"/>
    <mergeCell ref="C22:C23"/>
    <mergeCell ref="A10:A13"/>
    <mergeCell ref="B10:B13"/>
    <mergeCell ref="C10:C13"/>
    <mergeCell ref="A14:A17"/>
    <mergeCell ref="B14:B17"/>
    <mergeCell ref="C14:C17"/>
    <mergeCell ref="A2:A5"/>
    <mergeCell ref="B2:B5"/>
    <mergeCell ref="A6:A9"/>
    <mergeCell ref="B6:B9"/>
    <mergeCell ref="C2:C5"/>
    <mergeCell ref="C6:C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Ivvone Zhou</dc:creator>
  <cp:lastModifiedBy>Ivvone Zhou</cp:lastModifiedBy>
  <dcterms:created xsi:type="dcterms:W3CDTF">2015-06-05T18:17:20Z</dcterms:created>
  <dcterms:modified xsi:type="dcterms:W3CDTF">2023-03-29T20:36:30Z</dcterms:modified>
</cp:coreProperties>
</file>