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livemanchesterac-my.sharepoint.com/personal/penny_cristinacce_manchester_ac_uk/Documents/MANUSCRIPTS/Placenta_3DOE/Draft_3DOE_placenta/PlosOne/MedRxiv/"/>
    </mc:Choice>
  </mc:AlternateContent>
  <bookViews>
    <workbookView xWindow="0" yWindow="0" windowWidth="18030" windowHeight="10770"/>
  </bookViews>
  <sheets>
    <sheet name="Table 1" sheetId="34" r:id="rId1"/>
    <sheet name="Table 2 median" sheetId="1" r:id="rId2"/>
    <sheet name="Table 2 IQR" sheetId="9" r:id="rId3"/>
    <sheet name="Table 2 median correlation " sheetId="36" r:id="rId4"/>
    <sheet name="Table 2 IQR correlation" sheetId="3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7" l="1"/>
  <c r="G18" i="37"/>
  <c r="F18" i="37"/>
  <c r="E18" i="37"/>
  <c r="D18" i="37"/>
  <c r="C18" i="37"/>
  <c r="H17" i="37"/>
  <c r="G17" i="37"/>
  <c r="F17" i="37"/>
  <c r="E17" i="37"/>
  <c r="D17" i="37"/>
  <c r="C17" i="37"/>
  <c r="H16" i="37"/>
  <c r="G16" i="37"/>
  <c r="F16" i="37"/>
  <c r="E16" i="37"/>
  <c r="D16" i="37"/>
  <c r="C16" i="37"/>
  <c r="H18" i="36"/>
  <c r="G18" i="36"/>
  <c r="F18" i="36"/>
  <c r="E18" i="36"/>
  <c r="D18" i="36"/>
  <c r="C18" i="36"/>
  <c r="H17" i="36"/>
  <c r="G17" i="36"/>
  <c r="F17" i="36"/>
  <c r="E17" i="36"/>
  <c r="D17" i="36"/>
  <c r="C17" i="36"/>
  <c r="H16" i="36"/>
  <c r="G16" i="36"/>
  <c r="F16" i="36"/>
  <c r="E16" i="36"/>
  <c r="D16" i="36"/>
  <c r="C16" i="36"/>
  <c r="G18" i="34" l="1"/>
  <c r="F18" i="34"/>
  <c r="E18" i="34"/>
  <c r="D18" i="34"/>
  <c r="C18" i="34"/>
  <c r="G17" i="34"/>
  <c r="F17" i="34"/>
  <c r="E17" i="34"/>
  <c r="D17" i="34"/>
  <c r="C17" i="34"/>
  <c r="G16" i="34"/>
  <c r="F16" i="34"/>
  <c r="E16" i="34"/>
  <c r="D16" i="34"/>
  <c r="C16" i="34"/>
  <c r="H18" i="9" l="1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C17" i="1" l="1"/>
  <c r="C16" i="1"/>
  <c r="D18" i="1"/>
  <c r="E18" i="1"/>
  <c r="F18" i="1"/>
  <c r="G18" i="1"/>
  <c r="H18" i="1"/>
  <c r="C18" i="1"/>
  <c r="D17" i="1"/>
  <c r="E17" i="1"/>
  <c r="F17" i="1"/>
  <c r="G17" i="1"/>
  <c r="H17" i="1"/>
  <c r="H16" i="1"/>
  <c r="D16" i="1"/>
  <c r="E16" i="1"/>
  <c r="F16" i="1"/>
  <c r="G16" i="1"/>
</calcChain>
</file>

<file path=xl/sharedStrings.xml><?xml version="1.0" encoding="utf-8"?>
<sst xmlns="http://schemas.openxmlformats.org/spreadsheetml/2006/main" count="110" uniqueCount="45">
  <si>
    <t>Participant number</t>
  </si>
  <si>
    <t>BMI</t>
  </si>
  <si>
    <t>Gestational age at scan</t>
  </si>
  <si>
    <t>Delivery gestation</t>
  </si>
  <si>
    <t>Birth weight</t>
  </si>
  <si>
    <t>IBR(centile)</t>
  </si>
  <si>
    <t>Position</t>
  </si>
  <si>
    <t>years</t>
  </si>
  <si>
    <t>days</t>
  </si>
  <si>
    <t>day</t>
  </si>
  <si>
    <t>g</t>
  </si>
  <si>
    <t>Posterior</t>
  </si>
  <si>
    <t>Anterior</t>
  </si>
  <si>
    <t>1.3*</t>
  </si>
  <si>
    <t>1.4*</t>
  </si>
  <si>
    <t>MEDIAN</t>
  </si>
  <si>
    <t>*Abnormal based on an individualised birth ratio (IBR) &lt;5th percentile.</t>
  </si>
  <si>
    <t>PERCENTILE 25</t>
  </si>
  <si>
    <t>PERCENTILE 75</t>
  </si>
  <si>
    <t>median dR1</t>
  </si>
  <si>
    <t xml:space="preserve">median T1b </t>
  </si>
  <si>
    <t xml:space="preserve">ss-2D </t>
  </si>
  <si>
    <t xml:space="preserve">ss-3D  </t>
  </si>
  <si>
    <t xml:space="preserve">vol-3D  </t>
  </si>
  <si>
    <t xml:space="preserve">ss-3D </t>
  </si>
  <si>
    <t xml:space="preserve">vol-3D </t>
  </si>
  <si>
    <t>matching 3D slice</t>
  </si>
  <si>
    <t>Median values</t>
  </si>
  <si>
    <t>Average</t>
  </si>
  <si>
    <t>Min</t>
  </si>
  <si>
    <t>Max</t>
  </si>
  <si>
    <t xml:space="preserve"> </t>
  </si>
  <si>
    <t xml:space="preserve">        </t>
  </si>
  <si>
    <t>IQR dR1</t>
  </si>
  <si>
    <t xml:space="preserve">IQR T1b </t>
  </si>
  <si>
    <t>Correlation with gestation</t>
  </si>
  <si>
    <t>r</t>
  </si>
  <si>
    <t>P</t>
  </si>
  <si>
    <t>Maternal Age  Range</t>
  </si>
  <si>
    <t>31-35</t>
  </si>
  <si>
    <t>16-20</t>
  </si>
  <si>
    <t>26-30</t>
  </si>
  <si>
    <t>27-30</t>
  </si>
  <si>
    <t>36-40</t>
  </si>
  <si>
    <t>21-25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</si>
</sst>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3" borderId="0" xfId="2"/>
    <xf numFmtId="0" fontId="4" fillId="3" borderId="0" xfId="2" applyAlignment="1">
      <alignment horizontal="right"/>
    </xf>
    <xf numFmtId="0" fontId="5" fillId="0" borderId="0" xfId="0" applyFont="1" applyAlignment="1">
      <alignment horizontal="right"/>
    </xf>
    <xf numFmtId="0" fontId="4" fillId="3" borderId="0" xfId="2" applyAlignment="1">
      <alignment horizontal="left" vertical="center" indent="2"/>
    </xf>
    <xf numFmtId="165" fontId="0" fillId="0" borderId="0" xfId="0" applyNumberFormat="1"/>
    <xf numFmtId="1" fontId="0" fillId="0" borderId="0" xfId="0" applyNumberFormat="1"/>
    <xf numFmtId="165" fontId="4" fillId="3" borderId="0" xfId="2" applyNumberFormat="1"/>
    <xf numFmtId="1" fontId="4" fillId="3" borderId="0" xfId="2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5" fillId="0" borderId="0" xfId="0" applyNumberFormat="1" applyFont="1" applyAlignment="1">
      <alignment horizontal="right"/>
    </xf>
    <xf numFmtId="0" fontId="5" fillId="0" borderId="0" xfId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/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median dR1</a:t>
            </a:r>
            <a:r>
              <a:rPr lang="en-GB" sz="1100" b="0" i="0" u="none" strike="noStrike" baseline="0"/>
              <a:t>  </a:t>
            </a:r>
            <a:r>
              <a:rPr lang="en-GB" sz="1100" b="1" i="0" u="none" strike="noStrike" baseline="0"/>
              <a:t>ss-2D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198503545265797"/>
                  <c:y val="-0.175457049350312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median correlation 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median correlation '!$C$3:$C$14</c:f>
              <c:numCache>
                <c:formatCode>0.000</c:formatCode>
                <c:ptCount val="12"/>
                <c:pt idx="0">
                  <c:v>3.1831855999999999E-2</c:v>
                </c:pt>
                <c:pt idx="1">
                  <c:v>2.7743787999999998E-2</c:v>
                </c:pt>
                <c:pt idx="3">
                  <c:v>1.3526279E-2</c:v>
                </c:pt>
                <c:pt idx="4">
                  <c:v>5.4670730000000002E-3</c:v>
                </c:pt>
                <c:pt idx="5">
                  <c:v>3.4215051000000003E-2</c:v>
                </c:pt>
                <c:pt idx="6">
                  <c:v>1.6450540999999999E-2</c:v>
                </c:pt>
                <c:pt idx="7">
                  <c:v>2.2382875E-2</c:v>
                </c:pt>
                <c:pt idx="9">
                  <c:v>1.2095414000000001E-2</c:v>
                </c:pt>
                <c:pt idx="10">
                  <c:v>1.4044997E-2</c:v>
                </c:pt>
                <c:pt idx="11">
                  <c:v>3.7530208000000002E-2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14-43A8-9979-50E893732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  <c:max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IQR T1b</a:t>
            </a:r>
            <a:r>
              <a:rPr lang="en-GB" sz="1100" b="0" i="0" u="none" strike="noStrike" baseline="0"/>
              <a:t>  </a:t>
            </a:r>
            <a:r>
              <a:rPr lang="en-GB" sz="1100" b="1" i="0" u="none" strike="noStrike" baseline="0"/>
              <a:t>ss-2D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9.6910898185919525E-2"/>
                  <c:y val="-0.232337254139528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IQR correlation'!$B$3:$B$14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IQR correlation'!$F$3:$F$14</c:f>
              <c:numCache>
                <c:formatCode>0</c:formatCode>
                <c:ptCount val="12"/>
                <c:pt idx="0">
                  <c:v>171.11350580000001</c:v>
                </c:pt>
                <c:pt idx="1">
                  <c:v>170.9570502</c:v>
                </c:pt>
                <c:pt idx="3">
                  <c:v>275.28706740000001</c:v>
                </c:pt>
                <c:pt idx="4">
                  <c:v>106.4963893</c:v>
                </c:pt>
                <c:pt idx="5">
                  <c:v>194.4332856</c:v>
                </c:pt>
                <c:pt idx="6">
                  <c:v>152.69472500000001</c:v>
                </c:pt>
                <c:pt idx="7">
                  <c:v>134.39163149999999</c:v>
                </c:pt>
                <c:pt idx="9">
                  <c:v>159.54129259999999</c:v>
                </c:pt>
                <c:pt idx="10">
                  <c:v>244.65468319999999</c:v>
                </c:pt>
                <c:pt idx="11">
                  <c:v>86.598067180000001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10-45FD-9D1B-558BE49BF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IQR T1b</a:t>
            </a:r>
            <a:r>
              <a:rPr lang="en-GB" sz="1100" b="0" i="0" u="none" strike="noStrike" baseline="0"/>
              <a:t>  </a:t>
            </a:r>
            <a:r>
              <a:rPr lang="en-GB" sz="1100" b="1" i="0" u="none" strike="noStrike" baseline="0"/>
              <a:t>ss-3D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9.6910898185919525E-2"/>
                  <c:y val="-0.232337254139528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IQR correlation'!$B$3:$B$14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IQR correlation'!$G$3:$G$14</c:f>
              <c:numCache>
                <c:formatCode>0</c:formatCode>
                <c:ptCount val="12"/>
                <c:pt idx="0">
                  <c:v>126.42633910000001</c:v>
                </c:pt>
                <c:pt idx="1">
                  <c:v>257.67242909999999</c:v>
                </c:pt>
                <c:pt idx="3">
                  <c:v>337.83333649999997</c:v>
                </c:pt>
                <c:pt idx="4">
                  <c:v>150.30315010000001</c:v>
                </c:pt>
                <c:pt idx="5">
                  <c:v>190.71347800000001</c:v>
                </c:pt>
                <c:pt idx="6">
                  <c:v>197.630517</c:v>
                </c:pt>
                <c:pt idx="7">
                  <c:v>144.21723879999999</c:v>
                </c:pt>
                <c:pt idx="9">
                  <c:v>302.69600100000002</c:v>
                </c:pt>
                <c:pt idx="10">
                  <c:v>122.344643</c:v>
                </c:pt>
                <c:pt idx="11">
                  <c:v>159.0162052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66-48DD-97ED-27ACFE6F9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IQR T1b</a:t>
            </a:r>
            <a:r>
              <a:rPr lang="en-GB" sz="1100" b="0" i="0" u="none" strike="noStrike" baseline="0"/>
              <a:t>  </a:t>
            </a:r>
            <a:r>
              <a:rPr lang="en-GB" sz="1100" b="1" i="0" u="none" strike="noStrike" baseline="0"/>
              <a:t>vol-3D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9.6910898185919525E-2"/>
                  <c:y val="-0.232337254139528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IQR correlation'!$B$3:$B$14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IQR correlation'!$H$3:$H$14</c:f>
              <c:numCache>
                <c:formatCode>0</c:formatCode>
                <c:ptCount val="12"/>
                <c:pt idx="0">
                  <c:v>155.7594915</c:v>
                </c:pt>
                <c:pt idx="1">
                  <c:v>338.81609259999999</c:v>
                </c:pt>
                <c:pt idx="3">
                  <c:v>340.30544659999998</c:v>
                </c:pt>
                <c:pt idx="4">
                  <c:v>190.11091809999999</c:v>
                </c:pt>
                <c:pt idx="5">
                  <c:v>213.71188939999999</c:v>
                </c:pt>
                <c:pt idx="6">
                  <c:v>225.6152936</c:v>
                </c:pt>
                <c:pt idx="7">
                  <c:v>160.57828090000001</c:v>
                </c:pt>
                <c:pt idx="9">
                  <c:v>251.02609079999999</c:v>
                </c:pt>
                <c:pt idx="10">
                  <c:v>152.21632439999999</c:v>
                </c:pt>
                <c:pt idx="11">
                  <c:v>158.556681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B0-4AD0-A4BB-862EB44A9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median dR1</a:t>
            </a:r>
            <a:r>
              <a:rPr lang="en-GB" sz="1100" b="0" i="0" u="none" strike="noStrike" baseline="0"/>
              <a:t>  </a:t>
            </a:r>
            <a:r>
              <a:rPr lang="en-GB" sz="1100" b="1" i="0" u="none" strike="noStrike" baseline="0"/>
              <a:t>ss-3D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7.1483620103042669E-2"/>
                  <c:y val="-0.185563039559814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median correlation 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median correlation '!$D$3:$D$14</c:f>
              <c:numCache>
                <c:formatCode>0.000</c:formatCode>
                <c:ptCount val="12"/>
                <c:pt idx="0">
                  <c:v>1.6938106897855399E-2</c:v>
                </c:pt>
                <c:pt idx="1">
                  <c:v>2.90663470233576E-2</c:v>
                </c:pt>
                <c:pt idx="3">
                  <c:v>4.0641930237513703E-2</c:v>
                </c:pt>
                <c:pt idx="4">
                  <c:v>-6.4751626343848897E-3</c:v>
                </c:pt>
                <c:pt idx="5">
                  <c:v>3.2653552840266102E-2</c:v>
                </c:pt>
                <c:pt idx="6">
                  <c:v>1.29358213277612E-2</c:v>
                </c:pt>
                <c:pt idx="7">
                  <c:v>4.70660107747123E-2</c:v>
                </c:pt>
                <c:pt idx="9">
                  <c:v>2.55506879098669E-2</c:v>
                </c:pt>
                <c:pt idx="10">
                  <c:v>2.0456057742176001E-2</c:v>
                </c:pt>
                <c:pt idx="11">
                  <c:v>4.0995385974060702E-2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19-4E0F-B6F6-F6EE7AFC7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median dR1</a:t>
            </a:r>
            <a:r>
              <a:rPr lang="en-GB" sz="1100" b="0" i="0" u="none" strike="noStrike" baseline="0"/>
              <a:t>  </a:t>
            </a:r>
            <a:r>
              <a:rPr lang="en-GB" sz="1100" b="1" i="0" u="none" strike="noStrike" baseline="0"/>
              <a:t>vol-3D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3737047929249808E-2"/>
                  <c:y val="-0.167390190683995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median correlation 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median correlation '!$E$3:$E$14</c:f>
              <c:numCache>
                <c:formatCode>0.000</c:formatCode>
                <c:ptCount val="12"/>
                <c:pt idx="0">
                  <c:v>1.35096503791139E-2</c:v>
                </c:pt>
                <c:pt idx="1">
                  <c:v>2.37185198346061E-2</c:v>
                </c:pt>
                <c:pt idx="3">
                  <c:v>3.21780868846109E-2</c:v>
                </c:pt>
                <c:pt idx="4">
                  <c:v>-3.0553835525489602E-3</c:v>
                </c:pt>
                <c:pt idx="5">
                  <c:v>2.2993952761114898E-2</c:v>
                </c:pt>
                <c:pt idx="6">
                  <c:v>1.34656911528955E-2</c:v>
                </c:pt>
                <c:pt idx="7">
                  <c:v>4.81106285395482E-2</c:v>
                </c:pt>
                <c:pt idx="9">
                  <c:v>3.07014482094796E-2</c:v>
                </c:pt>
                <c:pt idx="10">
                  <c:v>1.45883173486216E-2</c:v>
                </c:pt>
                <c:pt idx="11">
                  <c:v>4.06386718011853E-2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BB-4FA5-A4CF-22F7CD1CD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median T1b</a:t>
            </a:r>
            <a:r>
              <a:rPr lang="en-GB" sz="1100" b="0" i="0" u="none" strike="noStrike" baseline="0"/>
              <a:t> </a:t>
            </a:r>
            <a:r>
              <a:rPr lang="en-GB" sz="1100" b="1" i="0" u="none" strike="noStrike" baseline="0"/>
              <a:t>ss-2D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6025543682039745"/>
                  <c:y val="0.128405312972242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median correlation 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median correlation '!$F$3:$F$14</c:f>
              <c:numCache>
                <c:formatCode>0</c:formatCode>
                <c:ptCount val="12"/>
                <c:pt idx="0">
                  <c:v>1305.0408559555101</c:v>
                </c:pt>
                <c:pt idx="1">
                  <c:v>1591.9172473977001</c:v>
                </c:pt>
                <c:pt idx="3">
                  <c:v>1679.53141903151</c:v>
                </c:pt>
                <c:pt idx="4">
                  <c:v>1646.45104122929</c:v>
                </c:pt>
                <c:pt idx="5">
                  <c:v>1643.5436134280801</c:v>
                </c:pt>
                <c:pt idx="6">
                  <c:v>1640.5694543176601</c:v>
                </c:pt>
                <c:pt idx="7">
                  <c:v>1579.78192956875</c:v>
                </c:pt>
                <c:pt idx="9">
                  <c:v>1632.5544396805899</c:v>
                </c:pt>
                <c:pt idx="10">
                  <c:v>1678.76113719299</c:v>
                </c:pt>
                <c:pt idx="11">
                  <c:v>1571.6447618151899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06-4667-8537-1EE6DAB78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median T1b</a:t>
            </a:r>
            <a:r>
              <a:rPr lang="en-GB" sz="1100" b="0" i="0" u="none" strike="noStrike" baseline="0"/>
              <a:t> </a:t>
            </a:r>
            <a:r>
              <a:rPr lang="en-GB" sz="1100" b="1" i="0" u="none" strike="noStrike" baseline="0"/>
              <a:t>ss-3D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9.477924634420698E-2"/>
                  <c:y val="0.175289906943450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median correlation 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median correlation '!$G$3:$G$14</c:f>
              <c:numCache>
                <c:formatCode>0</c:formatCode>
                <c:ptCount val="12"/>
                <c:pt idx="0">
                  <c:v>1501.77472176526</c:v>
                </c:pt>
                <c:pt idx="1">
                  <c:v>1553.48536140176</c:v>
                </c:pt>
                <c:pt idx="3">
                  <c:v>1693.4736977995301</c:v>
                </c:pt>
                <c:pt idx="4">
                  <c:v>1576.29815426703</c:v>
                </c:pt>
                <c:pt idx="5">
                  <c:v>1474.69369750586</c:v>
                </c:pt>
                <c:pt idx="6">
                  <c:v>1451.2994715032901</c:v>
                </c:pt>
                <c:pt idx="7">
                  <c:v>1548.51473235146</c:v>
                </c:pt>
                <c:pt idx="9">
                  <c:v>1599.7232048180999</c:v>
                </c:pt>
                <c:pt idx="10">
                  <c:v>1605.8868524269001</c:v>
                </c:pt>
                <c:pt idx="11">
                  <c:v>1527.1428599297701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CC-4CC8-9037-828856041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median T1b</a:t>
            </a:r>
            <a:r>
              <a:rPr lang="en-GB" sz="1100" b="0" i="0" u="none" strike="noStrike" baseline="0"/>
              <a:t> </a:t>
            </a:r>
            <a:r>
              <a:rPr lang="en-GB" sz="1100" b="1" i="0" u="none" strike="noStrike" baseline="0"/>
              <a:t>vol-3D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9.477924634420698E-2"/>
                  <c:y val="0.175289906943450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median correlation 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median correlation '!$H$3:$H$14</c:f>
              <c:numCache>
                <c:formatCode>0</c:formatCode>
                <c:ptCount val="12"/>
                <c:pt idx="0">
                  <c:v>1441.9168514999999</c:v>
                </c:pt>
                <c:pt idx="1">
                  <c:v>1472.8935198844299</c:v>
                </c:pt>
                <c:pt idx="3">
                  <c:v>1723.4984226346201</c:v>
                </c:pt>
                <c:pt idx="4">
                  <c:v>1592.2398696786299</c:v>
                </c:pt>
                <c:pt idx="5">
                  <c:v>1452.1346784914001</c:v>
                </c:pt>
                <c:pt idx="6">
                  <c:v>1373.9477306703</c:v>
                </c:pt>
                <c:pt idx="7">
                  <c:v>1521.99664817095</c:v>
                </c:pt>
                <c:pt idx="9">
                  <c:v>1543.0086278911001</c:v>
                </c:pt>
                <c:pt idx="10">
                  <c:v>1606.30414153586</c:v>
                </c:pt>
                <c:pt idx="11">
                  <c:v>1510.12128937548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A6-4742-B2F0-AE7001BFB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IQR dR1</a:t>
            </a:r>
            <a:r>
              <a:rPr lang="en-GB" sz="1100" b="0" i="0" u="none" strike="noStrike" baseline="0"/>
              <a:t>  </a:t>
            </a:r>
            <a:r>
              <a:rPr lang="en-GB" sz="1100" b="1" i="0" u="none" strike="noStrike" baseline="0"/>
              <a:t>ss-2D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198503545265797"/>
                  <c:y val="-0.175457049350312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IQR correlation'!$B$3:$B$14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IQR correlation'!$C$3:$C$14</c:f>
              <c:numCache>
                <c:formatCode>0.000</c:formatCode>
                <c:ptCount val="12"/>
                <c:pt idx="0">
                  <c:v>3.1113089999999999E-2</c:v>
                </c:pt>
                <c:pt idx="1">
                  <c:v>4.7943948E-2</c:v>
                </c:pt>
                <c:pt idx="3">
                  <c:v>1.9740912999999999E-2</c:v>
                </c:pt>
                <c:pt idx="4">
                  <c:v>1.1918949E-2</c:v>
                </c:pt>
                <c:pt idx="5">
                  <c:v>2.2489524E-2</c:v>
                </c:pt>
                <c:pt idx="6">
                  <c:v>2.1686473000000001E-2</c:v>
                </c:pt>
                <c:pt idx="7">
                  <c:v>2.5583557999999999E-2</c:v>
                </c:pt>
                <c:pt idx="9">
                  <c:v>2.2426353999999999E-2</c:v>
                </c:pt>
                <c:pt idx="10">
                  <c:v>1.7438708000000001E-2</c:v>
                </c:pt>
                <c:pt idx="11">
                  <c:v>1.7509235000000001E-2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32-40DF-B660-6AD5F4595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  <c:max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IQR dR1</a:t>
            </a:r>
            <a:r>
              <a:rPr lang="en-GB" sz="1100" b="0" i="0" u="none" strike="noStrike" baseline="0"/>
              <a:t>  </a:t>
            </a:r>
            <a:r>
              <a:rPr lang="en-GB" sz="1100" b="1" i="0" u="none" strike="noStrike" baseline="0"/>
              <a:t>ss-3D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5.9035512127249154E-2"/>
                  <c:y val="-0.217050646446971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IQR correlation'!$B$3:$B$14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IQR correlation'!$D$3:$D$14</c:f>
              <c:numCache>
                <c:formatCode>0.000</c:formatCode>
                <c:ptCount val="12"/>
                <c:pt idx="0">
                  <c:v>1.6454947000000001E-2</c:v>
                </c:pt>
                <c:pt idx="1">
                  <c:v>3.1929515999999998E-2</c:v>
                </c:pt>
                <c:pt idx="3">
                  <c:v>4.4806067999999998E-2</c:v>
                </c:pt>
                <c:pt idx="4">
                  <c:v>1.5380151999999999E-2</c:v>
                </c:pt>
                <c:pt idx="5">
                  <c:v>2.2383882000000001E-2</c:v>
                </c:pt>
                <c:pt idx="6">
                  <c:v>2.8932184999999999E-2</c:v>
                </c:pt>
                <c:pt idx="7">
                  <c:v>2.4171581000000001E-2</c:v>
                </c:pt>
                <c:pt idx="9">
                  <c:v>2.1792534999999998E-2</c:v>
                </c:pt>
                <c:pt idx="10">
                  <c:v>2.1780806E-2</c:v>
                </c:pt>
                <c:pt idx="11">
                  <c:v>1.9341338E-2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45-44D8-BEA9-BD2F9D595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  <c:max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 i="0" u="none" strike="noStrike" baseline="0">
                <a:effectLst/>
              </a:rPr>
              <a:t>IQR dR1</a:t>
            </a:r>
            <a:r>
              <a:rPr lang="en-GB" sz="1100" b="0" i="0" u="none" strike="noStrike" baseline="0"/>
              <a:t>  </a:t>
            </a:r>
            <a:r>
              <a:rPr lang="en-GB" sz="1100" b="1" i="0" u="none" strike="noStrike" baseline="0"/>
              <a:t>vol-3D</a:t>
            </a:r>
            <a:endParaRPr lang="en-GB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2261750413728404E-2"/>
                  <c:y val="-0.207526651761122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2 IQR correlation'!$B$3:$B$14</c:f>
              <c:numCache>
                <c:formatCode>General</c:formatCode>
                <c:ptCount val="12"/>
                <c:pt idx="0">
                  <c:v>196</c:v>
                </c:pt>
                <c:pt idx="1">
                  <c:v>169</c:v>
                </c:pt>
                <c:pt idx="3">
                  <c:v>172</c:v>
                </c:pt>
                <c:pt idx="4">
                  <c:v>195</c:v>
                </c:pt>
                <c:pt idx="5">
                  <c:v>169</c:v>
                </c:pt>
                <c:pt idx="6">
                  <c:v>178</c:v>
                </c:pt>
                <c:pt idx="7">
                  <c:v>174</c:v>
                </c:pt>
                <c:pt idx="9">
                  <c:v>176</c:v>
                </c:pt>
                <c:pt idx="10">
                  <c:v>186</c:v>
                </c:pt>
                <c:pt idx="11">
                  <c:v>194</c:v>
                </c:pt>
              </c:numCache>
            </c:numRef>
          </c:xVal>
          <c:yVal>
            <c:numRef>
              <c:f>'Table 2 IQR correlation'!$E$3:$E$14</c:f>
              <c:numCache>
                <c:formatCode>0.000</c:formatCode>
                <c:ptCount val="12"/>
                <c:pt idx="0">
                  <c:v>1.4677630000000001E-2</c:v>
                </c:pt>
                <c:pt idx="1">
                  <c:v>3.3227176999999997E-2</c:v>
                </c:pt>
                <c:pt idx="3">
                  <c:v>3.8038768000000001E-2</c:v>
                </c:pt>
                <c:pt idx="4">
                  <c:v>1.9063559000000001E-2</c:v>
                </c:pt>
                <c:pt idx="5">
                  <c:v>2.9327372000000001E-2</c:v>
                </c:pt>
                <c:pt idx="6">
                  <c:v>2.4691848999999998E-2</c:v>
                </c:pt>
                <c:pt idx="7">
                  <c:v>3.5609541000000001E-2</c:v>
                </c:pt>
                <c:pt idx="9">
                  <c:v>3.5742860000000001E-2</c:v>
                </c:pt>
                <c:pt idx="10">
                  <c:v>2.3129667E-2</c:v>
                </c:pt>
                <c:pt idx="11">
                  <c:v>2.7490382000000001E-2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7F-4B0D-B02C-55FA3A25E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75896"/>
        <c:axId val="765877536"/>
      </c:scatterChart>
      <c:valAx>
        <c:axId val="76587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7536"/>
        <c:crosses val="autoZero"/>
        <c:crossBetween val="midCat"/>
      </c:valAx>
      <c:valAx>
        <c:axId val="765877536"/>
        <c:scaling>
          <c:orientation val="minMax"/>
          <c:max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875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21</xdr:row>
      <xdr:rowOff>38100</xdr:rowOff>
    </xdr:from>
    <xdr:to>
      <xdr:col>1</xdr:col>
      <xdr:colOff>638176</xdr:colOff>
      <xdr:row>29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666678</xdr:colOff>
      <xdr:row>21</xdr:row>
      <xdr:rowOff>38101</xdr:rowOff>
    </xdr:from>
    <xdr:to>
      <xdr:col>3</xdr:col>
      <xdr:colOff>361950</xdr:colOff>
      <xdr:row>29</xdr:row>
      <xdr:rowOff>95251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372149</xdr:colOff>
      <xdr:row>21</xdr:row>
      <xdr:rowOff>38101</xdr:rowOff>
    </xdr:from>
    <xdr:to>
      <xdr:col>4</xdr:col>
      <xdr:colOff>1247775</xdr:colOff>
      <xdr:row>29</xdr:row>
      <xdr:rowOff>95251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1230288</xdr:colOff>
      <xdr:row>21</xdr:row>
      <xdr:rowOff>38100</xdr:rowOff>
    </xdr:from>
    <xdr:to>
      <xdr:col>6</xdr:col>
      <xdr:colOff>723900</xdr:colOff>
      <xdr:row>29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725463</xdr:colOff>
      <xdr:row>21</xdr:row>
      <xdr:rowOff>38100</xdr:rowOff>
    </xdr:from>
    <xdr:to>
      <xdr:col>7</xdr:col>
      <xdr:colOff>1352550</xdr:colOff>
      <xdr:row>29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1373163</xdr:colOff>
      <xdr:row>21</xdr:row>
      <xdr:rowOff>57150</xdr:rowOff>
    </xdr:from>
    <xdr:to>
      <xdr:col>10</xdr:col>
      <xdr:colOff>400050</xdr:colOff>
      <xdr:row>29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21</xdr:row>
      <xdr:rowOff>66675</xdr:rowOff>
    </xdr:from>
    <xdr:to>
      <xdr:col>1</xdr:col>
      <xdr:colOff>742949</xdr:colOff>
      <xdr:row>29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21</xdr:row>
      <xdr:rowOff>66675</xdr:rowOff>
    </xdr:from>
    <xdr:to>
      <xdr:col>3</xdr:col>
      <xdr:colOff>238125</xdr:colOff>
      <xdr:row>29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228600</xdr:colOff>
      <xdr:row>21</xdr:row>
      <xdr:rowOff>85725</xdr:rowOff>
    </xdr:from>
    <xdr:to>
      <xdr:col>4</xdr:col>
      <xdr:colOff>1095375</xdr:colOff>
      <xdr:row>29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1114425</xdr:colOff>
      <xdr:row>21</xdr:row>
      <xdr:rowOff>114300</xdr:rowOff>
    </xdr:from>
    <xdr:to>
      <xdr:col>6</xdr:col>
      <xdr:colOff>838200</xdr:colOff>
      <xdr:row>29</xdr:row>
      <xdr:rowOff>133350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866775</xdr:colOff>
      <xdr:row>21</xdr:row>
      <xdr:rowOff>133350</xdr:rowOff>
    </xdr:from>
    <xdr:to>
      <xdr:col>9</xdr:col>
      <xdr:colOff>285750</xdr:colOff>
      <xdr:row>29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304800</xdr:colOff>
      <xdr:row>21</xdr:row>
      <xdr:rowOff>123825</xdr:rowOff>
    </xdr:from>
    <xdr:to>
      <xdr:col>12</xdr:col>
      <xdr:colOff>266700</xdr:colOff>
      <xdr:row>29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B24" sqref="B24"/>
    </sheetView>
  </sheetViews>
  <sheetFormatPr defaultRowHeight="15" x14ac:dyDescent="0.25"/>
  <cols>
    <col min="1" max="1" width="16.28515625" customWidth="1"/>
    <col min="2" max="2" width="21.140625" customWidth="1"/>
    <col min="3" max="3" width="16.42578125" customWidth="1"/>
    <col min="4" max="4" width="21" customWidth="1"/>
    <col min="5" max="5" width="18.42578125" customWidth="1"/>
    <col min="6" max="6" width="13.42578125" customWidth="1"/>
    <col min="7" max="7" width="14.7109375" customWidth="1"/>
    <col min="8" max="8" width="18.140625" customWidth="1"/>
  </cols>
  <sheetData>
    <row r="1" spans="1:15" x14ac:dyDescent="0.25">
      <c r="A1" s="1" t="s">
        <v>0</v>
      </c>
      <c r="B1" s="1" t="s">
        <v>38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15" x14ac:dyDescent="0.25">
      <c r="A2" s="1"/>
      <c r="B2" s="19" t="s">
        <v>7</v>
      </c>
      <c r="C2" s="19"/>
      <c r="D2" s="19" t="s">
        <v>8</v>
      </c>
      <c r="E2" s="19" t="s">
        <v>9</v>
      </c>
      <c r="F2" s="19" t="s">
        <v>10</v>
      </c>
      <c r="G2" s="19"/>
      <c r="H2" s="1"/>
    </row>
    <row r="3" spans="1:15" x14ac:dyDescent="0.25">
      <c r="A3" s="2">
        <v>1</v>
      </c>
      <c r="B3" s="8" t="s">
        <v>39</v>
      </c>
      <c r="C3" s="8">
        <v>24.3</v>
      </c>
      <c r="D3" s="8">
        <v>196</v>
      </c>
      <c r="E3" s="2">
        <v>266</v>
      </c>
      <c r="F3" s="2">
        <v>2730</v>
      </c>
      <c r="G3" s="2">
        <v>10.8</v>
      </c>
      <c r="H3" s="2" t="s">
        <v>11</v>
      </c>
    </row>
    <row r="4" spans="1:15" x14ac:dyDescent="0.25">
      <c r="A4" s="2">
        <v>2</v>
      </c>
      <c r="B4" s="8" t="s">
        <v>40</v>
      </c>
      <c r="C4" s="8">
        <v>29</v>
      </c>
      <c r="D4" s="8">
        <v>169</v>
      </c>
      <c r="E4" s="2">
        <v>280</v>
      </c>
      <c r="F4" s="2">
        <v>3289</v>
      </c>
      <c r="G4" s="2">
        <v>19.7</v>
      </c>
      <c r="H4" s="2" t="s">
        <v>12</v>
      </c>
    </row>
    <row r="5" spans="1:15" s="6" customFormat="1" x14ac:dyDescent="0.25">
      <c r="A5" s="7">
        <v>3</v>
      </c>
      <c r="B5" s="7" t="s">
        <v>41</v>
      </c>
      <c r="C5" s="7">
        <v>36.9</v>
      </c>
      <c r="D5" s="7">
        <v>176</v>
      </c>
      <c r="E5" s="7">
        <v>292</v>
      </c>
      <c r="F5" s="7">
        <v>2900</v>
      </c>
      <c r="G5" s="7" t="s">
        <v>13</v>
      </c>
      <c r="H5" s="7" t="s">
        <v>12</v>
      </c>
    </row>
    <row r="6" spans="1:15" x14ac:dyDescent="0.25">
      <c r="A6" s="2">
        <v>4</v>
      </c>
      <c r="B6" s="16" t="s">
        <v>42</v>
      </c>
      <c r="C6" s="8">
        <v>37.9</v>
      </c>
      <c r="D6" s="8">
        <v>172</v>
      </c>
      <c r="E6" s="2">
        <v>265</v>
      </c>
      <c r="F6" s="8">
        <v>2900</v>
      </c>
      <c r="G6" s="8">
        <v>17</v>
      </c>
      <c r="H6" s="2" t="s">
        <v>11</v>
      </c>
    </row>
    <row r="7" spans="1:15" x14ac:dyDescent="0.25">
      <c r="A7" s="2">
        <v>5</v>
      </c>
      <c r="B7" s="8" t="s">
        <v>43</v>
      </c>
      <c r="C7" s="8">
        <v>28.3</v>
      </c>
      <c r="D7" s="8">
        <v>195</v>
      </c>
      <c r="E7" s="2">
        <v>270</v>
      </c>
      <c r="F7" s="2">
        <v>3420</v>
      </c>
      <c r="G7" s="2">
        <v>59.4</v>
      </c>
      <c r="H7" s="2" t="s">
        <v>11</v>
      </c>
    </row>
    <row r="8" spans="1:15" x14ac:dyDescent="0.25">
      <c r="A8" s="2">
        <v>6</v>
      </c>
      <c r="B8" s="8" t="s">
        <v>44</v>
      </c>
      <c r="C8" s="8">
        <v>25</v>
      </c>
      <c r="D8" s="8">
        <v>169</v>
      </c>
      <c r="E8" s="2">
        <v>282</v>
      </c>
      <c r="F8" s="8">
        <v>3674</v>
      </c>
      <c r="G8" s="8">
        <v>41</v>
      </c>
      <c r="H8" s="2" t="s">
        <v>12</v>
      </c>
    </row>
    <row r="9" spans="1:15" x14ac:dyDescent="0.25">
      <c r="A9" s="2">
        <v>7</v>
      </c>
      <c r="B9" s="8" t="s">
        <v>43</v>
      </c>
      <c r="C9" s="8">
        <v>18.100000000000001</v>
      </c>
      <c r="D9" s="8">
        <v>178</v>
      </c>
      <c r="E9" s="2">
        <v>273</v>
      </c>
      <c r="F9" s="8">
        <v>3682</v>
      </c>
      <c r="G9" s="8">
        <v>81</v>
      </c>
      <c r="H9" s="2" t="s">
        <v>11</v>
      </c>
    </row>
    <row r="10" spans="1:15" x14ac:dyDescent="0.25">
      <c r="A10" s="2">
        <v>8</v>
      </c>
      <c r="B10" s="8" t="s">
        <v>41</v>
      </c>
      <c r="C10" s="8">
        <v>29.7</v>
      </c>
      <c r="D10" s="8">
        <v>174</v>
      </c>
      <c r="E10" s="2">
        <v>236</v>
      </c>
      <c r="F10" s="8">
        <v>2660</v>
      </c>
      <c r="G10" s="8">
        <v>98</v>
      </c>
      <c r="H10" s="2" t="s">
        <v>11</v>
      </c>
    </row>
    <row r="11" spans="1:15" s="6" customFormat="1" x14ac:dyDescent="0.25">
      <c r="A11" s="7">
        <v>9</v>
      </c>
      <c r="B11" s="7" t="s">
        <v>41</v>
      </c>
      <c r="C11" s="7">
        <v>26.8</v>
      </c>
      <c r="D11" s="7">
        <v>170</v>
      </c>
      <c r="E11" s="7">
        <v>275</v>
      </c>
      <c r="F11" s="7">
        <v>2500</v>
      </c>
      <c r="G11" s="7" t="s">
        <v>14</v>
      </c>
      <c r="H11" s="7" t="s">
        <v>12</v>
      </c>
    </row>
    <row r="12" spans="1:15" x14ac:dyDescent="0.25">
      <c r="A12" s="2">
        <v>10</v>
      </c>
      <c r="B12" s="8" t="s">
        <v>39</v>
      </c>
      <c r="C12" s="8">
        <v>17.399999999999999</v>
      </c>
      <c r="D12" s="8">
        <v>176</v>
      </c>
      <c r="E12" s="2">
        <v>286</v>
      </c>
      <c r="F12" s="8">
        <v>2950</v>
      </c>
      <c r="G12" s="8">
        <v>12</v>
      </c>
      <c r="H12" s="2" t="s">
        <v>11</v>
      </c>
    </row>
    <row r="13" spans="1:15" x14ac:dyDescent="0.25">
      <c r="A13" s="2">
        <v>11</v>
      </c>
      <c r="B13" s="17" t="s">
        <v>41</v>
      </c>
      <c r="C13" s="18">
        <v>21.3</v>
      </c>
      <c r="D13" s="8">
        <v>106</v>
      </c>
      <c r="E13" s="2">
        <v>287</v>
      </c>
      <c r="F13" s="8">
        <v>3106</v>
      </c>
      <c r="G13" s="8">
        <v>15</v>
      </c>
      <c r="H13" s="2" t="s">
        <v>11</v>
      </c>
    </row>
    <row r="14" spans="1:15" x14ac:dyDescent="0.25">
      <c r="A14" s="2">
        <v>12</v>
      </c>
      <c r="B14" s="8" t="s">
        <v>39</v>
      </c>
      <c r="C14" s="2">
        <v>21.5</v>
      </c>
      <c r="D14" s="8">
        <v>194</v>
      </c>
      <c r="E14" s="2">
        <v>272</v>
      </c>
      <c r="F14" s="8">
        <v>2830</v>
      </c>
      <c r="G14" s="8">
        <v>7</v>
      </c>
      <c r="H14" s="2" t="s">
        <v>12</v>
      </c>
    </row>
    <row r="15" spans="1:15" ht="15.75" x14ac:dyDescent="0.25">
      <c r="B15" s="4"/>
      <c r="C15" s="5"/>
      <c r="D15" s="4"/>
      <c r="E15" s="2"/>
      <c r="F15" s="3"/>
      <c r="G15" s="3"/>
    </row>
    <row r="16" spans="1:15" x14ac:dyDescent="0.25">
      <c r="A16" s="1" t="s">
        <v>15</v>
      </c>
      <c r="C16">
        <f t="shared" ref="B16:G16" si="0">MEDIAN(C3:C14)</f>
        <v>25.9</v>
      </c>
      <c r="D16">
        <f t="shared" si="0"/>
        <v>175</v>
      </c>
      <c r="E16">
        <f t="shared" si="0"/>
        <v>274</v>
      </c>
      <c r="F16">
        <f t="shared" si="0"/>
        <v>2925</v>
      </c>
      <c r="G16">
        <f t="shared" si="0"/>
        <v>18.350000000000001</v>
      </c>
      <c r="I16" s="9" t="s">
        <v>16</v>
      </c>
      <c r="J16" s="6"/>
      <c r="K16" s="6"/>
      <c r="L16" s="6"/>
      <c r="M16" s="6"/>
      <c r="N16" s="6"/>
      <c r="O16" s="6"/>
    </row>
    <row r="17" spans="1:7" x14ac:dyDescent="0.25">
      <c r="A17" s="1" t="s">
        <v>17</v>
      </c>
      <c r="C17">
        <f t="shared" ref="B17:G17" si="1">PERCENTILE(C3:C14,0.25)</f>
        <v>21.45</v>
      </c>
      <c r="D17">
        <f t="shared" si="1"/>
        <v>169.75</v>
      </c>
      <c r="E17">
        <f t="shared" si="1"/>
        <v>269</v>
      </c>
      <c r="F17">
        <f t="shared" si="1"/>
        <v>2805</v>
      </c>
      <c r="G17">
        <f t="shared" si="1"/>
        <v>12.75</v>
      </c>
    </row>
    <row r="18" spans="1:7" x14ac:dyDescent="0.25">
      <c r="A18" s="1" t="s">
        <v>18</v>
      </c>
      <c r="C18">
        <f t="shared" ref="B18:G18" si="2">PERCENTILE(C3:C14, 0.75)</f>
        <v>29.175000000000001</v>
      </c>
      <c r="D18">
        <f t="shared" si="2"/>
        <v>182</v>
      </c>
      <c r="E18">
        <f t="shared" si="2"/>
        <v>283</v>
      </c>
      <c r="F18">
        <f t="shared" si="2"/>
        <v>3321.75</v>
      </c>
      <c r="G18">
        <f t="shared" si="2"/>
        <v>54.8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D7" sqref="D7"/>
    </sheetView>
  </sheetViews>
  <sheetFormatPr defaultRowHeight="15" x14ac:dyDescent="0.25"/>
  <cols>
    <col min="1" max="1" width="28.7109375" customWidth="1"/>
    <col min="2" max="2" width="23.42578125" customWidth="1"/>
    <col min="3" max="3" width="19.85546875" customWidth="1"/>
    <col min="4" max="4" width="22.5703125" customWidth="1"/>
    <col min="5" max="5" width="18.85546875" customWidth="1"/>
    <col min="6" max="6" width="20.85546875" customWidth="1"/>
    <col min="7" max="7" width="22.7109375" customWidth="1"/>
    <col min="8" max="8" width="21.28515625" customWidth="1"/>
    <col min="10" max="10" width="16.28515625" customWidth="1"/>
  </cols>
  <sheetData>
    <row r="1" spans="1:10" x14ac:dyDescent="0.25">
      <c r="C1" s="14"/>
      <c r="D1" s="15" t="s">
        <v>19</v>
      </c>
      <c r="E1" s="14"/>
      <c r="F1" s="14"/>
      <c r="G1" s="15" t="s">
        <v>20</v>
      </c>
      <c r="H1" s="14"/>
    </row>
    <row r="2" spans="1:10" x14ac:dyDescent="0.25">
      <c r="A2" s="1" t="s">
        <v>0</v>
      </c>
      <c r="B2" s="1"/>
      <c r="C2" s="15" t="s">
        <v>21</v>
      </c>
      <c r="D2" s="15" t="s">
        <v>22</v>
      </c>
      <c r="E2" s="15" t="s">
        <v>23</v>
      </c>
      <c r="F2" s="15" t="s">
        <v>21</v>
      </c>
      <c r="G2" s="15" t="s">
        <v>24</v>
      </c>
      <c r="H2" s="15" t="s">
        <v>25</v>
      </c>
      <c r="J2" s="1" t="s">
        <v>26</v>
      </c>
    </row>
    <row r="3" spans="1:10" x14ac:dyDescent="0.25">
      <c r="A3">
        <v>1</v>
      </c>
      <c r="C3" s="10">
        <v>3.1831855999999999E-2</v>
      </c>
      <c r="D3" s="10">
        <v>1.6938106897855399E-2</v>
      </c>
      <c r="E3" s="10">
        <v>1.35096503791139E-2</v>
      </c>
      <c r="F3" s="11">
        <v>1305.0408559555101</v>
      </c>
      <c r="G3" s="11">
        <v>1501.77472176526</v>
      </c>
      <c r="H3" s="11">
        <v>1441.9168514999999</v>
      </c>
      <c r="J3">
        <v>25</v>
      </c>
    </row>
    <row r="4" spans="1:10" x14ac:dyDescent="0.25">
      <c r="A4">
        <v>2</v>
      </c>
      <c r="C4" s="10">
        <v>2.7743787999999998E-2</v>
      </c>
      <c r="D4" s="10">
        <v>2.90663470233576E-2</v>
      </c>
      <c r="E4" s="10">
        <v>2.37185198346061E-2</v>
      </c>
      <c r="F4" s="11">
        <v>1591.9172473977001</v>
      </c>
      <c r="G4" s="11">
        <v>1553.48536140176</v>
      </c>
      <c r="H4" s="11">
        <v>1472.8935198844299</v>
      </c>
      <c r="J4">
        <v>25</v>
      </c>
    </row>
    <row r="5" spans="1:10" x14ac:dyDescent="0.25">
      <c r="A5">
        <v>3</v>
      </c>
      <c r="C5" s="10">
        <v>4.3127340000000004E-3</v>
      </c>
      <c r="D5" s="10">
        <v>1.01150790623165E-2</v>
      </c>
      <c r="E5" s="10">
        <v>1.25167866241448E-2</v>
      </c>
      <c r="F5" s="11">
        <v>1653.94193878803</v>
      </c>
      <c r="G5" s="11">
        <v>1418.3130416783199</v>
      </c>
      <c r="H5" s="11">
        <v>1406.72717230175</v>
      </c>
      <c r="J5">
        <v>17</v>
      </c>
    </row>
    <row r="6" spans="1:10" x14ac:dyDescent="0.25">
      <c r="A6">
        <v>4</v>
      </c>
      <c r="C6" s="10">
        <v>1.3526279E-2</v>
      </c>
      <c r="D6" s="10">
        <v>4.0641930237513703E-2</v>
      </c>
      <c r="E6" s="10">
        <v>3.21780868846109E-2</v>
      </c>
      <c r="F6" s="11">
        <v>1679.53141903151</v>
      </c>
      <c r="G6" s="11">
        <v>1693.4736977995301</v>
      </c>
      <c r="H6" s="11">
        <v>1723.4984226346201</v>
      </c>
      <c r="J6">
        <v>29</v>
      </c>
    </row>
    <row r="7" spans="1:10" x14ac:dyDescent="0.25">
      <c r="A7">
        <v>5</v>
      </c>
      <c r="C7" s="10">
        <v>5.4670730000000002E-3</v>
      </c>
      <c r="D7" s="10">
        <v>-6.4751626343848897E-3</v>
      </c>
      <c r="E7" s="10">
        <v>-3.0553835525489602E-3</v>
      </c>
      <c r="F7" s="11">
        <v>1646.45104122929</v>
      </c>
      <c r="G7" s="11">
        <v>1576.29815426703</v>
      </c>
      <c r="H7" s="11">
        <v>1592.2398696786299</v>
      </c>
      <c r="J7">
        <v>31</v>
      </c>
    </row>
    <row r="8" spans="1:10" x14ac:dyDescent="0.25">
      <c r="A8">
        <v>6</v>
      </c>
      <c r="C8" s="10">
        <v>3.4215051000000003E-2</v>
      </c>
      <c r="D8" s="10">
        <v>3.2653552840266102E-2</v>
      </c>
      <c r="E8" s="10">
        <v>2.2993952761114898E-2</v>
      </c>
      <c r="F8" s="11">
        <v>1643.5436134280801</v>
      </c>
      <c r="G8" s="11">
        <v>1474.69369750586</v>
      </c>
      <c r="H8" s="11">
        <v>1452.1346784914001</v>
      </c>
      <c r="J8">
        <v>20</v>
      </c>
    </row>
    <row r="9" spans="1:10" x14ac:dyDescent="0.25">
      <c r="A9">
        <v>7</v>
      </c>
      <c r="C9" s="10">
        <v>1.6450540999999999E-2</v>
      </c>
      <c r="D9" s="10">
        <v>1.29358213277612E-2</v>
      </c>
      <c r="E9" s="10">
        <v>1.34656911528955E-2</v>
      </c>
      <c r="F9" s="11">
        <v>1640.5694543176601</v>
      </c>
      <c r="G9" s="11">
        <v>1451.2994715032901</v>
      </c>
      <c r="H9" s="11">
        <v>1373.9477306703</v>
      </c>
      <c r="J9">
        <v>28</v>
      </c>
    </row>
    <row r="10" spans="1:10" x14ac:dyDescent="0.25">
      <c r="A10">
        <v>8</v>
      </c>
      <c r="C10" s="10">
        <v>2.2382875E-2</v>
      </c>
      <c r="D10" s="10">
        <v>4.70660107747123E-2</v>
      </c>
      <c r="E10" s="10">
        <v>4.81106285395482E-2</v>
      </c>
      <c r="F10" s="11">
        <v>1579.78192956875</v>
      </c>
      <c r="G10" s="11">
        <v>1548.51473235146</v>
      </c>
      <c r="H10" s="11">
        <v>1521.99664817095</v>
      </c>
      <c r="J10">
        <v>30</v>
      </c>
    </row>
    <row r="11" spans="1:10" x14ac:dyDescent="0.25">
      <c r="A11">
        <v>9</v>
      </c>
      <c r="C11" s="10">
        <v>2.2723355000000001E-2</v>
      </c>
      <c r="D11" s="10">
        <v>1.24594891831001E-3</v>
      </c>
      <c r="E11" s="10">
        <v>1.15332102853649E-2</v>
      </c>
      <c r="F11" s="11">
        <v>1608.2669571148399</v>
      </c>
      <c r="G11" s="11">
        <v>1524.3483212671599</v>
      </c>
      <c r="H11" s="11">
        <v>1539.86722104349</v>
      </c>
      <c r="J11">
        <v>34</v>
      </c>
    </row>
    <row r="12" spans="1:10" x14ac:dyDescent="0.25">
      <c r="A12">
        <v>10</v>
      </c>
      <c r="C12" s="10">
        <v>1.2095414000000001E-2</v>
      </c>
      <c r="D12" s="10">
        <v>2.55506879098669E-2</v>
      </c>
      <c r="E12" s="10">
        <v>3.07014482094796E-2</v>
      </c>
      <c r="F12" s="11">
        <v>1632.5544396805899</v>
      </c>
      <c r="G12" s="11">
        <v>1599.7232048180999</v>
      </c>
      <c r="H12" s="11">
        <v>1543.0086278911001</v>
      </c>
      <c r="J12">
        <v>24</v>
      </c>
    </row>
    <row r="13" spans="1:10" x14ac:dyDescent="0.25">
      <c r="A13">
        <v>11</v>
      </c>
      <c r="C13" s="10">
        <v>1.4044997E-2</v>
      </c>
      <c r="D13" s="10">
        <v>2.0456057742176001E-2</v>
      </c>
      <c r="E13" s="10">
        <v>1.45883173486216E-2</v>
      </c>
      <c r="F13" s="11">
        <v>1678.76113719299</v>
      </c>
      <c r="G13" s="11">
        <v>1605.8868524269001</v>
      </c>
      <c r="H13" s="11">
        <v>1606.30414153586</v>
      </c>
      <c r="J13">
        <v>29</v>
      </c>
    </row>
    <row r="14" spans="1:10" x14ac:dyDescent="0.25">
      <c r="A14">
        <v>12</v>
      </c>
      <c r="C14" s="10">
        <v>3.7530208000000002E-2</v>
      </c>
      <c r="D14" s="10">
        <v>4.0995385974060702E-2</v>
      </c>
      <c r="E14" s="10">
        <v>4.06386718011853E-2</v>
      </c>
      <c r="F14" s="11">
        <v>1571.6447618151899</v>
      </c>
      <c r="G14" s="11">
        <v>1527.1428599297701</v>
      </c>
      <c r="H14" s="11">
        <v>1510.12128937548</v>
      </c>
      <c r="J14">
        <v>20</v>
      </c>
    </row>
    <row r="15" spans="1:10" x14ac:dyDescent="0.25">
      <c r="C15" s="10"/>
      <c r="D15" s="10"/>
      <c r="E15" s="10"/>
      <c r="F15" s="11"/>
      <c r="G15" s="11"/>
      <c r="H15" s="11"/>
    </row>
    <row r="16" spans="1:10" x14ac:dyDescent="0.25">
      <c r="A16" s="1" t="s">
        <v>27</v>
      </c>
      <c r="B16" s="1" t="s">
        <v>28</v>
      </c>
      <c r="C16" s="10">
        <f t="shared" ref="C16:H16" si="0">AVERAGE(C3:C14)</f>
        <v>2.0193680916666668E-2</v>
      </c>
      <c r="D16" s="10">
        <f t="shared" si="0"/>
        <v>2.2599147172817632E-2</v>
      </c>
      <c r="E16" s="10">
        <f t="shared" si="0"/>
        <v>2.1741631689011397E-2</v>
      </c>
      <c r="F16" s="11">
        <f t="shared" si="0"/>
        <v>1602.667066293345</v>
      </c>
      <c r="G16" s="11">
        <f t="shared" si="0"/>
        <v>1539.5795097262032</v>
      </c>
      <c r="H16" s="11">
        <f t="shared" si="0"/>
        <v>1515.3880144315008</v>
      </c>
    </row>
    <row r="17" spans="2:8" x14ac:dyDescent="0.25">
      <c r="B17" s="1" t="s">
        <v>29</v>
      </c>
      <c r="C17" s="10">
        <f t="shared" ref="C17:H17" si="1">MIN(C3:C14)</f>
        <v>4.3127340000000004E-3</v>
      </c>
      <c r="D17" s="10">
        <f t="shared" si="1"/>
        <v>-6.4751626343848897E-3</v>
      </c>
      <c r="E17" s="10">
        <f t="shared" si="1"/>
        <v>-3.0553835525489602E-3</v>
      </c>
      <c r="F17" s="11">
        <f t="shared" si="1"/>
        <v>1305.0408559555101</v>
      </c>
      <c r="G17" s="11">
        <f t="shared" si="1"/>
        <v>1418.3130416783199</v>
      </c>
      <c r="H17" s="11">
        <f t="shared" si="1"/>
        <v>1373.9477306703</v>
      </c>
    </row>
    <row r="18" spans="2:8" x14ac:dyDescent="0.25">
      <c r="B18" s="1" t="s">
        <v>30</v>
      </c>
      <c r="C18" s="10">
        <f t="shared" ref="C18:H18" si="2">MAX(C3:C14)</f>
        <v>3.7530208000000002E-2</v>
      </c>
      <c r="D18" s="10">
        <f t="shared" si="2"/>
        <v>4.70660107747123E-2</v>
      </c>
      <c r="E18" s="10">
        <f t="shared" si="2"/>
        <v>4.81106285395482E-2</v>
      </c>
      <c r="F18" s="11">
        <f t="shared" si="2"/>
        <v>1679.53141903151</v>
      </c>
      <c r="G18" s="11">
        <f t="shared" si="2"/>
        <v>1693.4736977995301</v>
      </c>
      <c r="H18" s="11">
        <f t="shared" si="2"/>
        <v>1723.4984226346201</v>
      </c>
    </row>
    <row r="23" spans="2:8" x14ac:dyDescent="0.25">
      <c r="H23" t="s">
        <v>31</v>
      </c>
    </row>
    <row r="25" spans="2:8" x14ac:dyDescent="0.25">
      <c r="D25" t="s">
        <v>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20" sqref="A20:XFD21"/>
    </sheetView>
  </sheetViews>
  <sheetFormatPr defaultRowHeight="15" x14ac:dyDescent="0.25"/>
  <cols>
    <col min="1" max="1" width="30.85546875" customWidth="1"/>
    <col min="2" max="2" width="23.42578125" customWidth="1"/>
    <col min="3" max="3" width="19.85546875" customWidth="1"/>
    <col min="4" max="4" width="22.5703125" customWidth="1"/>
    <col min="5" max="5" width="18.85546875" customWidth="1"/>
    <col min="6" max="6" width="20.85546875" customWidth="1"/>
    <col min="7" max="7" width="18.28515625" customWidth="1"/>
    <col min="8" max="8" width="16.85546875" customWidth="1"/>
    <col min="10" max="10" width="17.85546875" customWidth="1"/>
  </cols>
  <sheetData>
    <row r="1" spans="1:10" x14ac:dyDescent="0.25">
      <c r="C1" s="14"/>
      <c r="D1" s="15" t="s">
        <v>33</v>
      </c>
      <c r="E1" s="14"/>
      <c r="F1" s="14"/>
      <c r="G1" s="15" t="s">
        <v>34</v>
      </c>
      <c r="H1" s="14"/>
    </row>
    <row r="2" spans="1:10" x14ac:dyDescent="0.25">
      <c r="A2" s="1" t="s">
        <v>0</v>
      </c>
      <c r="B2" s="1"/>
      <c r="C2" s="15" t="s">
        <v>21</v>
      </c>
      <c r="D2" s="15" t="s">
        <v>22</v>
      </c>
      <c r="E2" s="15" t="s">
        <v>23</v>
      </c>
      <c r="F2" s="15" t="s">
        <v>21</v>
      </c>
      <c r="G2" s="15" t="s">
        <v>24</v>
      </c>
      <c r="H2" s="15" t="s">
        <v>25</v>
      </c>
      <c r="J2" s="1" t="s">
        <v>26</v>
      </c>
    </row>
    <row r="3" spans="1:10" x14ac:dyDescent="0.25">
      <c r="A3">
        <v>1</v>
      </c>
      <c r="C3" s="10">
        <v>3.1113089999999999E-2</v>
      </c>
      <c r="D3" s="10">
        <v>1.6454947000000001E-2</v>
      </c>
      <c r="E3" s="10">
        <v>1.4677630000000001E-2</v>
      </c>
      <c r="F3" s="11">
        <v>171.11350580000001</v>
      </c>
      <c r="G3" s="11">
        <v>126.42633910000001</v>
      </c>
      <c r="H3" s="11">
        <v>155.7594915</v>
      </c>
      <c r="J3">
        <v>25</v>
      </c>
    </row>
    <row r="4" spans="1:10" x14ac:dyDescent="0.25">
      <c r="A4">
        <v>2</v>
      </c>
      <c r="C4" s="10">
        <v>4.7943948E-2</v>
      </c>
      <c r="D4" s="10">
        <v>3.1929515999999998E-2</v>
      </c>
      <c r="E4" s="10">
        <v>3.3227176999999997E-2</v>
      </c>
      <c r="F4" s="11">
        <v>170.9570502</v>
      </c>
      <c r="G4" s="11">
        <v>257.67242909999999</v>
      </c>
      <c r="H4" s="11">
        <v>338.81609259999999</v>
      </c>
      <c r="J4">
        <v>25</v>
      </c>
    </row>
    <row r="5" spans="1:10" x14ac:dyDescent="0.25">
      <c r="A5">
        <v>3</v>
      </c>
      <c r="C5" s="10">
        <v>2.0865933999999999E-2</v>
      </c>
      <c r="D5" s="10">
        <v>2.7209685000000001E-2</v>
      </c>
      <c r="E5" s="10">
        <v>2.3794836E-2</v>
      </c>
      <c r="F5" s="11">
        <v>234.9218291</v>
      </c>
      <c r="G5" s="11">
        <v>180.71538870000001</v>
      </c>
      <c r="H5" s="11">
        <v>235.50534870000001</v>
      </c>
      <c r="J5">
        <v>17</v>
      </c>
    </row>
    <row r="6" spans="1:10" x14ac:dyDescent="0.25">
      <c r="A6">
        <v>4</v>
      </c>
      <c r="C6" s="10">
        <v>1.9740912999999999E-2</v>
      </c>
      <c r="D6" s="10">
        <v>4.4806067999999998E-2</v>
      </c>
      <c r="E6" s="10">
        <v>3.8038768000000001E-2</v>
      </c>
      <c r="F6" s="11">
        <v>275.28706740000001</v>
      </c>
      <c r="G6" s="11">
        <v>337.83333649999997</v>
      </c>
      <c r="H6" s="11">
        <v>340.30544659999998</v>
      </c>
      <c r="J6">
        <v>29</v>
      </c>
    </row>
    <row r="7" spans="1:10" x14ac:dyDescent="0.25">
      <c r="A7">
        <v>5</v>
      </c>
      <c r="C7" s="10">
        <v>1.1918949E-2</v>
      </c>
      <c r="D7" s="10">
        <v>1.5380151999999999E-2</v>
      </c>
      <c r="E7" s="10">
        <v>1.9063559000000001E-2</v>
      </c>
      <c r="F7" s="11">
        <v>106.4963893</v>
      </c>
      <c r="G7" s="11">
        <v>150.30315010000001</v>
      </c>
      <c r="H7" s="11">
        <v>190.11091809999999</v>
      </c>
      <c r="J7">
        <v>31</v>
      </c>
    </row>
    <row r="8" spans="1:10" x14ac:dyDescent="0.25">
      <c r="A8">
        <v>6</v>
      </c>
      <c r="C8" s="10">
        <v>2.2489524E-2</v>
      </c>
      <c r="D8" s="10">
        <v>2.2383882000000001E-2</v>
      </c>
      <c r="E8" s="10">
        <v>2.9327372000000001E-2</v>
      </c>
      <c r="F8" s="11">
        <v>194.4332856</v>
      </c>
      <c r="G8" s="11">
        <v>190.71347800000001</v>
      </c>
      <c r="H8" s="11">
        <v>213.71188939999999</v>
      </c>
      <c r="J8">
        <v>20</v>
      </c>
    </row>
    <row r="9" spans="1:10" x14ac:dyDescent="0.25">
      <c r="A9">
        <v>7</v>
      </c>
      <c r="C9" s="10">
        <v>2.1686473000000001E-2</v>
      </c>
      <c r="D9" s="10">
        <v>2.8932184999999999E-2</v>
      </c>
      <c r="E9" s="10">
        <v>2.4691848999999998E-2</v>
      </c>
      <c r="F9" s="11">
        <v>152.69472500000001</v>
      </c>
      <c r="G9" s="11">
        <v>197.630517</v>
      </c>
      <c r="H9" s="11">
        <v>225.6152936</v>
      </c>
      <c r="J9">
        <v>28</v>
      </c>
    </row>
    <row r="10" spans="1:10" x14ac:dyDescent="0.25">
      <c r="A10">
        <v>8</v>
      </c>
      <c r="C10" s="10">
        <v>2.5583557999999999E-2</v>
      </c>
      <c r="D10" s="10">
        <v>2.4171581000000001E-2</v>
      </c>
      <c r="E10" s="10">
        <v>3.5609541000000001E-2</v>
      </c>
      <c r="F10" s="11">
        <v>134.39163149999999</v>
      </c>
      <c r="G10" s="11">
        <v>144.21723879999999</v>
      </c>
      <c r="H10" s="11">
        <v>160.57828090000001</v>
      </c>
      <c r="J10">
        <v>30</v>
      </c>
    </row>
    <row r="11" spans="1:10" x14ac:dyDescent="0.25">
      <c r="A11">
        <v>9</v>
      </c>
      <c r="C11" s="10">
        <v>3.3906288E-2</v>
      </c>
      <c r="D11" s="10">
        <v>2.1295997000000001E-2</v>
      </c>
      <c r="E11" s="10">
        <v>2.4258489000000001E-2</v>
      </c>
      <c r="F11" s="11">
        <v>193.3325864</v>
      </c>
      <c r="G11" s="11">
        <v>185.69576509999999</v>
      </c>
      <c r="H11" s="11">
        <v>180.39017219999999</v>
      </c>
      <c r="J11">
        <v>34</v>
      </c>
    </row>
    <row r="12" spans="1:10" x14ac:dyDescent="0.25">
      <c r="A12">
        <v>10</v>
      </c>
      <c r="C12" s="10">
        <v>2.2426353999999999E-2</v>
      </c>
      <c r="D12" s="10">
        <v>2.1792534999999998E-2</v>
      </c>
      <c r="E12" s="10">
        <v>3.5742860000000001E-2</v>
      </c>
      <c r="F12" s="11">
        <v>159.54129259999999</v>
      </c>
      <c r="G12" s="11">
        <v>302.69600100000002</v>
      </c>
      <c r="H12" s="11">
        <v>251.02609079999999</v>
      </c>
      <c r="J12">
        <v>24</v>
      </c>
    </row>
    <row r="13" spans="1:10" x14ac:dyDescent="0.25">
      <c r="A13">
        <v>11</v>
      </c>
      <c r="C13" s="10">
        <v>1.7438708000000001E-2</v>
      </c>
      <c r="D13" s="10">
        <v>2.1780806E-2</v>
      </c>
      <c r="E13" s="10">
        <v>2.3129667E-2</v>
      </c>
      <c r="F13" s="11">
        <v>244.65468319999999</v>
      </c>
      <c r="G13" s="11">
        <v>122.344643</v>
      </c>
      <c r="H13" s="11">
        <v>152.21632439999999</v>
      </c>
      <c r="J13">
        <v>29</v>
      </c>
    </row>
    <row r="14" spans="1:10" x14ac:dyDescent="0.25">
      <c r="A14">
        <v>12</v>
      </c>
      <c r="C14" s="10">
        <v>1.7509235000000001E-2</v>
      </c>
      <c r="D14" s="10">
        <v>1.9341338E-2</v>
      </c>
      <c r="E14" s="10">
        <v>2.7490382000000001E-2</v>
      </c>
      <c r="F14" s="11">
        <v>86.598067180000001</v>
      </c>
      <c r="G14" s="11">
        <v>159.0162052</v>
      </c>
      <c r="H14" s="11">
        <v>158.556681</v>
      </c>
      <c r="J14">
        <v>20</v>
      </c>
    </row>
    <row r="15" spans="1:10" x14ac:dyDescent="0.25">
      <c r="C15" s="10"/>
      <c r="D15" s="10"/>
      <c r="E15" s="10"/>
      <c r="F15" s="11"/>
      <c r="G15" s="11"/>
      <c r="H15" s="11"/>
    </row>
    <row r="16" spans="1:10" x14ac:dyDescent="0.25">
      <c r="A16" s="1" t="s">
        <v>27</v>
      </c>
      <c r="B16" s="1" t="s">
        <v>28</v>
      </c>
      <c r="C16" s="10">
        <f t="shared" ref="C16:H16" si="0">AVERAGE(C3:C14)</f>
        <v>2.4385247833333342E-2</v>
      </c>
      <c r="D16" s="10">
        <f t="shared" si="0"/>
        <v>2.4623224333333332E-2</v>
      </c>
      <c r="E16" s="10">
        <f>AVERAGE(E3:E13)</f>
        <v>2.7414704363636359E-2</v>
      </c>
      <c r="F16" s="11">
        <f t="shared" si="0"/>
        <v>177.03517610666665</v>
      </c>
      <c r="G16" s="11">
        <f t="shared" si="0"/>
        <v>196.27204096666665</v>
      </c>
      <c r="H16" s="11">
        <f t="shared" si="0"/>
        <v>216.88266914999997</v>
      </c>
    </row>
    <row r="17" spans="2:8" x14ac:dyDescent="0.25">
      <c r="B17" s="1" t="s">
        <v>29</v>
      </c>
      <c r="C17" s="10">
        <f t="shared" ref="C17:H17" si="1">MIN(C3:C14)</f>
        <v>1.1918949E-2</v>
      </c>
      <c r="D17" s="10">
        <f t="shared" si="1"/>
        <v>1.5380151999999999E-2</v>
      </c>
      <c r="E17" s="10">
        <f>MIN(E3:E13)</f>
        <v>1.4677630000000001E-2</v>
      </c>
      <c r="F17" s="11">
        <f t="shared" si="1"/>
        <v>86.598067180000001</v>
      </c>
      <c r="G17" s="11">
        <f t="shared" si="1"/>
        <v>122.344643</v>
      </c>
      <c r="H17" s="11">
        <f t="shared" si="1"/>
        <v>152.21632439999999</v>
      </c>
    </row>
    <row r="18" spans="2:8" x14ac:dyDescent="0.25">
      <c r="B18" s="1" t="s">
        <v>30</v>
      </c>
      <c r="C18" s="10">
        <f t="shared" ref="C18:H18" si="2">MAX(C3:C14)</f>
        <v>4.7943948E-2</v>
      </c>
      <c r="D18" s="10">
        <f t="shared" si="2"/>
        <v>4.4806067999999998E-2</v>
      </c>
      <c r="E18" s="10">
        <f>MAX(E3:E13)</f>
        <v>3.8038768000000001E-2</v>
      </c>
      <c r="F18" s="11">
        <f t="shared" si="2"/>
        <v>275.28706740000001</v>
      </c>
      <c r="G18" s="11">
        <f t="shared" si="2"/>
        <v>337.83333649999997</v>
      </c>
      <c r="H18" s="11">
        <f t="shared" si="2"/>
        <v>340.30544659999998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8" sqref="B8"/>
    </sheetView>
  </sheetViews>
  <sheetFormatPr defaultRowHeight="15" x14ac:dyDescent="0.25"/>
  <cols>
    <col min="1" max="1" width="28.7109375" customWidth="1"/>
    <col min="2" max="2" width="23.42578125" customWidth="1"/>
    <col min="3" max="3" width="19.85546875" customWidth="1"/>
    <col min="4" max="4" width="22.5703125" customWidth="1"/>
    <col min="5" max="5" width="18.85546875" customWidth="1"/>
    <col min="6" max="6" width="20.85546875" customWidth="1"/>
    <col min="7" max="7" width="22.7109375" customWidth="1"/>
    <col min="8" max="8" width="21.28515625" customWidth="1"/>
    <col min="10" max="10" width="16.28515625" customWidth="1"/>
  </cols>
  <sheetData>
    <row r="1" spans="1:10" x14ac:dyDescent="0.25">
      <c r="C1" s="14"/>
      <c r="D1" s="15" t="s">
        <v>19</v>
      </c>
      <c r="E1" s="14"/>
      <c r="F1" s="14"/>
      <c r="G1" s="15" t="s">
        <v>20</v>
      </c>
      <c r="H1" s="14"/>
    </row>
    <row r="2" spans="1:10" x14ac:dyDescent="0.25">
      <c r="A2" s="1" t="s">
        <v>0</v>
      </c>
      <c r="B2" s="1" t="s">
        <v>2</v>
      </c>
      <c r="C2" s="15" t="s">
        <v>21</v>
      </c>
      <c r="D2" s="15" t="s">
        <v>22</v>
      </c>
      <c r="E2" s="15" t="s">
        <v>23</v>
      </c>
      <c r="F2" s="15" t="s">
        <v>21</v>
      </c>
      <c r="G2" s="15" t="s">
        <v>24</v>
      </c>
      <c r="H2" s="15" t="s">
        <v>25</v>
      </c>
      <c r="J2" s="1" t="s">
        <v>26</v>
      </c>
    </row>
    <row r="3" spans="1:10" x14ac:dyDescent="0.25">
      <c r="A3">
        <v>1</v>
      </c>
      <c r="B3">
        <v>196</v>
      </c>
      <c r="C3" s="10">
        <v>3.1831855999999999E-2</v>
      </c>
      <c r="D3" s="10">
        <v>1.6938106897855399E-2</v>
      </c>
      <c r="E3" s="10">
        <v>1.35096503791139E-2</v>
      </c>
      <c r="F3" s="11">
        <v>1305.0408559555101</v>
      </c>
      <c r="G3" s="11">
        <v>1501.77472176526</v>
      </c>
      <c r="H3" s="11">
        <v>1441.9168514999999</v>
      </c>
      <c r="J3">
        <v>25</v>
      </c>
    </row>
    <row r="4" spans="1:10" x14ac:dyDescent="0.25">
      <c r="A4">
        <v>2</v>
      </c>
      <c r="B4">
        <v>169</v>
      </c>
      <c r="C4" s="10">
        <v>2.7743787999999998E-2</v>
      </c>
      <c r="D4" s="10">
        <v>2.90663470233576E-2</v>
      </c>
      <c r="E4" s="10">
        <v>2.37185198346061E-2</v>
      </c>
      <c r="F4" s="11">
        <v>1591.9172473977001</v>
      </c>
      <c r="G4" s="11">
        <v>1553.48536140176</v>
      </c>
      <c r="H4" s="11">
        <v>1472.8935198844299</v>
      </c>
      <c r="J4">
        <v>25</v>
      </c>
    </row>
    <row r="5" spans="1:10" s="6" customFormat="1" x14ac:dyDescent="0.25">
      <c r="A5" s="6">
        <v>3</v>
      </c>
      <c r="C5" s="12"/>
      <c r="D5" s="12"/>
      <c r="E5" s="12"/>
      <c r="F5" s="13"/>
      <c r="G5" s="13"/>
      <c r="H5" s="13"/>
    </row>
    <row r="6" spans="1:10" x14ac:dyDescent="0.25">
      <c r="A6">
        <v>4</v>
      </c>
      <c r="B6">
        <v>172</v>
      </c>
      <c r="C6" s="10">
        <v>1.3526279E-2</v>
      </c>
      <c r="D6" s="10">
        <v>4.0641930237513703E-2</v>
      </c>
      <c r="E6" s="10">
        <v>3.21780868846109E-2</v>
      </c>
      <c r="F6" s="11">
        <v>1679.53141903151</v>
      </c>
      <c r="G6" s="11">
        <v>1693.4736977995301</v>
      </c>
      <c r="H6" s="11">
        <v>1723.4984226346201</v>
      </c>
      <c r="J6">
        <v>29</v>
      </c>
    </row>
    <row r="7" spans="1:10" x14ac:dyDescent="0.25">
      <c r="A7">
        <v>5</v>
      </c>
      <c r="B7">
        <v>195</v>
      </c>
      <c r="C7" s="10">
        <v>5.4670730000000002E-3</v>
      </c>
      <c r="D7" s="10">
        <v>-6.4751626343848897E-3</v>
      </c>
      <c r="E7" s="10">
        <v>-3.0553835525489602E-3</v>
      </c>
      <c r="F7" s="11">
        <v>1646.45104122929</v>
      </c>
      <c r="G7" s="11">
        <v>1576.29815426703</v>
      </c>
      <c r="H7" s="11">
        <v>1592.2398696786299</v>
      </c>
      <c r="J7">
        <v>31</v>
      </c>
    </row>
    <row r="8" spans="1:10" x14ac:dyDescent="0.25">
      <c r="A8">
        <v>6</v>
      </c>
      <c r="B8">
        <v>169</v>
      </c>
      <c r="C8" s="10">
        <v>3.4215051000000003E-2</v>
      </c>
      <c r="D8" s="10">
        <v>3.2653552840266102E-2</v>
      </c>
      <c r="E8" s="10">
        <v>2.2993952761114898E-2</v>
      </c>
      <c r="F8" s="11">
        <v>1643.5436134280801</v>
      </c>
      <c r="G8" s="11">
        <v>1474.69369750586</v>
      </c>
      <c r="H8" s="11">
        <v>1452.1346784914001</v>
      </c>
      <c r="J8">
        <v>20</v>
      </c>
    </row>
    <row r="9" spans="1:10" x14ac:dyDescent="0.25">
      <c r="A9">
        <v>7</v>
      </c>
      <c r="B9">
        <v>178</v>
      </c>
      <c r="C9" s="10">
        <v>1.6450540999999999E-2</v>
      </c>
      <c r="D9" s="10">
        <v>1.29358213277612E-2</v>
      </c>
      <c r="E9" s="10">
        <v>1.34656911528955E-2</v>
      </c>
      <c r="F9" s="11">
        <v>1640.5694543176601</v>
      </c>
      <c r="G9" s="11">
        <v>1451.2994715032901</v>
      </c>
      <c r="H9" s="11">
        <v>1373.9477306703</v>
      </c>
      <c r="J9">
        <v>28</v>
      </c>
    </row>
    <row r="10" spans="1:10" x14ac:dyDescent="0.25">
      <c r="A10">
        <v>8</v>
      </c>
      <c r="B10">
        <v>174</v>
      </c>
      <c r="C10" s="10">
        <v>2.2382875E-2</v>
      </c>
      <c r="D10" s="10">
        <v>4.70660107747123E-2</v>
      </c>
      <c r="E10" s="10">
        <v>4.81106285395482E-2</v>
      </c>
      <c r="F10" s="11">
        <v>1579.78192956875</v>
      </c>
      <c r="G10" s="11">
        <v>1548.51473235146</v>
      </c>
      <c r="H10" s="11">
        <v>1521.99664817095</v>
      </c>
      <c r="J10">
        <v>30</v>
      </c>
    </row>
    <row r="11" spans="1:10" s="6" customFormat="1" x14ac:dyDescent="0.25">
      <c r="A11" s="6">
        <v>9</v>
      </c>
      <c r="C11" s="12"/>
      <c r="D11" s="12"/>
      <c r="E11" s="12"/>
      <c r="F11" s="13"/>
      <c r="G11" s="13"/>
      <c r="H11" s="13"/>
    </row>
    <row r="12" spans="1:10" x14ac:dyDescent="0.25">
      <c r="A12">
        <v>10</v>
      </c>
      <c r="B12">
        <v>176</v>
      </c>
      <c r="C12" s="10">
        <v>1.2095414000000001E-2</v>
      </c>
      <c r="D12" s="10">
        <v>2.55506879098669E-2</v>
      </c>
      <c r="E12" s="10">
        <v>3.07014482094796E-2</v>
      </c>
      <c r="F12" s="11">
        <v>1632.5544396805899</v>
      </c>
      <c r="G12" s="11">
        <v>1599.7232048180999</v>
      </c>
      <c r="H12" s="11">
        <v>1543.0086278911001</v>
      </c>
      <c r="J12">
        <v>24</v>
      </c>
    </row>
    <row r="13" spans="1:10" x14ac:dyDescent="0.25">
      <c r="A13">
        <v>11</v>
      </c>
      <c r="B13">
        <v>186</v>
      </c>
      <c r="C13" s="10">
        <v>1.4044997E-2</v>
      </c>
      <c r="D13" s="10">
        <v>2.0456057742176001E-2</v>
      </c>
      <c r="E13" s="10">
        <v>1.45883173486216E-2</v>
      </c>
      <c r="F13" s="11">
        <v>1678.76113719299</v>
      </c>
      <c r="G13" s="11">
        <v>1605.8868524269001</v>
      </c>
      <c r="H13" s="11">
        <v>1606.30414153586</v>
      </c>
      <c r="J13">
        <v>29</v>
      </c>
    </row>
    <row r="14" spans="1:10" x14ac:dyDescent="0.25">
      <c r="A14">
        <v>12</v>
      </c>
      <c r="B14">
        <v>194</v>
      </c>
      <c r="C14" s="10">
        <v>3.7530208000000002E-2</v>
      </c>
      <c r="D14" s="10">
        <v>4.0995385974060702E-2</v>
      </c>
      <c r="E14" s="10">
        <v>4.06386718011853E-2</v>
      </c>
      <c r="F14" s="11">
        <v>1571.6447618151899</v>
      </c>
      <c r="G14" s="11">
        <v>1527.1428599297701</v>
      </c>
      <c r="H14" s="11">
        <v>1510.12128937548</v>
      </c>
      <c r="J14">
        <v>20</v>
      </c>
    </row>
    <row r="15" spans="1:10" x14ac:dyDescent="0.25">
      <c r="C15" s="10"/>
      <c r="D15" s="10"/>
      <c r="E15" s="10"/>
      <c r="F15" s="11"/>
      <c r="G15" s="11"/>
      <c r="H15" s="11"/>
    </row>
    <row r="16" spans="1:10" x14ac:dyDescent="0.25">
      <c r="A16" s="1" t="s">
        <v>27</v>
      </c>
      <c r="B16" s="1" t="s">
        <v>28</v>
      </c>
      <c r="C16" s="10">
        <f t="shared" ref="C16:H16" si="0">AVERAGE(C3:C14)</f>
        <v>2.1528808199999999E-2</v>
      </c>
      <c r="D16" s="10">
        <f t="shared" si="0"/>
        <v>2.5982873809318501E-2</v>
      </c>
      <c r="E16" s="10">
        <f t="shared" si="0"/>
        <v>2.3684958335862701E-2</v>
      </c>
      <c r="F16" s="11">
        <f t="shared" si="0"/>
        <v>1596.9795899617272</v>
      </c>
      <c r="G16" s="11">
        <f t="shared" si="0"/>
        <v>1553.2292753768959</v>
      </c>
      <c r="H16" s="11">
        <f t="shared" si="0"/>
        <v>1523.8061779832772</v>
      </c>
    </row>
    <row r="17" spans="1:8" x14ac:dyDescent="0.25">
      <c r="B17" s="1" t="s">
        <v>29</v>
      </c>
      <c r="C17" s="10">
        <f t="shared" ref="C17:H17" si="1">MIN(C3:C14)</f>
        <v>5.4670730000000002E-3</v>
      </c>
      <c r="D17" s="10">
        <f t="shared" si="1"/>
        <v>-6.4751626343848897E-3</v>
      </c>
      <c r="E17" s="10">
        <f t="shared" si="1"/>
        <v>-3.0553835525489602E-3</v>
      </c>
      <c r="F17" s="11">
        <f t="shared" si="1"/>
        <v>1305.0408559555101</v>
      </c>
      <c r="G17" s="11">
        <f t="shared" si="1"/>
        <v>1451.2994715032901</v>
      </c>
      <c r="H17" s="11">
        <f t="shared" si="1"/>
        <v>1373.9477306703</v>
      </c>
    </row>
    <row r="18" spans="1:8" x14ac:dyDescent="0.25">
      <c r="B18" s="1" t="s">
        <v>30</v>
      </c>
      <c r="C18" s="10">
        <f t="shared" ref="C18:H18" si="2">MAX(C3:C14)</f>
        <v>3.7530208000000002E-2</v>
      </c>
      <c r="D18" s="10">
        <f t="shared" si="2"/>
        <v>4.70660107747123E-2</v>
      </c>
      <c r="E18" s="10">
        <f t="shared" si="2"/>
        <v>4.81106285395482E-2</v>
      </c>
      <c r="F18" s="11">
        <f t="shared" si="2"/>
        <v>1679.53141903151</v>
      </c>
      <c r="G18" s="11">
        <f t="shared" si="2"/>
        <v>1693.4736977995301</v>
      </c>
      <c r="H18" s="11">
        <f t="shared" si="2"/>
        <v>1723.4984226346201</v>
      </c>
    </row>
    <row r="20" spans="1:8" x14ac:dyDescent="0.25">
      <c r="A20" s="1" t="s">
        <v>35</v>
      </c>
      <c r="B20" s="1" t="s">
        <v>36</v>
      </c>
      <c r="C20">
        <v>0</v>
      </c>
      <c r="D20">
        <v>-0.25</v>
      </c>
      <c r="E20">
        <v>-0.17</v>
      </c>
      <c r="F20">
        <v>0.22</v>
      </c>
      <c r="G20">
        <v>0.11</v>
      </c>
      <c r="H20">
        <v>0</v>
      </c>
    </row>
    <row r="21" spans="1:8" x14ac:dyDescent="0.25">
      <c r="B21" s="20" t="s">
        <v>37</v>
      </c>
      <c r="C21">
        <v>0.99</v>
      </c>
      <c r="D21">
        <v>0.14000000000000001</v>
      </c>
      <c r="E21">
        <v>0.24</v>
      </c>
      <c r="F21">
        <v>0.17</v>
      </c>
      <c r="G21">
        <v>0.77</v>
      </c>
      <c r="H21">
        <v>0.99</v>
      </c>
    </row>
    <row r="25" spans="1:8" x14ac:dyDescent="0.25">
      <c r="H25" t="s">
        <v>31</v>
      </c>
    </row>
    <row r="27" spans="1:8" x14ac:dyDescent="0.25">
      <c r="D27" t="s">
        <v>32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21" sqref="D21:I21"/>
    </sheetView>
  </sheetViews>
  <sheetFormatPr defaultRowHeight="15" x14ac:dyDescent="0.25"/>
  <cols>
    <col min="1" max="1" width="30.85546875" customWidth="1"/>
    <col min="2" max="2" width="23.42578125" customWidth="1"/>
    <col min="3" max="3" width="19.85546875" customWidth="1"/>
    <col min="4" max="4" width="22.5703125" customWidth="1"/>
    <col min="5" max="5" width="18.85546875" customWidth="1"/>
    <col min="6" max="6" width="20.85546875" customWidth="1"/>
    <col min="7" max="7" width="18.28515625" customWidth="1"/>
    <col min="8" max="8" width="16.85546875" customWidth="1"/>
    <col min="10" max="10" width="17.85546875" customWidth="1"/>
  </cols>
  <sheetData>
    <row r="1" spans="1:10" x14ac:dyDescent="0.25">
      <c r="C1" s="14"/>
      <c r="D1" s="15" t="s">
        <v>33</v>
      </c>
      <c r="E1" s="14"/>
      <c r="F1" s="14"/>
      <c r="G1" s="15" t="s">
        <v>34</v>
      </c>
      <c r="H1" s="14"/>
    </row>
    <row r="2" spans="1:10" x14ac:dyDescent="0.25">
      <c r="A2" s="1" t="s">
        <v>0</v>
      </c>
      <c r="B2" s="1" t="s">
        <v>2</v>
      </c>
      <c r="C2" s="15" t="s">
        <v>21</v>
      </c>
      <c r="D2" s="15" t="s">
        <v>22</v>
      </c>
      <c r="E2" s="15" t="s">
        <v>23</v>
      </c>
      <c r="F2" s="15" t="s">
        <v>21</v>
      </c>
      <c r="G2" s="15" t="s">
        <v>24</v>
      </c>
      <c r="H2" s="15" t="s">
        <v>25</v>
      </c>
      <c r="J2" s="1" t="s">
        <v>26</v>
      </c>
    </row>
    <row r="3" spans="1:10" x14ac:dyDescent="0.25">
      <c r="A3">
        <v>1</v>
      </c>
      <c r="B3">
        <v>196</v>
      </c>
      <c r="C3" s="10">
        <v>3.1113089999999999E-2</v>
      </c>
      <c r="D3" s="10">
        <v>1.6454947000000001E-2</v>
      </c>
      <c r="E3" s="10">
        <v>1.4677630000000001E-2</v>
      </c>
      <c r="F3" s="11">
        <v>171.11350580000001</v>
      </c>
      <c r="G3" s="11">
        <v>126.42633910000001</v>
      </c>
      <c r="H3" s="11">
        <v>155.7594915</v>
      </c>
      <c r="J3">
        <v>25</v>
      </c>
    </row>
    <row r="4" spans="1:10" x14ac:dyDescent="0.25">
      <c r="A4">
        <v>2</v>
      </c>
      <c r="B4">
        <v>169</v>
      </c>
      <c r="C4" s="10">
        <v>4.7943948E-2</v>
      </c>
      <c r="D4" s="10">
        <v>3.1929515999999998E-2</v>
      </c>
      <c r="E4" s="10">
        <v>3.3227176999999997E-2</v>
      </c>
      <c r="F4" s="11">
        <v>170.9570502</v>
      </c>
      <c r="G4" s="11">
        <v>257.67242909999999</v>
      </c>
      <c r="H4" s="11">
        <v>338.81609259999999</v>
      </c>
      <c r="J4">
        <v>25</v>
      </c>
    </row>
    <row r="5" spans="1:10" s="6" customFormat="1" x14ac:dyDescent="0.25">
      <c r="A5" s="6">
        <v>3</v>
      </c>
      <c r="C5" s="12"/>
      <c r="D5" s="12"/>
      <c r="E5" s="12"/>
      <c r="F5" s="13"/>
      <c r="G5" s="13"/>
      <c r="H5" s="13"/>
    </row>
    <row r="6" spans="1:10" x14ac:dyDescent="0.25">
      <c r="A6">
        <v>4</v>
      </c>
      <c r="B6">
        <v>172</v>
      </c>
      <c r="C6" s="10">
        <v>1.9740912999999999E-2</v>
      </c>
      <c r="D6" s="10">
        <v>4.4806067999999998E-2</v>
      </c>
      <c r="E6" s="10">
        <v>3.8038768000000001E-2</v>
      </c>
      <c r="F6" s="11">
        <v>275.28706740000001</v>
      </c>
      <c r="G6" s="11">
        <v>337.83333649999997</v>
      </c>
      <c r="H6" s="11">
        <v>340.30544659999998</v>
      </c>
      <c r="J6">
        <v>29</v>
      </c>
    </row>
    <row r="7" spans="1:10" x14ac:dyDescent="0.25">
      <c r="A7">
        <v>5</v>
      </c>
      <c r="B7">
        <v>195</v>
      </c>
      <c r="C7" s="10">
        <v>1.1918949E-2</v>
      </c>
      <c r="D7" s="10">
        <v>1.5380151999999999E-2</v>
      </c>
      <c r="E7" s="10">
        <v>1.9063559000000001E-2</v>
      </c>
      <c r="F7" s="11">
        <v>106.4963893</v>
      </c>
      <c r="G7" s="11">
        <v>150.30315010000001</v>
      </c>
      <c r="H7" s="11">
        <v>190.11091809999999</v>
      </c>
      <c r="J7">
        <v>31</v>
      </c>
    </row>
    <row r="8" spans="1:10" x14ac:dyDescent="0.25">
      <c r="A8">
        <v>6</v>
      </c>
      <c r="B8">
        <v>169</v>
      </c>
      <c r="C8" s="10">
        <v>2.2489524E-2</v>
      </c>
      <c r="D8" s="10">
        <v>2.2383882000000001E-2</v>
      </c>
      <c r="E8" s="10">
        <v>2.9327372000000001E-2</v>
      </c>
      <c r="F8" s="11">
        <v>194.4332856</v>
      </c>
      <c r="G8" s="11">
        <v>190.71347800000001</v>
      </c>
      <c r="H8" s="11">
        <v>213.71188939999999</v>
      </c>
      <c r="J8">
        <v>20</v>
      </c>
    </row>
    <row r="9" spans="1:10" x14ac:dyDescent="0.25">
      <c r="A9">
        <v>7</v>
      </c>
      <c r="B9">
        <v>178</v>
      </c>
      <c r="C9" s="10">
        <v>2.1686473000000001E-2</v>
      </c>
      <c r="D9" s="10">
        <v>2.8932184999999999E-2</v>
      </c>
      <c r="E9" s="10">
        <v>2.4691848999999998E-2</v>
      </c>
      <c r="F9" s="11">
        <v>152.69472500000001</v>
      </c>
      <c r="G9" s="11">
        <v>197.630517</v>
      </c>
      <c r="H9" s="11">
        <v>225.6152936</v>
      </c>
      <c r="J9">
        <v>28</v>
      </c>
    </row>
    <row r="10" spans="1:10" x14ac:dyDescent="0.25">
      <c r="A10">
        <v>8</v>
      </c>
      <c r="B10">
        <v>174</v>
      </c>
      <c r="C10" s="10">
        <v>2.5583557999999999E-2</v>
      </c>
      <c r="D10" s="10">
        <v>2.4171581000000001E-2</v>
      </c>
      <c r="E10" s="10">
        <v>3.5609541000000001E-2</v>
      </c>
      <c r="F10" s="11">
        <v>134.39163149999999</v>
      </c>
      <c r="G10" s="11">
        <v>144.21723879999999</v>
      </c>
      <c r="H10" s="11">
        <v>160.57828090000001</v>
      </c>
      <c r="J10">
        <v>30</v>
      </c>
    </row>
    <row r="11" spans="1:10" s="6" customFormat="1" x14ac:dyDescent="0.25">
      <c r="A11" s="6">
        <v>9</v>
      </c>
      <c r="C11" s="12"/>
      <c r="D11" s="12"/>
      <c r="E11" s="12"/>
      <c r="F11" s="13"/>
      <c r="G11" s="13"/>
      <c r="H11" s="13"/>
    </row>
    <row r="12" spans="1:10" x14ac:dyDescent="0.25">
      <c r="A12">
        <v>10</v>
      </c>
      <c r="B12">
        <v>176</v>
      </c>
      <c r="C12" s="10">
        <v>2.2426353999999999E-2</v>
      </c>
      <c r="D12" s="10">
        <v>2.1792534999999998E-2</v>
      </c>
      <c r="E12" s="10">
        <v>3.5742860000000001E-2</v>
      </c>
      <c r="F12" s="11">
        <v>159.54129259999999</v>
      </c>
      <c r="G12" s="11">
        <v>302.69600100000002</v>
      </c>
      <c r="H12" s="11">
        <v>251.02609079999999</v>
      </c>
      <c r="J12">
        <v>24</v>
      </c>
    </row>
    <row r="13" spans="1:10" x14ac:dyDescent="0.25">
      <c r="A13">
        <v>11</v>
      </c>
      <c r="B13">
        <v>186</v>
      </c>
      <c r="C13" s="10">
        <v>1.7438708000000001E-2</v>
      </c>
      <c r="D13" s="10">
        <v>2.1780806E-2</v>
      </c>
      <c r="E13" s="10">
        <v>2.3129667E-2</v>
      </c>
      <c r="F13" s="11">
        <v>244.65468319999999</v>
      </c>
      <c r="G13" s="11">
        <v>122.344643</v>
      </c>
      <c r="H13" s="11">
        <v>152.21632439999999</v>
      </c>
      <c r="J13">
        <v>29</v>
      </c>
    </row>
    <row r="14" spans="1:10" x14ac:dyDescent="0.25">
      <c r="A14">
        <v>12</v>
      </c>
      <c r="B14">
        <v>194</v>
      </c>
      <c r="C14" s="10">
        <v>1.7509235000000001E-2</v>
      </c>
      <c r="D14" s="10">
        <v>1.9341338E-2</v>
      </c>
      <c r="E14" s="10">
        <v>2.7490382000000001E-2</v>
      </c>
      <c r="F14" s="11">
        <v>86.598067180000001</v>
      </c>
      <c r="G14" s="11">
        <v>159.0162052</v>
      </c>
      <c r="H14" s="11">
        <v>158.556681</v>
      </c>
      <c r="J14">
        <v>20</v>
      </c>
    </row>
    <row r="15" spans="1:10" x14ac:dyDescent="0.25">
      <c r="C15" s="10"/>
      <c r="D15" s="10"/>
      <c r="E15" s="10"/>
      <c r="F15" s="11"/>
      <c r="G15" s="11"/>
      <c r="H15" s="11"/>
    </row>
    <row r="16" spans="1:10" x14ac:dyDescent="0.25">
      <c r="A16" s="1" t="s">
        <v>27</v>
      </c>
      <c r="B16" s="1" t="s">
        <v>28</v>
      </c>
      <c r="C16" s="10">
        <f t="shared" ref="C16:H16" si="0">AVERAGE(C3:C14)</f>
        <v>2.3785075200000002E-2</v>
      </c>
      <c r="D16" s="10">
        <f t="shared" si="0"/>
        <v>2.4697300999999998E-2</v>
      </c>
      <c r="E16" s="10">
        <f>AVERAGE(E3:E13)</f>
        <v>2.8167602555555553E-2</v>
      </c>
      <c r="F16" s="11">
        <f t="shared" si="0"/>
        <v>169.61676977799999</v>
      </c>
      <c r="G16" s="11">
        <f t="shared" si="0"/>
        <v>198.88533378</v>
      </c>
      <c r="H16" s="11">
        <f t="shared" si="0"/>
        <v>218.66965089000001</v>
      </c>
    </row>
    <row r="17" spans="1:8" x14ac:dyDescent="0.25">
      <c r="B17" s="1" t="s">
        <v>29</v>
      </c>
      <c r="C17" s="10">
        <f t="shared" ref="C17:H17" si="1">MIN(C3:C14)</f>
        <v>1.1918949E-2</v>
      </c>
      <c r="D17" s="10">
        <f t="shared" si="1"/>
        <v>1.5380151999999999E-2</v>
      </c>
      <c r="E17" s="10">
        <f>MIN(E3:E13)</f>
        <v>1.4677630000000001E-2</v>
      </c>
      <c r="F17" s="11">
        <f t="shared" si="1"/>
        <v>86.598067180000001</v>
      </c>
      <c r="G17" s="11">
        <f t="shared" si="1"/>
        <v>122.344643</v>
      </c>
      <c r="H17" s="11">
        <f t="shared" si="1"/>
        <v>152.21632439999999</v>
      </c>
    </row>
    <row r="18" spans="1:8" x14ac:dyDescent="0.25">
      <c r="B18" s="1" t="s">
        <v>30</v>
      </c>
      <c r="C18" s="10">
        <f t="shared" ref="C18:H18" si="2">MAX(C3:C14)</f>
        <v>4.7943948E-2</v>
      </c>
      <c r="D18" s="10">
        <f t="shared" si="2"/>
        <v>4.4806067999999998E-2</v>
      </c>
      <c r="E18" s="10">
        <f>MAX(E3:E13)</f>
        <v>3.8038768000000001E-2</v>
      </c>
      <c r="F18" s="11">
        <f t="shared" si="2"/>
        <v>275.28706740000001</v>
      </c>
      <c r="G18" s="11">
        <f t="shared" si="2"/>
        <v>337.83333649999997</v>
      </c>
      <c r="H18" s="11">
        <f t="shared" si="2"/>
        <v>340.30544659999998</v>
      </c>
    </row>
    <row r="20" spans="1:8" x14ac:dyDescent="0.25">
      <c r="A20" s="1" t="s">
        <v>35</v>
      </c>
      <c r="B20" s="1" t="s">
        <v>36</v>
      </c>
      <c r="C20">
        <v>-0.18</v>
      </c>
      <c r="D20">
        <v>-0.45</v>
      </c>
      <c r="E20">
        <v>-0.64</v>
      </c>
      <c r="F20">
        <v>0.19</v>
      </c>
      <c r="G20">
        <v>-0.39</v>
      </c>
      <c r="H20">
        <v>-0.45</v>
      </c>
    </row>
    <row r="21" spans="1:8" x14ac:dyDescent="0.25">
      <c r="B21" s="20" t="s">
        <v>37</v>
      </c>
      <c r="C21">
        <v>0.23</v>
      </c>
      <c r="D21">
        <v>0.03</v>
      </c>
      <c r="E21">
        <v>5.0000000000000001E-3</v>
      </c>
      <c r="F21">
        <v>0.2</v>
      </c>
      <c r="G21">
        <v>0.05</v>
      </c>
      <c r="H21">
        <v>0.03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DB272BEE20D244A0E5C183A466A46C" ma:contentTypeVersion="14" ma:contentTypeDescription="Create a new document." ma:contentTypeScope="" ma:versionID="b8c200dc8ecf73ed00269fa44faae222">
  <xsd:schema xmlns:xsd="http://www.w3.org/2001/XMLSchema" xmlns:xs="http://www.w3.org/2001/XMLSchema" xmlns:p="http://schemas.microsoft.com/office/2006/metadata/properties" xmlns:ns3="1607d3ab-c61f-4ed7-a5bc-3b8082c27856" xmlns:ns4="fa5e378e-b709-4e55-a1fc-703fd4edd451" targetNamespace="http://schemas.microsoft.com/office/2006/metadata/properties" ma:root="true" ma:fieldsID="8da730452ca97b957dafb5dbceef90ba" ns3:_="" ns4:_="">
    <xsd:import namespace="1607d3ab-c61f-4ed7-a5bc-3b8082c27856"/>
    <xsd:import namespace="fa5e378e-b709-4e55-a1fc-703fd4edd4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7d3ab-c61f-4ed7-a5bc-3b8082c278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e378e-b709-4e55-a1fc-703fd4edd4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8E06C1-4447-4779-BBCE-16516A0953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9BED9C-63D9-4F27-A73E-1FE114D4AA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7d3ab-c61f-4ed7-a5bc-3b8082c27856"/>
    <ds:schemaRef ds:uri="fa5e378e-b709-4e55-a1fc-703fd4edd4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228DDD-FAA2-48D1-8B65-F48593663910}">
  <ds:schemaRefs>
    <ds:schemaRef ds:uri="http://purl.org/dc/terms/"/>
    <ds:schemaRef ds:uri="1607d3ab-c61f-4ed7-a5bc-3b8082c2785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a5e378e-b709-4e55-a1fc-703fd4edd45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 median</vt:lpstr>
      <vt:lpstr>Table 2 IQR</vt:lpstr>
      <vt:lpstr>Table 2 median correlation </vt:lpstr>
      <vt:lpstr>Table 2 IQR correlation</vt:lpstr>
    </vt:vector>
  </TitlesOfParts>
  <Manager/>
  <Company>University of Manchester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Penny Cristinacce</dc:creator>
  <cp:keywords/>
  <dc:description/>
  <cp:lastModifiedBy>Penny Cristinacce</cp:lastModifiedBy>
  <cp:revision/>
  <dcterms:created xsi:type="dcterms:W3CDTF">2022-04-07T10:32:08Z</dcterms:created>
  <dcterms:modified xsi:type="dcterms:W3CDTF">2023-03-17T10:59:54Z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0x01010095DB272BEE20D244A0E5C183A466A46C</vt:lpwstr>
  </property>
</Properties>
</file>