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es\Desktop\Gerken et al RVFV epidemiology review final figures and tables 13Sep21\"/>
    </mc:Choice>
  </mc:AlternateContent>
  <bookViews>
    <workbookView xWindow="0" yWindow="0" windowWidth="28800" windowHeight="11835"/>
  </bookViews>
  <sheets>
    <sheet name="Human cases attack 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  <c r="M127" i="1"/>
  <c r="L127" i="1"/>
  <c r="L125" i="1" l="1"/>
  <c r="L114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3" i="1"/>
  <c r="L72" i="1"/>
  <c r="L71" i="1"/>
  <c r="L70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31" i="1"/>
  <c r="L30" i="1"/>
  <c r="L29" i="1"/>
  <c r="L28" i="1"/>
  <c r="L27" i="1"/>
  <c r="L26" i="1"/>
  <c r="L25" i="1"/>
  <c r="N24" i="1"/>
  <c r="L24" i="1"/>
  <c r="N23" i="1"/>
  <c r="L23" i="1"/>
  <c r="N22" i="1"/>
  <c r="L22" i="1"/>
  <c r="N21" i="1"/>
  <c r="L21" i="1"/>
  <c r="N20" i="1"/>
  <c r="L20" i="1"/>
  <c r="N19" i="1"/>
  <c r="N18" i="1"/>
  <c r="N17" i="1"/>
  <c r="N16" i="1"/>
  <c r="L15" i="1"/>
  <c r="L14" i="1"/>
  <c r="L13" i="1"/>
  <c r="L12" i="1"/>
  <c r="L11" i="1"/>
  <c r="L10" i="1"/>
  <c r="L9" i="1"/>
  <c r="L8" i="1"/>
  <c r="L5" i="1"/>
  <c r="L4" i="1"/>
  <c r="L3" i="1"/>
  <c r="L2" i="1"/>
</calcChain>
</file>

<file path=xl/sharedStrings.xml><?xml version="1.0" encoding="utf-8"?>
<sst xmlns="http://schemas.openxmlformats.org/spreadsheetml/2006/main" count="408" uniqueCount="170">
  <si>
    <t>Country name</t>
  </si>
  <si>
    <t>Location study overall (name)</t>
  </si>
  <si>
    <t>District or County</t>
  </si>
  <si>
    <t>Onset Year</t>
  </si>
  <si>
    <t>End Year</t>
  </si>
  <si>
    <t>Location s population (include species ex 6,585_camels)</t>
  </si>
  <si>
    <t>LAT in dd.dddd</t>
  </si>
  <si>
    <t>LON in dd.dddd</t>
  </si>
  <si>
    <t>Confirmed or Probable Cases</t>
  </si>
  <si>
    <t>Region's Estimated Population for outbreak year</t>
  </si>
  <si>
    <t>Confirmed + Probable Case Rate per 100,000</t>
  </si>
  <si>
    <t>Deaths</t>
  </si>
  <si>
    <t>Case Fatality Rate</t>
  </si>
  <si>
    <t>Saudi Arabia</t>
  </si>
  <si>
    <t>Jizan region</t>
  </si>
  <si>
    <t>Asir region</t>
  </si>
  <si>
    <t>2,378,855_humans in Jizan+Asir+Al-Qunfudah</t>
  </si>
  <si>
    <t>Al--Qunfudah section of Makkah region</t>
  </si>
  <si>
    <t>Yemen</t>
  </si>
  <si>
    <t xml:space="preserve">Hodeidah governorate </t>
  </si>
  <si>
    <t>WHO, Promed</t>
  </si>
  <si>
    <t>Hajjah governorate</t>
  </si>
  <si>
    <t>Mahweet governorate</t>
  </si>
  <si>
    <t>Egypt</t>
  </si>
  <si>
    <t>Egypt Nile Delta</t>
  </si>
  <si>
    <t>Kafr el Sheikh Governorate</t>
  </si>
  <si>
    <t>Beheira</t>
  </si>
  <si>
    <t>Mauritania</t>
  </si>
  <si>
    <t>Assaba Province</t>
  </si>
  <si>
    <t>Brakna Province</t>
  </si>
  <si>
    <t>Trarza Province</t>
  </si>
  <si>
    <t>Tagant Province</t>
  </si>
  <si>
    <t>Gorgol Province</t>
  </si>
  <si>
    <t>Rosso</t>
  </si>
  <si>
    <t>Kenya</t>
  </si>
  <si>
    <t>Baringo</t>
  </si>
  <si>
    <t>Garissa</t>
  </si>
  <si>
    <t>Kilifi</t>
  </si>
  <si>
    <t>Ijara</t>
  </si>
  <si>
    <t>Wajir</t>
  </si>
  <si>
    <t>Tana River</t>
  </si>
  <si>
    <t>Malindi</t>
  </si>
  <si>
    <t>Isiolo</t>
  </si>
  <si>
    <t>Taita-Taveta</t>
  </si>
  <si>
    <t>497B</t>
  </si>
  <si>
    <t>Somalia</t>
  </si>
  <si>
    <t>Lower Juba Region</t>
  </si>
  <si>
    <t>Suspected cases not confirmed due to conflict</t>
  </si>
  <si>
    <t>Gedo Region</t>
  </si>
  <si>
    <t>Hiran Region</t>
  </si>
  <si>
    <t>Middle Juba Region</t>
  </si>
  <si>
    <t>Middle Shabelle Region</t>
  </si>
  <si>
    <t>Lower Shabelle Region</t>
  </si>
  <si>
    <t>Tanzania</t>
  </si>
  <si>
    <t>Arusha</t>
  </si>
  <si>
    <t>39.6 million_humans, 21.3 million_cattle, 15.2_million goats, 6.4_million sheep</t>
  </si>
  <si>
    <t>Dodoma</t>
  </si>
  <si>
    <t>Dar es Salaam</t>
  </si>
  <si>
    <t>Manyara</t>
  </si>
  <si>
    <t>Morogoro</t>
  </si>
  <si>
    <t>Singida</t>
  </si>
  <si>
    <t>Tanga</t>
  </si>
  <si>
    <t>Iringa</t>
  </si>
  <si>
    <t>Mwanza</t>
  </si>
  <si>
    <t>Pwani</t>
  </si>
  <si>
    <t>ProMed</t>
  </si>
  <si>
    <t>Burundi</t>
  </si>
  <si>
    <t>NE Burundi</t>
  </si>
  <si>
    <t>Muyinga</t>
  </si>
  <si>
    <t>Suspected cases</t>
  </si>
  <si>
    <t>Comoros</t>
  </si>
  <si>
    <t>Mayotte</t>
  </si>
  <si>
    <t>Mamoudzou</t>
  </si>
  <si>
    <t>Bandraboua</t>
  </si>
  <si>
    <t>Dembeni</t>
  </si>
  <si>
    <t>Sada</t>
  </si>
  <si>
    <t>Chirongui</t>
  </si>
  <si>
    <t>Boueni</t>
  </si>
  <si>
    <t>Sudan</t>
  </si>
  <si>
    <t>Gazeera</t>
  </si>
  <si>
    <t>Sennar</t>
  </si>
  <si>
    <t>White Nile</t>
  </si>
  <si>
    <t>Khartoum</t>
  </si>
  <si>
    <t>Central Sudan</t>
  </si>
  <si>
    <t>Wad Medani</t>
  </si>
  <si>
    <t>Nile State</t>
  </si>
  <si>
    <t>489725_humans</t>
  </si>
  <si>
    <t>Kassala</t>
  </si>
  <si>
    <t>Upper Nile</t>
  </si>
  <si>
    <t>Madagascar</t>
  </si>
  <si>
    <t>Antananarivo commune and its neighboring communes (catchment area)</t>
  </si>
  <si>
    <t xml:space="preserve">Fianarantsoa I </t>
  </si>
  <si>
    <t>Fianarantsoa II</t>
  </si>
  <si>
    <t>Alaotra Mangoro</t>
  </si>
  <si>
    <t>1,900,000_humans</t>
  </si>
  <si>
    <t>Analamanga</t>
  </si>
  <si>
    <t>Anosy</t>
  </si>
  <si>
    <t>Itasy</t>
  </si>
  <si>
    <t>Vakinakaratra</t>
  </si>
  <si>
    <t>South Africa</t>
  </si>
  <si>
    <t>Gauteng</t>
  </si>
  <si>
    <t>Limpopo</t>
  </si>
  <si>
    <t>Mpumalanga</t>
  </si>
  <si>
    <t>Northern Cape</t>
  </si>
  <si>
    <t>KwaZulu-Natal</t>
  </si>
  <si>
    <t>Atar</t>
  </si>
  <si>
    <t>Aoujeft</t>
  </si>
  <si>
    <t>Akjoujt</t>
  </si>
  <si>
    <t>Chingetti</t>
  </si>
  <si>
    <t>Free State Province</t>
  </si>
  <si>
    <t>Northern Cape  Province</t>
  </si>
  <si>
    <t>Eastern Cape Province</t>
  </si>
  <si>
    <t>Western  Cape Province</t>
  </si>
  <si>
    <t>North West Province</t>
  </si>
  <si>
    <t>eastern Sudan</t>
  </si>
  <si>
    <t>Red Sea</t>
  </si>
  <si>
    <t>Pregnant women</t>
  </si>
  <si>
    <t>Tagant</t>
  </si>
  <si>
    <t>Brakna</t>
  </si>
  <si>
    <t>Trarza</t>
  </si>
  <si>
    <t>Assaba</t>
  </si>
  <si>
    <t>Hodh-El-Gharbi</t>
  </si>
  <si>
    <t>Hodh ech Chargui</t>
  </si>
  <si>
    <t>Senegal</t>
  </si>
  <si>
    <t>Mbour department</t>
  </si>
  <si>
    <t>Jizan = 860,000_humans in 1992</t>
  </si>
  <si>
    <t xml:space="preserve">Kedougou region </t>
  </si>
  <si>
    <t>Linguere</t>
  </si>
  <si>
    <t>Nouakchott</t>
  </si>
  <si>
    <t>1630444_humans</t>
  </si>
  <si>
    <t>Aïoun</t>
  </si>
  <si>
    <t>Bababé</t>
  </si>
  <si>
    <t>Bassiknou</t>
  </si>
  <si>
    <t>Maghta Lahjar</t>
  </si>
  <si>
    <t>Moudjeria</t>
  </si>
  <si>
    <t>Kiffa</t>
  </si>
  <si>
    <t>Aleg</t>
  </si>
  <si>
    <t>Mali</t>
  </si>
  <si>
    <t>Abeibara</t>
  </si>
  <si>
    <t>Gao</t>
  </si>
  <si>
    <t>Niger</t>
  </si>
  <si>
    <t>Tahoua region</t>
  </si>
  <si>
    <t>280,000_humans</t>
  </si>
  <si>
    <t>Uganda</t>
  </si>
  <si>
    <t>Kabale District</t>
  </si>
  <si>
    <t>Promed</t>
  </si>
  <si>
    <t>South Sudan</t>
  </si>
  <si>
    <t>East Lakes</t>
  </si>
  <si>
    <t>Wajir 852,963_humans; Marsabit 372,931_humans; Siaya 964,390_humans</t>
  </si>
  <si>
    <t>Marsabit</t>
  </si>
  <si>
    <t>Siaya</t>
  </si>
  <si>
    <t>N/A</t>
  </si>
  <si>
    <t>Free State Province, South Africa</t>
  </si>
  <si>
    <t>Jacobsdal District</t>
  </si>
  <si>
    <t>Central Africa Republic</t>
  </si>
  <si>
    <t>Boali sub-prefecture</t>
  </si>
  <si>
    <t>Obongi and Ntoroko Districts</t>
  </si>
  <si>
    <t>Mandera</t>
  </si>
  <si>
    <t>Murang’a</t>
  </si>
  <si>
    <t xml:space="preserve">Garissa </t>
  </si>
  <si>
    <t>Gorgol</t>
  </si>
  <si>
    <t>Adrar</t>
  </si>
  <si>
    <t>Hodh El Gharby</t>
  </si>
  <si>
    <t>Hodh El Chargui</t>
  </si>
  <si>
    <t>Guidimaka</t>
  </si>
  <si>
    <t>Nouakchott Sud</t>
  </si>
  <si>
    <t>Nouakchott Ouest</t>
  </si>
  <si>
    <t>Northern State</t>
  </si>
  <si>
    <t>Suspect cases</t>
  </si>
  <si>
    <t>Unique study  ID (see S2 and S3 Tables)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</si>
</sst>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1" fontId="0" fillId="2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0" xfId="0" applyFont="1" applyFill="1" applyBorder="1" applyAlignment="1"/>
    <xf numFmtId="1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2" borderId="1" xfId="0" applyFill="1" applyBorder="1"/>
    <xf numFmtId="3" fontId="0" fillId="0" borderId="1" xfId="0" applyNumberFormat="1" applyBorder="1"/>
    <xf numFmtId="0" fontId="0" fillId="0" borderId="1" xfId="0" applyBorder="1"/>
    <xf numFmtId="0" fontId="0" fillId="2" borderId="1" xfId="0" applyFont="1" applyFill="1" applyBorder="1" applyAlignment="1">
      <alignment wrapText="1"/>
    </xf>
    <xf numFmtId="165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3" fontId="0" fillId="3" borderId="1" xfId="0" applyNumberFormat="1" applyFont="1" applyFill="1" applyBorder="1" applyAlignment="1"/>
    <xf numFmtId="164" fontId="0" fillId="3" borderId="1" xfId="0" applyNumberFormat="1" applyFont="1" applyFill="1" applyBorder="1" applyAlignment="1">
      <alignment wrapText="1"/>
    </xf>
    <xf numFmtId="0" fontId="0" fillId="3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5" fontId="0" fillId="0" borderId="1" xfId="0" applyNumberFormat="1" applyFont="1" applyFill="1" applyBorder="1" applyAlignment="1"/>
    <xf numFmtId="0" fontId="1" fillId="2" borderId="1" xfId="0" applyFont="1" applyFill="1" applyBorder="1" applyAlignment="1"/>
    <xf numFmtId="3" fontId="0" fillId="0" borderId="0" xfId="0" applyNumberFormat="1"/>
    <xf numFmtId="0" fontId="1" fillId="0" borderId="1" xfId="0" applyFont="1" applyFill="1" applyBorder="1" applyAlignment="1"/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2" fontId="0" fillId="0" borderId="1" xfId="0" applyNumberFormat="1" applyFont="1" applyFill="1" applyBorder="1" applyAlignment="1">
      <alignment wrapText="1"/>
    </xf>
    <xf numFmtId="0" fontId="6" fillId="0" borderId="1" xfId="0" applyFont="1" applyBorder="1" applyAlignment="1"/>
    <xf numFmtId="3" fontId="4" fillId="2" borderId="1" xfId="0" applyNumberFormat="1" applyFont="1" applyFill="1" applyBorder="1" applyAlignment="1"/>
    <xf numFmtId="0" fontId="0" fillId="0" borderId="1" xfId="0" applyFont="1" applyBorder="1" applyAlignment="1"/>
    <xf numFmtId="3" fontId="4" fillId="0" borderId="1" xfId="0" applyNumberFormat="1" applyFont="1" applyFill="1" applyBorder="1" applyAlignment="1"/>
    <xf numFmtId="165" fontId="0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3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 applyAlignment="1">
      <alignment wrapText="1"/>
    </xf>
    <xf numFmtId="165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/>
    <xf numFmtId="0" fontId="0" fillId="0" borderId="0" xfId="0" applyBorder="1"/>
    <xf numFmtId="1" fontId="0" fillId="3" borderId="1" xfId="0" applyNumberFormat="1" applyFont="1" applyFill="1" applyBorder="1" applyAlignment="1">
      <alignment wrapText="1"/>
    </xf>
    <xf numFmtId="165" fontId="0" fillId="3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/>
    <xf numFmtId="1" fontId="0" fillId="0" borderId="1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horizontal="right" vertical="center" wrapText="1"/>
    </xf>
    <xf numFmtId="164" fontId="0" fillId="0" borderId="3" xfId="0" applyNumberFormat="1" applyFont="1" applyFill="1" applyBorder="1" applyAlignment="1">
      <alignment horizontal="right" vertical="center" wrapText="1"/>
    </xf>
    <xf numFmtId="164" fontId="0" fillId="0" borderId="4" xfId="0" applyNumberFormat="1" applyFon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>
      <alignment horizontal="right" vertical="center" wrapText="1"/>
    </xf>
    <xf numFmtId="1" fontId="0" fillId="0" borderId="3" xfId="0" applyNumberFormat="1" applyFont="1" applyFill="1" applyBorder="1" applyAlignment="1">
      <alignment horizontal="right" vertical="center" wrapText="1"/>
    </xf>
    <xf numFmtId="1" fontId="0" fillId="0" borderId="4" xfId="0" applyNumberFormat="1" applyFont="1" applyFill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 wrapText="1"/>
    </xf>
    <xf numFmtId="2" fontId="0" fillId="0" borderId="4" xfId="0" applyNumberFormat="1" applyFont="1" applyFill="1" applyBorder="1" applyAlignment="1">
      <alignment horizontal="right" vertical="center" wrapText="1"/>
    </xf>
    <xf numFmtId="3" fontId="0" fillId="3" borderId="2" xfId="0" applyNumberFormat="1" applyFont="1" applyFill="1" applyBorder="1" applyAlignment="1">
      <alignment horizontal="right" vertical="center"/>
    </xf>
    <xf numFmtId="3" fontId="0" fillId="3" borderId="3" xfId="0" applyNumberFormat="1" applyFont="1" applyFill="1" applyBorder="1" applyAlignment="1">
      <alignment horizontal="right" vertical="center"/>
    </xf>
    <xf numFmtId="3" fontId="0" fillId="3" borderId="4" xfId="0" applyNumberFormat="1" applyFont="1" applyFill="1" applyBorder="1" applyAlignment="1">
      <alignment horizontal="right" vertical="center"/>
    </xf>
    <xf numFmtId="164" fontId="0" fillId="3" borderId="2" xfId="0" applyNumberFormat="1" applyFont="1" applyFill="1" applyBorder="1" applyAlignment="1">
      <alignment horizontal="right" vertical="center" wrapText="1"/>
    </xf>
    <xf numFmtId="164" fontId="0" fillId="3" borderId="3" xfId="0" applyNumberFormat="1" applyFont="1" applyFill="1" applyBorder="1" applyAlignment="1">
      <alignment horizontal="right" vertical="center" wrapText="1"/>
    </xf>
    <xf numFmtId="164" fontId="0" fillId="3" borderId="4" xfId="0" applyNumberFormat="1" applyFont="1" applyFill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right" vertical="center" wrapText="1"/>
    </xf>
    <xf numFmtId="1" fontId="0" fillId="3" borderId="3" xfId="0" applyNumberFormat="1" applyFont="1" applyFill="1" applyBorder="1" applyAlignment="1">
      <alignment horizontal="right" vertical="center" wrapText="1"/>
    </xf>
    <xf numFmtId="1" fontId="0" fillId="3" borderId="4" xfId="0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165" fontId="0" fillId="3" borderId="4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7"/>
  <sheetViews>
    <sheetView tabSelected="1" zoomScale="120" zoomScaleNormal="12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4.42578125" defaultRowHeight="12.75" x14ac:dyDescent="0.2"/>
  <cols>
    <col min="1" max="1" width="14.42578125" style="16" customWidth="1"/>
    <col min="2" max="2" width="15" style="16" customWidth="1"/>
    <col min="3" max="3" width="16.28515625" style="16" customWidth="1"/>
    <col min="4" max="4" width="35" style="16" customWidth="1"/>
    <col min="5" max="5" width="7.28515625" style="16" customWidth="1"/>
    <col min="6" max="6" width="5.7109375" style="16" customWidth="1"/>
    <col min="7" max="7" width="21.5703125" style="16" hidden="1" customWidth="1"/>
    <col min="8" max="8" width="14.140625" style="16" customWidth="1"/>
    <col min="9" max="9" width="11.85546875" style="16" customWidth="1"/>
    <col min="10" max="11" width="14.42578125" style="15"/>
    <col min="12" max="12" width="14.42578125" style="49"/>
    <col min="13" max="13" width="14.42578125" style="50"/>
    <col min="14" max="14" width="14.42578125" style="28"/>
    <col min="15" max="16384" width="14.42578125" style="16"/>
  </cols>
  <sheetData>
    <row r="1" spans="1:14" s="6" customFormat="1" ht="51" x14ac:dyDescent="0.2">
      <c r="A1" s="1" t="s">
        <v>169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3" t="s">
        <v>10</v>
      </c>
      <c r="M1" s="4" t="s">
        <v>11</v>
      </c>
      <c r="N1" s="5" t="s">
        <v>12</v>
      </c>
    </row>
    <row r="2" spans="1:14" s="12" customFormat="1" x14ac:dyDescent="0.2">
      <c r="A2" s="7">
        <v>452</v>
      </c>
      <c r="B2" s="8" t="s">
        <v>13</v>
      </c>
      <c r="C2" s="8" t="s">
        <v>13</v>
      </c>
      <c r="D2" s="8" t="s">
        <v>14</v>
      </c>
      <c r="E2" s="9">
        <v>2000</v>
      </c>
      <c r="F2" s="9">
        <v>2001</v>
      </c>
      <c r="G2" s="8"/>
      <c r="H2" s="8">
        <v>16.88935</v>
      </c>
      <c r="I2" s="8">
        <v>42.570566666666664</v>
      </c>
      <c r="J2" s="10">
        <v>299</v>
      </c>
      <c r="K2" s="10">
        <v>1025318</v>
      </c>
      <c r="L2" s="11">
        <f>(J2/K2)*100000</f>
        <v>29.16168447252462</v>
      </c>
      <c r="M2" s="57">
        <v>95</v>
      </c>
      <c r="N2" s="78">
        <v>0.13900000000000001</v>
      </c>
    </row>
    <row r="3" spans="1:14" s="12" customFormat="1" x14ac:dyDescent="0.2">
      <c r="A3" s="7">
        <v>12</v>
      </c>
      <c r="B3" s="13" t="s">
        <v>13</v>
      </c>
      <c r="C3" s="13" t="s">
        <v>13</v>
      </c>
      <c r="D3" s="7" t="s">
        <v>15</v>
      </c>
      <c r="E3" s="14">
        <v>2000</v>
      </c>
      <c r="F3" s="14">
        <v>2001</v>
      </c>
      <c r="G3" s="7" t="s">
        <v>16</v>
      </c>
      <c r="H3" s="7">
        <v>19.073789000000001</v>
      </c>
      <c r="I3" s="7">
        <v>42.854933000000003</v>
      </c>
      <c r="J3" s="10">
        <v>354</v>
      </c>
      <c r="K3" s="10">
        <v>1297994</v>
      </c>
      <c r="L3" s="11">
        <f>(J3/K3)*100000</f>
        <v>27.272853341386785</v>
      </c>
      <c r="M3" s="58"/>
      <c r="N3" s="79"/>
    </row>
    <row r="4" spans="1:14" x14ac:dyDescent="0.2">
      <c r="A4" s="7"/>
      <c r="B4" s="7" t="s">
        <v>13</v>
      </c>
      <c r="C4" s="7" t="s">
        <v>13</v>
      </c>
      <c r="D4" s="7" t="s">
        <v>17</v>
      </c>
      <c r="E4" s="14">
        <v>2000</v>
      </c>
      <c r="F4" s="14">
        <v>2001</v>
      </c>
      <c r="G4" s="7"/>
      <c r="H4" s="7">
        <v>19.128132999999998</v>
      </c>
      <c r="I4" s="7">
        <v>41.078733</v>
      </c>
      <c r="J4" s="15">
        <v>30</v>
      </c>
      <c r="K4" s="15">
        <v>55543</v>
      </c>
      <c r="L4" s="11">
        <f>(J4/K4)*100000</f>
        <v>54.012206758727473</v>
      </c>
      <c r="M4" s="59"/>
      <c r="N4" s="80"/>
    </row>
    <row r="5" spans="1:14" x14ac:dyDescent="0.2">
      <c r="A5" s="7">
        <v>496</v>
      </c>
      <c r="B5" s="8" t="s">
        <v>18</v>
      </c>
      <c r="C5" s="8" t="s">
        <v>18</v>
      </c>
      <c r="D5" s="17" t="s">
        <v>19</v>
      </c>
      <c r="E5" s="9">
        <v>2000</v>
      </c>
      <c r="F5" s="9">
        <v>2001</v>
      </c>
      <c r="G5" s="8"/>
      <c r="H5" s="8">
        <v>15.753482999999999</v>
      </c>
      <c r="I5" s="8">
        <v>42.921532999999997</v>
      </c>
      <c r="J5" s="51">
        <v>1087</v>
      </c>
      <c r="K5" s="18">
        <v>402560</v>
      </c>
      <c r="L5" s="54">
        <f>(J5/(K6+K5+K7))*100000</f>
        <v>33.60034323662493</v>
      </c>
      <c r="M5" s="57">
        <v>121</v>
      </c>
      <c r="N5" s="60">
        <v>0.111</v>
      </c>
    </row>
    <row r="6" spans="1:14" x14ac:dyDescent="0.2">
      <c r="A6" s="7" t="s">
        <v>20</v>
      </c>
      <c r="B6" s="7" t="s">
        <v>18</v>
      </c>
      <c r="C6" s="7" t="s">
        <v>18</v>
      </c>
      <c r="D6" s="19" t="s">
        <v>21</v>
      </c>
      <c r="E6" s="14">
        <v>2000</v>
      </c>
      <c r="F6" s="14">
        <v>2001</v>
      </c>
      <c r="G6" s="7"/>
      <c r="H6" s="7">
        <v>16.118062999999999</v>
      </c>
      <c r="I6" s="7">
        <v>43.329464999999999</v>
      </c>
      <c r="J6" s="52"/>
      <c r="K6" s="18">
        <v>2782000</v>
      </c>
      <c r="L6" s="55"/>
      <c r="M6" s="58"/>
      <c r="N6" s="61"/>
    </row>
    <row r="7" spans="1:14" x14ac:dyDescent="0.2">
      <c r="A7" s="7"/>
      <c r="B7" s="7" t="s">
        <v>18</v>
      </c>
      <c r="C7" s="7" t="s">
        <v>18</v>
      </c>
      <c r="D7" s="19" t="s">
        <v>22</v>
      </c>
      <c r="E7" s="14">
        <v>2000</v>
      </c>
      <c r="F7" s="14">
        <v>2001</v>
      </c>
      <c r="G7" s="7"/>
      <c r="H7" s="7">
        <v>15.399309000000001</v>
      </c>
      <c r="I7" s="7">
        <v>43.559739</v>
      </c>
      <c r="J7" s="53"/>
      <c r="K7" s="18">
        <v>50526</v>
      </c>
      <c r="L7" s="56"/>
      <c r="M7" s="59"/>
      <c r="N7" s="62"/>
    </row>
    <row r="8" spans="1:14" x14ac:dyDescent="0.2">
      <c r="A8" s="7">
        <v>315</v>
      </c>
      <c r="B8" s="8" t="s">
        <v>23</v>
      </c>
      <c r="C8" s="8" t="s">
        <v>24</v>
      </c>
      <c r="D8" s="8" t="s">
        <v>25</v>
      </c>
      <c r="E8" s="20">
        <v>2003</v>
      </c>
      <c r="F8" s="20">
        <v>2003</v>
      </c>
      <c r="G8" s="8"/>
      <c r="H8" s="8">
        <v>31.30855</v>
      </c>
      <c r="I8" s="8">
        <v>30.80395</v>
      </c>
      <c r="J8" s="15">
        <v>11</v>
      </c>
      <c r="K8" s="15">
        <v>2393000</v>
      </c>
      <c r="L8" s="11">
        <f t="shared" ref="L8:L15" si="0">(J8/K8)*100000</f>
        <v>0.45967404931048894</v>
      </c>
      <c r="M8" s="57">
        <v>4</v>
      </c>
      <c r="N8" s="60">
        <v>0.16</v>
      </c>
    </row>
    <row r="9" spans="1:14" x14ac:dyDescent="0.2">
      <c r="A9" s="7"/>
      <c r="B9" s="7" t="s">
        <v>23</v>
      </c>
      <c r="C9" s="7" t="s">
        <v>24</v>
      </c>
      <c r="D9" s="7" t="s">
        <v>26</v>
      </c>
      <c r="E9" s="12">
        <v>2003</v>
      </c>
      <c r="F9" s="12">
        <v>2003</v>
      </c>
      <c r="G9" s="7"/>
      <c r="H9" s="7">
        <v>30.848099000000001</v>
      </c>
      <c r="I9" s="7">
        <v>30.34355</v>
      </c>
      <c r="J9" s="15">
        <v>7</v>
      </c>
      <c r="K9" s="15">
        <v>4402000</v>
      </c>
      <c r="L9" s="11">
        <f t="shared" si="0"/>
        <v>0.15901862789641072</v>
      </c>
      <c r="M9" s="58"/>
      <c r="N9" s="61"/>
    </row>
    <row r="10" spans="1:14" x14ac:dyDescent="0.2">
      <c r="A10" s="7">
        <v>276</v>
      </c>
      <c r="B10" s="8" t="s">
        <v>27</v>
      </c>
      <c r="C10" s="8" t="s">
        <v>27</v>
      </c>
      <c r="D10" s="8" t="s">
        <v>28</v>
      </c>
      <c r="E10" s="20">
        <v>2003</v>
      </c>
      <c r="F10" s="20">
        <v>2003</v>
      </c>
      <c r="G10" s="8"/>
      <c r="H10" s="8">
        <v>16.775956000000001</v>
      </c>
      <c r="I10" s="8">
        <v>-11.524806</v>
      </c>
      <c r="J10" s="15">
        <v>3</v>
      </c>
      <c r="K10" s="15">
        <v>258800</v>
      </c>
      <c r="L10" s="11">
        <f t="shared" si="0"/>
        <v>1.1591962905718702</v>
      </c>
      <c r="M10" s="58"/>
      <c r="N10" s="61"/>
    </row>
    <row r="11" spans="1:14" x14ac:dyDescent="0.2">
      <c r="A11" s="7"/>
      <c r="B11" s="7" t="s">
        <v>27</v>
      </c>
      <c r="C11" s="7" t="s">
        <v>27</v>
      </c>
      <c r="D11" s="7" t="s">
        <v>29</v>
      </c>
      <c r="E11" s="12">
        <v>2003</v>
      </c>
      <c r="F11" s="12">
        <v>2003</v>
      </c>
      <c r="G11" s="7"/>
      <c r="H11" s="7">
        <v>17.231756000000001</v>
      </c>
      <c r="I11" s="7">
        <v>-13.174035</v>
      </c>
      <c r="J11" s="15">
        <v>9</v>
      </c>
      <c r="K11" s="15">
        <v>247948</v>
      </c>
      <c r="L11" s="11">
        <f t="shared" si="0"/>
        <v>3.6297933437656278</v>
      </c>
      <c r="M11" s="58"/>
      <c r="N11" s="61"/>
    </row>
    <row r="12" spans="1:14" x14ac:dyDescent="0.2">
      <c r="A12" s="7"/>
      <c r="B12" s="7" t="s">
        <v>27</v>
      </c>
      <c r="C12" s="7" t="s">
        <v>27</v>
      </c>
      <c r="D12" s="7" t="s">
        <v>30</v>
      </c>
      <c r="E12" s="12">
        <v>2003</v>
      </c>
      <c r="F12" s="12">
        <v>2003</v>
      </c>
      <c r="G12" s="7"/>
      <c r="H12" s="7">
        <v>17.86571</v>
      </c>
      <c r="I12" s="7">
        <v>-14.656938</v>
      </c>
      <c r="J12" s="15">
        <v>6</v>
      </c>
      <c r="K12" s="15">
        <v>216582</v>
      </c>
      <c r="L12" s="11">
        <f t="shared" si="0"/>
        <v>2.7703133224367678</v>
      </c>
      <c r="M12" s="58"/>
      <c r="N12" s="61"/>
    </row>
    <row r="13" spans="1:14" x14ac:dyDescent="0.2">
      <c r="A13" s="7"/>
      <c r="B13" s="7" t="s">
        <v>27</v>
      </c>
      <c r="C13" s="7" t="s">
        <v>27</v>
      </c>
      <c r="D13" s="7" t="s">
        <v>31</v>
      </c>
      <c r="E13" s="12">
        <v>2003</v>
      </c>
      <c r="F13" s="12">
        <v>2003</v>
      </c>
      <c r="G13" s="7"/>
      <c r="H13" s="7">
        <v>18.546749999999999</v>
      </c>
      <c r="I13" s="7">
        <v>-9.9018169999999994</v>
      </c>
      <c r="J13" s="15">
        <v>1</v>
      </c>
      <c r="K13" s="15">
        <v>64284</v>
      </c>
      <c r="L13" s="11">
        <f t="shared" si="0"/>
        <v>1.5555970381432394</v>
      </c>
      <c r="M13" s="58"/>
      <c r="N13" s="61"/>
    </row>
    <row r="14" spans="1:14" x14ac:dyDescent="0.2">
      <c r="A14" s="7"/>
      <c r="B14" s="7" t="s">
        <v>27</v>
      </c>
      <c r="C14" s="7" t="s">
        <v>27</v>
      </c>
      <c r="D14" s="7" t="s">
        <v>32</v>
      </c>
      <c r="E14" s="12">
        <v>2003</v>
      </c>
      <c r="F14" s="12">
        <v>2003</v>
      </c>
      <c r="G14" s="7"/>
      <c r="H14" s="7">
        <v>15.971736</v>
      </c>
      <c r="I14" s="7">
        <v>-12.621620999999999</v>
      </c>
      <c r="J14" s="15">
        <v>2</v>
      </c>
      <c r="K14" s="15">
        <v>266718</v>
      </c>
      <c r="L14" s="11">
        <f t="shared" si="0"/>
        <v>0.74985565278683852</v>
      </c>
      <c r="M14" s="58"/>
      <c r="N14" s="61"/>
    </row>
    <row r="15" spans="1:14" x14ac:dyDescent="0.2">
      <c r="A15" s="7"/>
      <c r="B15" s="7" t="s">
        <v>27</v>
      </c>
      <c r="C15" s="7" t="s">
        <v>27</v>
      </c>
      <c r="D15" s="7" t="s">
        <v>33</v>
      </c>
      <c r="E15" s="14">
        <v>2003</v>
      </c>
      <c r="F15" s="14">
        <v>2003</v>
      </c>
      <c r="G15" s="7"/>
      <c r="H15" s="7">
        <v>16.516379000000001</v>
      </c>
      <c r="I15" s="7">
        <v>-15.802599000000001</v>
      </c>
      <c r="J15" s="15">
        <v>1</v>
      </c>
      <c r="K15" s="15">
        <v>40515</v>
      </c>
      <c r="L15" s="11">
        <f t="shared" si="0"/>
        <v>2.4682216463038378</v>
      </c>
      <c r="M15" s="59"/>
      <c r="N15" s="62"/>
    </row>
    <row r="16" spans="1:14" x14ac:dyDescent="0.2">
      <c r="A16" s="7">
        <v>446</v>
      </c>
      <c r="B16" s="8" t="s">
        <v>34</v>
      </c>
      <c r="C16" s="8" t="s">
        <v>34</v>
      </c>
      <c r="D16" s="8" t="s">
        <v>35</v>
      </c>
      <c r="E16" s="20">
        <v>2006</v>
      </c>
      <c r="F16" s="20">
        <v>2007</v>
      </c>
      <c r="G16" s="8"/>
      <c r="H16" s="8">
        <v>0.85550000000000004</v>
      </c>
      <c r="I16" s="8">
        <v>36.089333000000003</v>
      </c>
      <c r="J16" s="15">
        <v>83</v>
      </c>
      <c r="K16" s="15">
        <v>309361</v>
      </c>
      <c r="L16" s="11">
        <v>26</v>
      </c>
      <c r="M16" s="14">
        <v>5</v>
      </c>
      <c r="N16" s="21">
        <f>M16/J16</f>
        <v>6.0240963855421686E-2</v>
      </c>
    </row>
    <row r="17" spans="1:15" x14ac:dyDescent="0.2">
      <c r="A17" s="7"/>
      <c r="B17" s="7" t="s">
        <v>34</v>
      </c>
      <c r="C17" s="7" t="s">
        <v>34</v>
      </c>
      <c r="D17" s="7" t="s">
        <v>36</v>
      </c>
      <c r="E17" s="12">
        <v>2006</v>
      </c>
      <c r="F17" s="12">
        <v>2007</v>
      </c>
      <c r="G17" s="7"/>
      <c r="H17" s="7">
        <v>-0.45429999999999998</v>
      </c>
      <c r="I17" s="7">
        <v>39.646555999999997</v>
      </c>
      <c r="J17" s="15">
        <v>107</v>
      </c>
      <c r="K17" s="15">
        <v>445850</v>
      </c>
      <c r="L17" s="11">
        <v>24</v>
      </c>
      <c r="M17" s="14">
        <v>33</v>
      </c>
      <c r="N17" s="21">
        <f t="shared" ref="N17:N24" si="1">M17/J17</f>
        <v>0.30841121495327101</v>
      </c>
    </row>
    <row r="18" spans="1:15" x14ac:dyDescent="0.2">
      <c r="A18" s="7"/>
      <c r="B18" s="7" t="s">
        <v>34</v>
      </c>
      <c r="C18" s="7" t="s">
        <v>34</v>
      </c>
      <c r="D18" s="7" t="s">
        <v>37</v>
      </c>
      <c r="E18" s="12">
        <v>2006</v>
      </c>
      <c r="F18" s="12">
        <v>2007</v>
      </c>
      <c r="G18" s="7"/>
      <c r="H18" s="7">
        <v>-3.51125</v>
      </c>
      <c r="I18" s="7">
        <v>39.909300000000002</v>
      </c>
      <c r="J18" s="15">
        <v>33</v>
      </c>
      <c r="K18" s="15">
        <v>653144</v>
      </c>
      <c r="L18" s="11">
        <v>5</v>
      </c>
      <c r="M18" s="14">
        <v>14</v>
      </c>
      <c r="N18" s="21">
        <f t="shared" si="1"/>
        <v>0.42424242424242425</v>
      </c>
    </row>
    <row r="19" spans="1:15" x14ac:dyDescent="0.2">
      <c r="A19" s="7"/>
      <c r="B19" s="7" t="s">
        <v>34</v>
      </c>
      <c r="C19" s="7" t="s">
        <v>34</v>
      </c>
      <c r="D19" s="7" t="s">
        <v>38</v>
      </c>
      <c r="E19" s="12">
        <v>2006</v>
      </c>
      <c r="F19" s="12">
        <v>2007</v>
      </c>
      <c r="G19" s="7"/>
      <c r="H19" s="7">
        <v>-1.59795</v>
      </c>
      <c r="I19" s="7">
        <v>40.513866999999998</v>
      </c>
      <c r="J19" s="15">
        <v>75</v>
      </c>
      <c r="K19" s="15">
        <v>90287</v>
      </c>
      <c r="L19" s="11">
        <v>83</v>
      </c>
      <c r="M19" s="14">
        <v>19</v>
      </c>
      <c r="N19" s="21">
        <f t="shared" si="1"/>
        <v>0.25333333333333335</v>
      </c>
    </row>
    <row r="20" spans="1:15" x14ac:dyDescent="0.2">
      <c r="A20" s="7"/>
      <c r="B20" s="7" t="s">
        <v>34</v>
      </c>
      <c r="C20" s="7" t="s">
        <v>34</v>
      </c>
      <c r="D20" s="7" t="s">
        <v>39</v>
      </c>
      <c r="E20" s="12">
        <v>2006</v>
      </c>
      <c r="F20" s="12">
        <v>2007</v>
      </c>
      <c r="G20" s="7"/>
      <c r="H20" s="7">
        <v>1.7488330000000001</v>
      </c>
      <c r="I20" s="7">
        <v>40.058633</v>
      </c>
      <c r="J20" s="15">
        <v>17</v>
      </c>
      <c r="K20" s="15">
        <v>63753</v>
      </c>
      <c r="L20" s="11">
        <f t="shared" ref="L20:L58" si="2">(J20/K20)*100000</f>
        <v>26.665411823757314</v>
      </c>
      <c r="M20" s="14">
        <v>11</v>
      </c>
      <c r="N20" s="21">
        <f t="shared" si="1"/>
        <v>0.6470588235294118</v>
      </c>
    </row>
    <row r="21" spans="1:15" x14ac:dyDescent="0.2">
      <c r="A21" s="7">
        <v>492</v>
      </c>
      <c r="B21" s="7" t="s">
        <v>34</v>
      </c>
      <c r="C21" s="7" t="s">
        <v>34</v>
      </c>
      <c r="D21" s="7" t="s">
        <v>40</v>
      </c>
      <c r="E21" s="12">
        <v>2006</v>
      </c>
      <c r="F21" s="12">
        <v>2007</v>
      </c>
      <c r="G21" s="7"/>
      <c r="H21" s="7">
        <v>-2.5039829999999998</v>
      </c>
      <c r="I21" s="7">
        <v>40.2973</v>
      </c>
      <c r="J21" s="15">
        <v>16</v>
      </c>
      <c r="K21" s="15">
        <v>223372</v>
      </c>
      <c r="L21" s="11">
        <f t="shared" si="2"/>
        <v>7.1629389538527652</v>
      </c>
      <c r="M21" s="14">
        <v>7</v>
      </c>
      <c r="N21" s="21">
        <f t="shared" si="1"/>
        <v>0.4375</v>
      </c>
    </row>
    <row r="22" spans="1:15" x14ac:dyDescent="0.2">
      <c r="A22" s="22">
        <v>503</v>
      </c>
      <c r="B22" s="22" t="s">
        <v>34</v>
      </c>
      <c r="C22" s="22" t="s">
        <v>34</v>
      </c>
      <c r="D22" s="22" t="s">
        <v>41</v>
      </c>
      <c r="E22" s="12">
        <v>2006</v>
      </c>
      <c r="F22" s="12">
        <v>2007</v>
      </c>
      <c r="G22" s="7"/>
      <c r="H22" s="7">
        <v>-3.2191830000000001</v>
      </c>
      <c r="I22" s="7">
        <v>40.116889999999998</v>
      </c>
      <c r="J22" s="15">
        <v>8</v>
      </c>
      <c r="K22" s="15">
        <v>481799</v>
      </c>
      <c r="L22" s="11">
        <f t="shared" si="2"/>
        <v>1.6604434629378642</v>
      </c>
      <c r="M22" s="14">
        <v>0</v>
      </c>
      <c r="N22" s="21">
        <f t="shared" si="1"/>
        <v>0</v>
      </c>
    </row>
    <row r="23" spans="1:15" x14ac:dyDescent="0.2">
      <c r="A23" s="22"/>
      <c r="B23" s="22" t="s">
        <v>34</v>
      </c>
      <c r="C23" s="22" t="s">
        <v>34</v>
      </c>
      <c r="D23" s="22" t="s">
        <v>42</v>
      </c>
      <c r="E23" s="12">
        <v>2006</v>
      </c>
      <c r="F23" s="12">
        <v>2007</v>
      </c>
      <c r="G23" s="7"/>
      <c r="H23" s="7">
        <v>0.35603299999999999</v>
      </c>
      <c r="I23" s="7">
        <v>37.582383</v>
      </c>
      <c r="J23" s="15">
        <v>7</v>
      </c>
      <c r="K23" s="15">
        <v>189477</v>
      </c>
      <c r="L23" s="11">
        <f t="shared" si="2"/>
        <v>3.6943797927980704</v>
      </c>
      <c r="M23" s="14">
        <v>0</v>
      </c>
      <c r="N23" s="21">
        <f t="shared" si="1"/>
        <v>0</v>
      </c>
    </row>
    <row r="24" spans="1:15" x14ac:dyDescent="0.2">
      <c r="A24" s="22"/>
      <c r="B24" s="22" t="s">
        <v>34</v>
      </c>
      <c r="C24" s="22" t="s">
        <v>34</v>
      </c>
      <c r="D24" s="22" t="s">
        <v>43</v>
      </c>
      <c r="E24" s="12">
        <v>2006</v>
      </c>
      <c r="F24" s="12">
        <v>2007</v>
      </c>
      <c r="G24" s="7"/>
      <c r="H24" s="7">
        <v>-3.3160690000000002</v>
      </c>
      <c r="I24" s="7">
        <v>38.484990000000003</v>
      </c>
      <c r="J24" s="15">
        <v>1</v>
      </c>
      <c r="K24" s="15">
        <v>240943</v>
      </c>
      <c r="L24" s="11">
        <f t="shared" si="2"/>
        <v>0.41503592135899359</v>
      </c>
      <c r="M24" s="14">
        <v>0</v>
      </c>
      <c r="N24" s="21">
        <f t="shared" si="1"/>
        <v>0</v>
      </c>
    </row>
    <row r="25" spans="1:15" x14ac:dyDescent="0.2">
      <c r="A25" s="7" t="s">
        <v>44</v>
      </c>
      <c r="B25" s="8" t="s">
        <v>45</v>
      </c>
      <c r="C25" s="8" t="s">
        <v>45</v>
      </c>
      <c r="D25" s="8" t="s">
        <v>46</v>
      </c>
      <c r="E25" s="9">
        <v>2006</v>
      </c>
      <c r="F25" s="9">
        <v>2007</v>
      </c>
      <c r="G25" s="8"/>
      <c r="H25" s="8">
        <v>0.22411700000000001</v>
      </c>
      <c r="I25" s="8">
        <v>41.601267</v>
      </c>
      <c r="J25" s="23">
        <v>74</v>
      </c>
      <c r="K25" s="23">
        <v>224280</v>
      </c>
      <c r="L25" s="24">
        <f t="shared" si="2"/>
        <v>32.994471196718386</v>
      </c>
      <c r="M25" s="71">
        <v>51</v>
      </c>
      <c r="N25" s="74">
        <v>0.44700000000000001</v>
      </c>
      <c r="O25" s="25" t="s">
        <v>47</v>
      </c>
    </row>
    <row r="26" spans="1:15" x14ac:dyDescent="0.2">
      <c r="A26" s="7"/>
      <c r="B26" s="7" t="s">
        <v>45</v>
      </c>
      <c r="C26" s="7" t="s">
        <v>45</v>
      </c>
      <c r="D26" s="7" t="s">
        <v>48</v>
      </c>
      <c r="E26" s="14">
        <v>2006</v>
      </c>
      <c r="F26" s="14">
        <v>2007</v>
      </c>
      <c r="G26" s="7"/>
      <c r="H26" s="7">
        <v>3.5033500000000002</v>
      </c>
      <c r="I26" s="7">
        <v>42.236133000000002</v>
      </c>
      <c r="J26" s="23">
        <v>26</v>
      </c>
      <c r="K26" s="23">
        <v>427059</v>
      </c>
      <c r="L26" s="24">
        <f t="shared" si="2"/>
        <v>6.0881517542072645</v>
      </c>
      <c r="M26" s="72"/>
      <c r="N26" s="75"/>
    </row>
    <row r="27" spans="1:15" x14ac:dyDescent="0.2">
      <c r="A27" s="7"/>
      <c r="B27" s="7" t="s">
        <v>45</v>
      </c>
      <c r="C27" s="7" t="s">
        <v>45</v>
      </c>
      <c r="D27" s="7" t="s">
        <v>49</v>
      </c>
      <c r="E27" s="14">
        <v>2006</v>
      </c>
      <c r="F27" s="14">
        <v>2007</v>
      </c>
      <c r="G27" s="7"/>
      <c r="H27" s="7">
        <v>4.3210170000000003</v>
      </c>
      <c r="I27" s="7">
        <v>45.299382999999999</v>
      </c>
      <c r="J27" s="23">
        <v>7</v>
      </c>
      <c r="K27" s="23">
        <v>437376</v>
      </c>
      <c r="L27" s="24">
        <f t="shared" si="2"/>
        <v>1.6004536142815335</v>
      </c>
      <c r="M27" s="72"/>
      <c r="N27" s="75"/>
    </row>
    <row r="28" spans="1:15" x14ac:dyDescent="0.2">
      <c r="A28" s="7"/>
      <c r="B28" s="7" t="s">
        <v>45</v>
      </c>
      <c r="C28" s="7" t="s">
        <v>45</v>
      </c>
      <c r="D28" s="7" t="s">
        <v>50</v>
      </c>
      <c r="E28" s="14">
        <v>2006</v>
      </c>
      <c r="F28" s="14">
        <v>2007</v>
      </c>
      <c r="G28" s="7"/>
      <c r="H28" s="7">
        <v>2.0780500000000002</v>
      </c>
      <c r="I28" s="7">
        <v>41.601182999999999</v>
      </c>
      <c r="J28" s="23">
        <v>2</v>
      </c>
      <c r="K28" s="23">
        <v>304854</v>
      </c>
      <c r="L28" s="24">
        <f t="shared" si="2"/>
        <v>0.65605174936198962</v>
      </c>
      <c r="M28" s="72"/>
      <c r="N28" s="75"/>
    </row>
    <row r="29" spans="1:15" x14ac:dyDescent="0.2">
      <c r="A29" s="7"/>
      <c r="B29" s="7" t="s">
        <v>45</v>
      </c>
      <c r="C29" s="7" t="s">
        <v>45</v>
      </c>
      <c r="D29" s="7" t="s">
        <v>51</v>
      </c>
      <c r="E29" s="14">
        <v>2006</v>
      </c>
      <c r="F29" s="14">
        <v>2007</v>
      </c>
      <c r="G29" s="7"/>
      <c r="H29" s="7">
        <v>2.925017</v>
      </c>
      <c r="I29" s="7">
        <v>45.903967000000002</v>
      </c>
      <c r="J29" s="23">
        <v>4</v>
      </c>
      <c r="K29" s="23">
        <v>433469</v>
      </c>
      <c r="L29" s="24">
        <f t="shared" si="2"/>
        <v>0.92278801944314359</v>
      </c>
      <c r="M29" s="72"/>
      <c r="N29" s="75"/>
    </row>
    <row r="30" spans="1:15" x14ac:dyDescent="0.2">
      <c r="A30" s="7"/>
      <c r="B30" s="7" t="s">
        <v>45</v>
      </c>
      <c r="C30" s="7" t="s">
        <v>45</v>
      </c>
      <c r="D30" s="7" t="s">
        <v>52</v>
      </c>
      <c r="E30" s="14">
        <v>2006</v>
      </c>
      <c r="F30" s="14">
        <v>2007</v>
      </c>
      <c r="G30" s="7"/>
      <c r="H30" s="7">
        <v>1.1178300000000001</v>
      </c>
      <c r="I30" s="7">
        <v>44.025905000000002</v>
      </c>
      <c r="J30" s="23">
        <v>1</v>
      </c>
      <c r="K30" s="23">
        <v>1009864</v>
      </c>
      <c r="L30" s="24">
        <f t="shared" si="2"/>
        <v>9.9023234811816241E-2</v>
      </c>
      <c r="M30" s="73"/>
      <c r="N30" s="76"/>
    </row>
    <row r="31" spans="1:15" x14ac:dyDescent="0.2">
      <c r="A31" s="7">
        <v>144</v>
      </c>
      <c r="B31" s="8" t="s">
        <v>53</v>
      </c>
      <c r="C31" s="8" t="s">
        <v>53</v>
      </c>
      <c r="D31" s="8" t="s">
        <v>54</v>
      </c>
      <c r="E31" s="9">
        <v>2006</v>
      </c>
      <c r="F31" s="9">
        <v>2007</v>
      </c>
      <c r="G31" s="8" t="s">
        <v>55</v>
      </c>
      <c r="H31" s="8">
        <v>-3.3869250000000002</v>
      </c>
      <c r="I31" s="8">
        <v>36.682993000000003</v>
      </c>
      <c r="J31" s="51">
        <v>309</v>
      </c>
      <c r="K31" s="15">
        <v>350410</v>
      </c>
      <c r="L31" s="54">
        <f>(J31/SUM(K31:K40))*100000</f>
        <v>2.1531819639444456</v>
      </c>
      <c r="M31" s="57">
        <v>144</v>
      </c>
      <c r="N31" s="60">
        <v>0.46600000000000003</v>
      </c>
    </row>
    <row r="32" spans="1:15" x14ac:dyDescent="0.2">
      <c r="A32" s="7"/>
      <c r="B32" s="7" t="s">
        <v>53</v>
      </c>
      <c r="C32" s="7" t="s">
        <v>53</v>
      </c>
      <c r="D32" s="7" t="s">
        <v>56</v>
      </c>
      <c r="E32" s="14">
        <v>2006</v>
      </c>
      <c r="F32" s="14">
        <v>2007</v>
      </c>
      <c r="G32" s="7"/>
      <c r="H32" s="7">
        <v>-6.1629670000000001</v>
      </c>
      <c r="I32" s="7">
        <v>35.751600000000003</v>
      </c>
      <c r="J32" s="52"/>
      <c r="K32" s="15">
        <v>345614</v>
      </c>
      <c r="L32" s="55"/>
      <c r="M32" s="58"/>
      <c r="N32" s="61"/>
    </row>
    <row r="33" spans="1:15" x14ac:dyDescent="0.2">
      <c r="A33" s="7"/>
      <c r="B33" s="7" t="s">
        <v>53</v>
      </c>
      <c r="C33" s="7" t="s">
        <v>53</v>
      </c>
      <c r="D33" s="7" t="s">
        <v>57</v>
      </c>
      <c r="E33" s="14">
        <v>2006</v>
      </c>
      <c r="F33" s="14">
        <v>2007</v>
      </c>
      <c r="G33" s="7"/>
      <c r="H33" s="7">
        <v>-6.7923479999999996</v>
      </c>
      <c r="I33" s="7">
        <v>39.208295999999997</v>
      </c>
      <c r="J33" s="52"/>
      <c r="K33" s="15">
        <v>3670579</v>
      </c>
      <c r="L33" s="55"/>
      <c r="M33" s="58"/>
      <c r="N33" s="61"/>
    </row>
    <row r="34" spans="1:15" x14ac:dyDescent="0.2">
      <c r="A34" s="7"/>
      <c r="B34" s="7" t="s">
        <v>53</v>
      </c>
      <c r="C34" s="7" t="s">
        <v>53</v>
      </c>
      <c r="D34" s="7" t="s">
        <v>58</v>
      </c>
      <c r="E34" s="14">
        <v>2006</v>
      </c>
      <c r="F34" s="14">
        <v>2007</v>
      </c>
      <c r="G34" s="7"/>
      <c r="H34" s="7">
        <v>-4.3072999999999997</v>
      </c>
      <c r="I34" s="7">
        <v>36.943750000000001</v>
      </c>
      <c r="J34" s="52"/>
      <c r="K34" s="15">
        <v>1198535</v>
      </c>
      <c r="L34" s="55"/>
      <c r="M34" s="58"/>
      <c r="N34" s="61"/>
    </row>
    <row r="35" spans="1:15" x14ac:dyDescent="0.2">
      <c r="A35" s="7"/>
      <c r="B35" s="7" t="s">
        <v>53</v>
      </c>
      <c r="C35" s="7" t="s">
        <v>53</v>
      </c>
      <c r="D35" s="7" t="s">
        <v>59</v>
      </c>
      <c r="E35" s="14">
        <v>2006</v>
      </c>
      <c r="F35" s="14">
        <v>2007</v>
      </c>
      <c r="G35" s="7"/>
      <c r="H35" s="7">
        <v>-6.8277999999999999</v>
      </c>
      <c r="I35" s="7">
        <v>37.659050000000001</v>
      </c>
      <c r="J35" s="52"/>
      <c r="K35" s="15">
        <v>1865752</v>
      </c>
      <c r="L35" s="55"/>
      <c r="M35" s="58"/>
      <c r="N35" s="61"/>
    </row>
    <row r="36" spans="1:15" x14ac:dyDescent="0.2">
      <c r="A36" s="7"/>
      <c r="B36" s="7" t="s">
        <v>53</v>
      </c>
      <c r="C36" s="7" t="s">
        <v>53</v>
      </c>
      <c r="D36" s="7" t="s">
        <v>60</v>
      </c>
      <c r="E36" s="14">
        <v>2006</v>
      </c>
      <c r="F36" s="14">
        <v>2007</v>
      </c>
      <c r="G36" s="7"/>
      <c r="H36" s="7">
        <v>-4.8254039999999998</v>
      </c>
      <c r="I36" s="7">
        <v>34.763047</v>
      </c>
      <c r="J36" s="52"/>
      <c r="K36" s="15">
        <v>1152706</v>
      </c>
      <c r="L36" s="55"/>
      <c r="M36" s="58"/>
      <c r="N36" s="61"/>
    </row>
    <row r="37" spans="1:15" x14ac:dyDescent="0.2">
      <c r="A37" s="7"/>
      <c r="B37" s="7" t="s">
        <v>53</v>
      </c>
      <c r="C37" s="7" t="s">
        <v>53</v>
      </c>
      <c r="D37" s="7" t="s">
        <v>61</v>
      </c>
      <c r="E37" s="14">
        <v>2006</v>
      </c>
      <c r="F37" s="14">
        <v>2007</v>
      </c>
      <c r="G37" s="7"/>
      <c r="H37" s="7">
        <v>-5.0888749999999998</v>
      </c>
      <c r="I37" s="7">
        <v>39.102314999999997</v>
      </c>
      <c r="J37" s="52"/>
      <c r="K37" s="15">
        <v>1720017</v>
      </c>
      <c r="L37" s="55"/>
      <c r="M37" s="58"/>
      <c r="N37" s="61"/>
    </row>
    <row r="38" spans="1:15" x14ac:dyDescent="0.2">
      <c r="A38" s="7">
        <v>465</v>
      </c>
      <c r="B38" s="7" t="s">
        <v>53</v>
      </c>
      <c r="C38" s="7" t="s">
        <v>53</v>
      </c>
      <c r="D38" s="7" t="s">
        <v>62</v>
      </c>
      <c r="E38" s="14">
        <v>2006</v>
      </c>
      <c r="F38" s="14">
        <v>2007</v>
      </c>
      <c r="G38" s="7"/>
      <c r="H38" s="7">
        <v>-7.7680369999999996</v>
      </c>
      <c r="I38" s="7">
        <v>35.686073</v>
      </c>
      <c r="J38" s="52"/>
      <c r="K38" s="15">
        <v>791581</v>
      </c>
      <c r="L38" s="55"/>
      <c r="M38" s="58"/>
      <c r="N38" s="61"/>
    </row>
    <row r="39" spans="1:15" x14ac:dyDescent="0.2">
      <c r="A39" s="7"/>
      <c r="B39" s="7" t="s">
        <v>53</v>
      </c>
      <c r="C39" s="7" t="s">
        <v>53</v>
      </c>
      <c r="D39" s="7" t="s">
        <v>63</v>
      </c>
      <c r="E39" s="14">
        <v>2006</v>
      </c>
      <c r="F39" s="14">
        <v>2007</v>
      </c>
      <c r="G39" s="7"/>
      <c r="H39" s="7">
        <v>-2.5165190000000002</v>
      </c>
      <c r="I39" s="7">
        <v>32.917498000000002</v>
      </c>
      <c r="J39" s="52"/>
      <c r="K39" s="15">
        <v>2331680</v>
      </c>
      <c r="L39" s="55"/>
      <c r="M39" s="58"/>
      <c r="N39" s="61"/>
    </row>
    <row r="40" spans="1:15" x14ac:dyDescent="0.2">
      <c r="A40" s="7"/>
      <c r="B40" s="7" t="s">
        <v>53</v>
      </c>
      <c r="C40" s="7" t="s">
        <v>53</v>
      </c>
      <c r="D40" s="7" t="s">
        <v>64</v>
      </c>
      <c r="E40" s="14">
        <v>2006</v>
      </c>
      <c r="F40" s="14">
        <v>2007</v>
      </c>
      <c r="G40" s="7"/>
      <c r="H40" s="7">
        <v>-7.3237670000000001</v>
      </c>
      <c r="I40" s="7">
        <v>38.820549999999997</v>
      </c>
      <c r="J40" s="53"/>
      <c r="K40" s="15">
        <v>923980</v>
      </c>
      <c r="L40" s="56"/>
      <c r="M40" s="59"/>
      <c r="N40" s="62"/>
    </row>
    <row r="41" spans="1:15" x14ac:dyDescent="0.2">
      <c r="A41" s="26" t="s">
        <v>65</v>
      </c>
      <c r="B41" s="27" t="s">
        <v>66</v>
      </c>
      <c r="C41" s="27" t="s">
        <v>67</v>
      </c>
      <c r="D41" s="27" t="s">
        <v>68</v>
      </c>
      <c r="E41" s="20">
        <v>2007</v>
      </c>
      <c r="F41" s="20">
        <v>2007</v>
      </c>
      <c r="G41" s="27"/>
      <c r="H41" s="27">
        <v>-2.8460700000000001</v>
      </c>
      <c r="I41" s="27">
        <v>30.339500999999998</v>
      </c>
      <c r="J41" s="23">
        <v>7</v>
      </c>
      <c r="K41" s="23">
        <v>632409</v>
      </c>
      <c r="L41" s="24">
        <f t="shared" si="2"/>
        <v>1.106878618109483</v>
      </c>
      <c r="M41" s="14"/>
      <c r="O41" s="25" t="s">
        <v>69</v>
      </c>
    </row>
    <row r="42" spans="1:15" x14ac:dyDescent="0.2">
      <c r="A42" s="7">
        <v>211</v>
      </c>
      <c r="B42" s="8" t="s">
        <v>70</v>
      </c>
      <c r="C42" s="8" t="s">
        <v>70</v>
      </c>
      <c r="D42" s="8" t="s">
        <v>70</v>
      </c>
      <c r="E42" s="20">
        <v>2007</v>
      </c>
      <c r="F42" s="20">
        <v>2007</v>
      </c>
      <c r="G42" s="8"/>
      <c r="H42" s="8">
        <v>-11.674099999999999</v>
      </c>
      <c r="I42" s="8">
        <v>43.371716666666664</v>
      </c>
      <c r="J42" s="15">
        <v>1</v>
      </c>
      <c r="K42" s="15">
        <v>642791</v>
      </c>
      <c r="L42" s="11">
        <f t="shared" si="2"/>
        <v>0.15557156214072693</v>
      </c>
      <c r="M42" s="57">
        <v>1</v>
      </c>
      <c r="N42" s="60">
        <v>0.1</v>
      </c>
    </row>
    <row r="43" spans="1:15" x14ac:dyDescent="0.2">
      <c r="A43" s="7">
        <v>375</v>
      </c>
      <c r="B43" s="8" t="s">
        <v>71</v>
      </c>
      <c r="C43" s="8" t="s">
        <v>71</v>
      </c>
      <c r="D43" s="29" t="s">
        <v>72</v>
      </c>
      <c r="E43" s="9">
        <v>2007</v>
      </c>
      <c r="F43" s="9">
        <v>2008</v>
      </c>
      <c r="G43" s="8"/>
      <c r="H43" s="8">
        <v>-12.780949</v>
      </c>
      <c r="I43" s="8">
        <v>45.227871999999998</v>
      </c>
      <c r="J43" s="15">
        <v>3</v>
      </c>
      <c r="K43" s="15">
        <v>53122</v>
      </c>
      <c r="L43" s="11">
        <f t="shared" si="2"/>
        <v>5.6473777342720535</v>
      </c>
      <c r="M43" s="58"/>
      <c r="N43" s="61"/>
    </row>
    <row r="44" spans="1:15" x14ac:dyDescent="0.2">
      <c r="A44" s="7"/>
      <c r="B44" s="7" t="s">
        <v>71</v>
      </c>
      <c r="C44" s="7" t="s">
        <v>71</v>
      </c>
      <c r="D44" s="16" t="s">
        <v>73</v>
      </c>
      <c r="E44" s="14">
        <v>2007</v>
      </c>
      <c r="F44" s="14">
        <v>2008</v>
      </c>
      <c r="G44" s="7"/>
      <c r="H44" s="7">
        <v>-12.703417</v>
      </c>
      <c r="I44" s="7">
        <v>45.122566999999997</v>
      </c>
      <c r="J44" s="15">
        <v>2</v>
      </c>
      <c r="K44" s="30">
        <v>13989</v>
      </c>
      <c r="L44" s="11">
        <f t="shared" si="2"/>
        <v>14.296947601687041</v>
      </c>
      <c r="M44" s="58"/>
      <c r="N44" s="61"/>
    </row>
    <row r="45" spans="1:15" x14ac:dyDescent="0.2">
      <c r="A45" s="7"/>
      <c r="B45" s="7" t="s">
        <v>71</v>
      </c>
      <c r="C45" s="7" t="s">
        <v>71</v>
      </c>
      <c r="D45" s="16" t="s">
        <v>74</v>
      </c>
      <c r="E45" s="14">
        <v>2007</v>
      </c>
      <c r="F45" s="14">
        <v>2008</v>
      </c>
      <c r="G45" s="7"/>
      <c r="H45" s="7">
        <v>-12.8424</v>
      </c>
      <c r="I45" s="7">
        <v>45.185716999999997</v>
      </c>
      <c r="J45" s="15">
        <v>1</v>
      </c>
      <c r="K45" s="15">
        <v>10141</v>
      </c>
      <c r="L45" s="11">
        <f t="shared" si="2"/>
        <v>9.8609604575485648</v>
      </c>
      <c r="M45" s="58"/>
      <c r="N45" s="61"/>
    </row>
    <row r="46" spans="1:15" x14ac:dyDescent="0.2">
      <c r="A46" s="7"/>
      <c r="B46" s="7" t="s">
        <v>71</v>
      </c>
      <c r="C46" s="7" t="s">
        <v>71</v>
      </c>
      <c r="D46" s="31" t="s">
        <v>75</v>
      </c>
      <c r="E46" s="14">
        <v>2007</v>
      </c>
      <c r="F46" s="14">
        <v>2008</v>
      </c>
      <c r="G46" s="7"/>
      <c r="H46" s="7">
        <v>-12.850313</v>
      </c>
      <c r="I46" s="7">
        <v>45.105133000000002</v>
      </c>
      <c r="J46" s="15">
        <v>1</v>
      </c>
      <c r="K46" s="15">
        <v>8013</v>
      </c>
      <c r="L46" s="11">
        <f t="shared" si="2"/>
        <v>12.479720454261825</v>
      </c>
      <c r="M46" s="58"/>
      <c r="N46" s="61"/>
    </row>
    <row r="47" spans="1:15" x14ac:dyDescent="0.2">
      <c r="A47" s="7"/>
      <c r="B47" s="7" t="s">
        <v>71</v>
      </c>
      <c r="C47" s="7" t="s">
        <v>71</v>
      </c>
      <c r="D47" s="16" t="s">
        <v>76</v>
      </c>
      <c r="E47" s="14">
        <v>2007</v>
      </c>
      <c r="F47" s="14">
        <v>2008</v>
      </c>
      <c r="G47" s="7"/>
      <c r="H47" s="7">
        <v>-12.933999999999999</v>
      </c>
      <c r="I47" s="7">
        <v>45.150616999999997</v>
      </c>
      <c r="J47" s="15">
        <v>2</v>
      </c>
      <c r="K47" s="15">
        <v>8920</v>
      </c>
      <c r="L47" s="11">
        <f t="shared" si="2"/>
        <v>22.421524663677129</v>
      </c>
      <c r="M47" s="58"/>
      <c r="N47" s="61"/>
    </row>
    <row r="48" spans="1:15" x14ac:dyDescent="0.2">
      <c r="A48" s="7"/>
      <c r="B48" s="7" t="s">
        <v>71</v>
      </c>
      <c r="C48" s="7" t="s">
        <v>71</v>
      </c>
      <c r="D48" s="16" t="s">
        <v>77</v>
      </c>
      <c r="E48" s="14">
        <v>2007</v>
      </c>
      <c r="F48" s="14">
        <v>2008</v>
      </c>
      <c r="G48" s="7"/>
      <c r="H48" s="7">
        <v>-12.909958</v>
      </c>
      <c r="I48" s="7">
        <v>45.080503</v>
      </c>
      <c r="J48" s="15">
        <v>1</v>
      </c>
      <c r="K48" s="15">
        <v>6189</v>
      </c>
      <c r="L48" s="11">
        <f t="shared" si="2"/>
        <v>16.157699143641945</v>
      </c>
      <c r="M48" s="59"/>
      <c r="N48" s="62"/>
    </row>
    <row r="49" spans="1:15" x14ac:dyDescent="0.2">
      <c r="A49" s="7">
        <v>39</v>
      </c>
      <c r="B49" s="8" t="s">
        <v>78</v>
      </c>
      <c r="C49" s="8" t="s">
        <v>78</v>
      </c>
      <c r="D49" s="8" t="s">
        <v>79</v>
      </c>
      <c r="E49" s="9">
        <v>2007</v>
      </c>
      <c r="F49" s="9">
        <v>2008</v>
      </c>
      <c r="G49" s="32"/>
      <c r="H49" s="8">
        <v>14.885967000000001</v>
      </c>
      <c r="I49" s="8">
        <v>33.43835</v>
      </c>
      <c r="J49" s="15">
        <v>271</v>
      </c>
      <c r="K49" s="15">
        <v>3912957</v>
      </c>
      <c r="L49" s="11">
        <f t="shared" si="2"/>
        <v>6.9257086137159192</v>
      </c>
      <c r="M49" s="57">
        <v>161</v>
      </c>
      <c r="N49" s="60">
        <v>0.36899999999999999</v>
      </c>
    </row>
    <row r="50" spans="1:15" x14ac:dyDescent="0.2">
      <c r="A50" s="7"/>
      <c r="B50" s="7" t="s">
        <v>78</v>
      </c>
      <c r="C50" s="7" t="s">
        <v>78</v>
      </c>
      <c r="D50" s="7" t="s">
        <v>80</v>
      </c>
      <c r="E50" s="14">
        <v>2007</v>
      </c>
      <c r="F50" s="14">
        <v>2008</v>
      </c>
      <c r="H50" s="7">
        <v>13.567475</v>
      </c>
      <c r="I50" s="7">
        <v>33.567203999999997</v>
      </c>
      <c r="J50" s="15">
        <v>6</v>
      </c>
      <c r="K50" s="30">
        <v>1532085</v>
      </c>
      <c r="L50" s="11">
        <f t="shared" si="2"/>
        <v>0.39162318017603465</v>
      </c>
      <c r="M50" s="58"/>
      <c r="N50" s="61"/>
    </row>
    <row r="51" spans="1:15" x14ac:dyDescent="0.2">
      <c r="A51" s="7"/>
      <c r="B51" s="7" t="s">
        <v>78</v>
      </c>
      <c r="C51" s="7" t="s">
        <v>78</v>
      </c>
      <c r="D51" s="7" t="s">
        <v>81</v>
      </c>
      <c r="E51" s="14">
        <v>2007</v>
      </c>
      <c r="F51" s="14">
        <v>2008</v>
      </c>
      <c r="H51" s="7">
        <v>12.934616999999999</v>
      </c>
      <c r="I51" s="7">
        <v>32.496417000000001</v>
      </c>
      <c r="J51" s="15">
        <v>24</v>
      </c>
      <c r="K51" s="30">
        <v>1140694</v>
      </c>
      <c r="L51" s="11">
        <f t="shared" si="2"/>
        <v>2.1039823125220258</v>
      </c>
      <c r="M51" s="58"/>
      <c r="N51" s="61"/>
    </row>
    <row r="52" spans="1:15" x14ac:dyDescent="0.2">
      <c r="A52" s="7"/>
      <c r="B52" s="7" t="s">
        <v>78</v>
      </c>
      <c r="C52" s="7" t="s">
        <v>78</v>
      </c>
      <c r="D52" s="7" t="s">
        <v>82</v>
      </c>
      <c r="E52" s="14">
        <v>2007</v>
      </c>
      <c r="F52" s="14">
        <v>2008</v>
      </c>
      <c r="H52" s="7">
        <v>15.485749999999999</v>
      </c>
      <c r="I52" s="7">
        <v>32.55415</v>
      </c>
      <c r="J52" s="15">
        <v>46</v>
      </c>
      <c r="K52" s="15">
        <v>6103912</v>
      </c>
      <c r="L52" s="11">
        <f t="shared" si="2"/>
        <v>0.75361505867057066</v>
      </c>
      <c r="M52" s="58"/>
      <c r="N52" s="61"/>
    </row>
    <row r="53" spans="1:15" x14ac:dyDescent="0.2">
      <c r="A53" s="7">
        <v>15</v>
      </c>
      <c r="B53" s="7" t="s">
        <v>78</v>
      </c>
      <c r="C53" s="7" t="s">
        <v>83</v>
      </c>
      <c r="D53" s="7" t="s">
        <v>84</v>
      </c>
      <c r="E53" s="14">
        <v>2007</v>
      </c>
      <c r="F53" s="14">
        <v>2007</v>
      </c>
      <c r="G53" s="7"/>
      <c r="H53" s="7">
        <v>14.392986000000001</v>
      </c>
      <c r="I53" s="7">
        <v>33.538998999999997</v>
      </c>
      <c r="J53" s="15">
        <v>18</v>
      </c>
      <c r="K53" s="15">
        <v>3911685</v>
      </c>
      <c r="L53" s="11">
        <f t="shared" si="2"/>
        <v>0.46015975212728022</v>
      </c>
      <c r="M53" s="58"/>
      <c r="N53" s="61"/>
    </row>
    <row r="54" spans="1:15" x14ac:dyDescent="0.2">
      <c r="A54" s="7">
        <v>99</v>
      </c>
      <c r="B54" s="7" t="s">
        <v>78</v>
      </c>
      <c r="C54" s="7" t="s">
        <v>78</v>
      </c>
      <c r="D54" s="7" t="s">
        <v>85</v>
      </c>
      <c r="E54" s="14">
        <v>2007</v>
      </c>
      <c r="F54" s="14">
        <v>2008</v>
      </c>
      <c r="G54" s="7" t="s">
        <v>86</v>
      </c>
      <c r="H54" s="7">
        <v>17.109660000000002</v>
      </c>
      <c r="I54" s="7">
        <v>33.789848999999997</v>
      </c>
      <c r="J54" s="15">
        <v>3</v>
      </c>
      <c r="K54" s="15">
        <v>1168972</v>
      </c>
      <c r="L54" s="11">
        <f t="shared" si="2"/>
        <v>0.25663574491091318</v>
      </c>
      <c r="M54" s="58"/>
      <c r="N54" s="61"/>
    </row>
    <row r="55" spans="1:15" x14ac:dyDescent="0.2">
      <c r="A55" s="7"/>
      <c r="B55" s="7" t="s">
        <v>78</v>
      </c>
      <c r="C55" s="7" t="s">
        <v>78</v>
      </c>
      <c r="D55" s="7" t="s">
        <v>87</v>
      </c>
      <c r="E55" s="14">
        <v>2007</v>
      </c>
      <c r="F55" s="14">
        <v>2008</v>
      </c>
      <c r="G55" s="7"/>
      <c r="H55" s="7">
        <v>15.458133</v>
      </c>
      <c r="I55" s="7">
        <v>36.403950000000002</v>
      </c>
      <c r="J55" s="15">
        <v>34</v>
      </c>
      <c r="K55" s="30">
        <v>1171118</v>
      </c>
      <c r="L55" s="11">
        <f t="shared" si="2"/>
        <v>2.9032087287532082</v>
      </c>
      <c r="M55" s="58"/>
      <c r="N55" s="61"/>
    </row>
    <row r="56" spans="1:15" x14ac:dyDescent="0.2">
      <c r="A56" s="7"/>
      <c r="B56" s="7" t="s">
        <v>78</v>
      </c>
      <c r="C56" s="7" t="s">
        <v>78</v>
      </c>
      <c r="D56" s="7" t="s">
        <v>88</v>
      </c>
      <c r="E56" s="14">
        <v>2007</v>
      </c>
      <c r="F56" s="14">
        <v>2008</v>
      </c>
      <c r="G56" s="7"/>
      <c r="H56" s="7">
        <v>9.8894190000000002</v>
      </c>
      <c r="I56" s="7">
        <v>32.718138000000003</v>
      </c>
      <c r="J56" s="15">
        <v>6</v>
      </c>
      <c r="K56" s="15">
        <v>964353</v>
      </c>
      <c r="L56" s="11">
        <f t="shared" si="2"/>
        <v>0.62217880796762182</v>
      </c>
      <c r="M56" s="59"/>
      <c r="N56" s="62"/>
    </row>
    <row r="57" spans="1:15" x14ac:dyDescent="0.2">
      <c r="A57" s="7">
        <v>399</v>
      </c>
      <c r="B57" s="8" t="s">
        <v>89</v>
      </c>
      <c r="C57" s="8" t="s">
        <v>89</v>
      </c>
      <c r="D57" s="8" t="s">
        <v>90</v>
      </c>
      <c r="E57" s="20">
        <v>2008</v>
      </c>
      <c r="F57" s="20">
        <v>2009</v>
      </c>
      <c r="G57" s="8"/>
      <c r="H57" s="8">
        <v>-18.766966666666665</v>
      </c>
      <c r="I57" s="8">
        <v>46.869116666666663</v>
      </c>
      <c r="J57" s="15">
        <v>25</v>
      </c>
      <c r="K57" s="15">
        <v>1900000</v>
      </c>
      <c r="L57" s="11">
        <f t="shared" si="2"/>
        <v>1.3157894736842106</v>
      </c>
      <c r="M57" s="14">
        <v>4</v>
      </c>
      <c r="N57" s="21">
        <v>0.16</v>
      </c>
    </row>
    <row r="58" spans="1:15" x14ac:dyDescent="0.2">
      <c r="A58" s="7"/>
      <c r="B58" s="7" t="s">
        <v>89</v>
      </c>
      <c r="C58" s="7" t="s">
        <v>89</v>
      </c>
      <c r="D58" s="7" t="s">
        <v>91</v>
      </c>
      <c r="E58" s="12">
        <v>2008</v>
      </c>
      <c r="F58" s="12">
        <v>2009</v>
      </c>
      <c r="G58" s="7"/>
      <c r="H58" s="7">
        <v>-21.454616999999999</v>
      </c>
      <c r="I58" s="7">
        <v>47.087499999999999</v>
      </c>
      <c r="J58" s="51">
        <v>226</v>
      </c>
      <c r="K58" s="51">
        <v>4119002</v>
      </c>
      <c r="L58" s="54">
        <f t="shared" si="2"/>
        <v>5.4867659690381307</v>
      </c>
      <c r="M58" s="14"/>
    </row>
    <row r="59" spans="1:15" x14ac:dyDescent="0.2">
      <c r="A59" s="7"/>
      <c r="B59" s="7" t="s">
        <v>89</v>
      </c>
      <c r="C59" s="7" t="s">
        <v>89</v>
      </c>
      <c r="D59" s="7" t="s">
        <v>92</v>
      </c>
      <c r="E59" s="12">
        <v>2008</v>
      </c>
      <c r="F59" s="12">
        <v>2009</v>
      </c>
      <c r="G59" s="7"/>
      <c r="H59" s="7">
        <v>-21.539117000000001</v>
      </c>
      <c r="I59" s="7">
        <v>46.902833000000001</v>
      </c>
      <c r="J59" s="53"/>
      <c r="K59" s="53"/>
      <c r="L59" s="56"/>
      <c r="M59" s="14"/>
    </row>
    <row r="60" spans="1:15" x14ac:dyDescent="0.2">
      <c r="A60" s="16">
        <v>493</v>
      </c>
      <c r="B60" s="7" t="s">
        <v>89</v>
      </c>
      <c r="C60" s="7" t="s">
        <v>89</v>
      </c>
      <c r="D60" s="7" t="s">
        <v>93</v>
      </c>
      <c r="E60" s="12">
        <v>2008</v>
      </c>
      <c r="F60" s="12">
        <v>2009</v>
      </c>
      <c r="G60" s="7" t="s">
        <v>94</v>
      </c>
      <c r="H60" s="7">
        <v>-18.028489</v>
      </c>
      <c r="I60" s="7">
        <v>48.239353999999999</v>
      </c>
      <c r="J60" s="65">
        <v>418</v>
      </c>
      <c r="K60" s="15">
        <v>965490</v>
      </c>
      <c r="L60" s="68">
        <f>(J60/SUM(K60:K64))*1000000</f>
        <v>62.199039605164067</v>
      </c>
      <c r="M60" s="71">
        <v>17</v>
      </c>
      <c r="N60" s="74">
        <v>0.04</v>
      </c>
      <c r="O60" s="25" t="s">
        <v>69</v>
      </c>
    </row>
    <row r="61" spans="1:15" x14ac:dyDescent="0.2">
      <c r="A61" s="7"/>
      <c r="B61" s="7" t="s">
        <v>89</v>
      </c>
      <c r="C61" s="7" t="s">
        <v>89</v>
      </c>
      <c r="D61" s="7" t="s">
        <v>95</v>
      </c>
      <c r="E61" s="12">
        <v>2008</v>
      </c>
      <c r="F61" s="12">
        <v>2009</v>
      </c>
      <c r="G61" s="7"/>
      <c r="H61" s="7">
        <v>-18.381095999999999</v>
      </c>
      <c r="I61" s="7">
        <v>47.295699999999997</v>
      </c>
      <c r="J61" s="66"/>
      <c r="K61" s="15">
        <v>2782340</v>
      </c>
      <c r="L61" s="69"/>
      <c r="M61" s="72"/>
      <c r="N61" s="75"/>
    </row>
    <row r="62" spans="1:15" x14ac:dyDescent="0.2">
      <c r="A62" s="7"/>
      <c r="B62" s="7" t="s">
        <v>89</v>
      </c>
      <c r="C62" s="7" t="s">
        <v>89</v>
      </c>
      <c r="D62" s="7" t="s">
        <v>96</v>
      </c>
      <c r="E62" s="12">
        <v>2008</v>
      </c>
      <c r="F62" s="12">
        <v>2009</v>
      </c>
      <c r="G62" s="7"/>
      <c r="H62" s="7">
        <v>-23.557956000000001</v>
      </c>
      <c r="I62" s="7">
        <v>45.903967999999999</v>
      </c>
      <c r="J62" s="66"/>
      <c r="K62" s="15">
        <v>686817</v>
      </c>
      <c r="L62" s="69"/>
      <c r="M62" s="72"/>
      <c r="N62" s="75"/>
    </row>
    <row r="63" spans="1:15" x14ac:dyDescent="0.2">
      <c r="A63" s="7"/>
      <c r="B63" s="7" t="s">
        <v>89</v>
      </c>
      <c r="C63" s="7" t="s">
        <v>89</v>
      </c>
      <c r="D63" s="7" t="s">
        <v>97</v>
      </c>
      <c r="E63" s="12">
        <v>2008</v>
      </c>
      <c r="F63" s="12">
        <v>2009</v>
      </c>
      <c r="G63" s="7"/>
      <c r="H63" s="7">
        <v>-18.900672</v>
      </c>
      <c r="I63" s="7">
        <v>46.980513000000002</v>
      </c>
      <c r="J63" s="66"/>
      <c r="K63" s="15">
        <v>690533</v>
      </c>
      <c r="L63" s="69"/>
      <c r="M63" s="72"/>
      <c r="N63" s="75"/>
    </row>
    <row r="64" spans="1:15" x14ac:dyDescent="0.2">
      <c r="A64" s="7"/>
      <c r="B64" s="7" t="s">
        <v>89</v>
      </c>
      <c r="C64" s="7" t="s">
        <v>89</v>
      </c>
      <c r="D64" s="7" t="s">
        <v>98</v>
      </c>
      <c r="E64" s="12">
        <v>2008</v>
      </c>
      <c r="F64" s="12">
        <v>2009</v>
      </c>
      <c r="G64" s="7"/>
      <c r="H64" s="7">
        <v>-19.715540000000001</v>
      </c>
      <c r="I64" s="7">
        <v>46.671646000000003</v>
      </c>
      <c r="J64" s="67"/>
      <c r="K64" s="15">
        <v>1595181</v>
      </c>
      <c r="L64" s="70"/>
      <c r="M64" s="73"/>
      <c r="N64" s="76"/>
    </row>
    <row r="65" spans="1:15" x14ac:dyDescent="0.2">
      <c r="A65" s="7">
        <v>108</v>
      </c>
      <c r="B65" s="8" t="s">
        <v>99</v>
      </c>
      <c r="C65" s="8" t="s">
        <v>99</v>
      </c>
      <c r="D65" s="8" t="s">
        <v>100</v>
      </c>
      <c r="E65" s="9">
        <v>2008</v>
      </c>
      <c r="F65" s="9">
        <v>2008</v>
      </c>
      <c r="G65" s="8"/>
      <c r="H65" s="8">
        <v>-26.270766999999999</v>
      </c>
      <c r="I65" s="8">
        <v>28.112266999999999</v>
      </c>
      <c r="J65" s="51">
        <v>17</v>
      </c>
      <c r="L65" s="63">
        <v>0.03</v>
      </c>
      <c r="M65" s="14"/>
    </row>
    <row r="66" spans="1:15" x14ac:dyDescent="0.2">
      <c r="A66" s="7"/>
      <c r="B66" s="7" t="s">
        <v>99</v>
      </c>
      <c r="C66" s="7" t="s">
        <v>99</v>
      </c>
      <c r="D66" s="7" t="s">
        <v>101</v>
      </c>
      <c r="E66" s="14">
        <v>2008</v>
      </c>
      <c r="F66" s="14">
        <v>2008</v>
      </c>
      <c r="G66" s="7"/>
      <c r="H66" s="7">
        <v>-23.401299999999999</v>
      </c>
      <c r="I66" s="7">
        <v>29.417933000000001</v>
      </c>
      <c r="J66" s="52"/>
      <c r="L66" s="77"/>
      <c r="M66" s="14"/>
    </row>
    <row r="67" spans="1:15" x14ac:dyDescent="0.2">
      <c r="A67" s="7"/>
      <c r="B67" s="7" t="s">
        <v>99</v>
      </c>
      <c r="C67" s="7" t="s">
        <v>99</v>
      </c>
      <c r="D67" s="7" t="s">
        <v>102</v>
      </c>
      <c r="E67" s="14">
        <v>2008</v>
      </c>
      <c r="F67" s="14">
        <v>2008</v>
      </c>
      <c r="G67" s="7"/>
      <c r="H67" s="7">
        <v>-25.565335000000001</v>
      </c>
      <c r="I67" s="7">
        <v>30.527912000000001</v>
      </c>
      <c r="J67" s="53"/>
      <c r="L67" s="64"/>
      <c r="M67" s="14"/>
    </row>
    <row r="68" spans="1:15" x14ac:dyDescent="0.2">
      <c r="A68" s="7">
        <v>108</v>
      </c>
      <c r="B68" s="8" t="s">
        <v>99</v>
      </c>
      <c r="C68" s="8" t="s">
        <v>99</v>
      </c>
      <c r="D68" s="8" t="s">
        <v>103</v>
      </c>
      <c r="E68" s="9">
        <v>2009</v>
      </c>
      <c r="F68" s="9">
        <v>2009</v>
      </c>
      <c r="G68" s="8"/>
      <c r="H68" s="8">
        <v>-29.046666999999999</v>
      </c>
      <c r="I68" s="8">
        <v>21.856867000000001</v>
      </c>
      <c r="J68" s="51">
        <v>7</v>
      </c>
      <c r="L68" s="63">
        <v>0.01</v>
      </c>
      <c r="M68" s="14"/>
    </row>
    <row r="69" spans="1:15" x14ac:dyDescent="0.2">
      <c r="A69" s="7"/>
      <c r="B69" s="7" t="s">
        <v>99</v>
      </c>
      <c r="C69" s="7" t="s">
        <v>99</v>
      </c>
      <c r="D69" s="7" t="s">
        <v>104</v>
      </c>
      <c r="E69" s="14">
        <v>2009</v>
      </c>
      <c r="F69" s="14">
        <v>2009</v>
      </c>
      <c r="G69" s="7"/>
      <c r="H69" s="7">
        <v>-28.530550000000002</v>
      </c>
      <c r="I69" s="7">
        <v>30.895833</v>
      </c>
      <c r="J69" s="53"/>
      <c r="L69" s="64"/>
      <c r="M69" s="14"/>
    </row>
    <row r="70" spans="1:15" x14ac:dyDescent="0.2">
      <c r="A70" s="7">
        <v>275</v>
      </c>
      <c r="B70" s="8" t="s">
        <v>27</v>
      </c>
      <c r="C70" s="8" t="s">
        <v>27</v>
      </c>
      <c r="D70" s="8" t="s">
        <v>105</v>
      </c>
      <c r="E70" s="9">
        <v>2010</v>
      </c>
      <c r="F70" s="9">
        <v>2010</v>
      </c>
      <c r="G70" s="8"/>
      <c r="H70" s="8">
        <v>20.507283000000001</v>
      </c>
      <c r="I70" s="8">
        <v>-13.052967000000001</v>
      </c>
      <c r="J70" s="15">
        <v>12</v>
      </c>
      <c r="K70" s="15">
        <v>23704</v>
      </c>
      <c r="L70" s="11">
        <f t="shared" ref="L70:L109" si="3">(J70/K70)*100000</f>
        <v>50.624367195410059</v>
      </c>
      <c r="M70" s="57">
        <v>3</v>
      </c>
      <c r="N70" s="60">
        <v>0.1</v>
      </c>
    </row>
    <row r="71" spans="1:15" x14ac:dyDescent="0.2">
      <c r="A71" s="7"/>
      <c r="B71" s="7" t="s">
        <v>27</v>
      </c>
      <c r="C71" s="7" t="s">
        <v>27</v>
      </c>
      <c r="D71" s="7" t="s">
        <v>106</v>
      </c>
      <c r="E71" s="14">
        <v>2010</v>
      </c>
      <c r="F71" s="14">
        <v>2010</v>
      </c>
      <c r="G71" s="7"/>
      <c r="H71" s="7">
        <v>20.02655</v>
      </c>
      <c r="I71" s="7">
        <v>-13.054410000000001</v>
      </c>
      <c r="J71" s="15">
        <v>7</v>
      </c>
      <c r="K71" s="15">
        <v>7704</v>
      </c>
      <c r="L71" s="11">
        <f t="shared" si="3"/>
        <v>90.861889927310486</v>
      </c>
      <c r="M71" s="58"/>
      <c r="N71" s="61"/>
    </row>
    <row r="72" spans="1:15" x14ac:dyDescent="0.2">
      <c r="A72" s="7"/>
      <c r="B72" s="7" t="s">
        <v>27</v>
      </c>
      <c r="C72" s="7" t="s">
        <v>27</v>
      </c>
      <c r="D72" s="7" t="s">
        <v>107</v>
      </c>
      <c r="E72" s="14">
        <v>2010</v>
      </c>
      <c r="F72" s="14">
        <v>2010</v>
      </c>
      <c r="G72" s="7"/>
      <c r="H72" s="7">
        <v>19.746117000000002</v>
      </c>
      <c r="I72" s="7">
        <v>-14.387917</v>
      </c>
      <c r="J72" s="15">
        <v>4</v>
      </c>
      <c r="K72" s="15">
        <v>11235</v>
      </c>
      <c r="L72" s="11">
        <f t="shared" si="3"/>
        <v>35.603026257231868</v>
      </c>
      <c r="M72" s="58"/>
      <c r="N72" s="61"/>
    </row>
    <row r="73" spans="1:15" x14ac:dyDescent="0.2">
      <c r="A73" s="7"/>
      <c r="B73" s="7" t="s">
        <v>27</v>
      </c>
      <c r="C73" s="7" t="s">
        <v>27</v>
      </c>
      <c r="D73" s="7" t="s">
        <v>108</v>
      </c>
      <c r="E73" s="14">
        <v>2010</v>
      </c>
      <c r="F73" s="14">
        <v>2010</v>
      </c>
      <c r="G73" s="7"/>
      <c r="H73" s="7">
        <v>20.461517000000001</v>
      </c>
      <c r="I73" s="7">
        <v>-12.366433000000001</v>
      </c>
      <c r="J73" s="15">
        <v>1</v>
      </c>
      <c r="K73" s="15">
        <v>6030</v>
      </c>
      <c r="L73" s="11">
        <f t="shared" si="3"/>
        <v>16.58374792703151</v>
      </c>
      <c r="M73" s="59"/>
      <c r="N73" s="62"/>
    </row>
    <row r="74" spans="1:15" x14ac:dyDescent="0.2">
      <c r="A74" s="22">
        <v>504</v>
      </c>
      <c r="B74" s="33" t="s">
        <v>99</v>
      </c>
      <c r="C74" s="33" t="s">
        <v>99</v>
      </c>
      <c r="D74" s="33" t="s">
        <v>109</v>
      </c>
      <c r="E74" s="9">
        <v>2010</v>
      </c>
      <c r="F74" s="9">
        <v>2011</v>
      </c>
      <c r="G74" s="8"/>
      <c r="H74" s="8">
        <v>-28.4541</v>
      </c>
      <c r="I74" s="8">
        <v>26.796783000000001</v>
      </c>
      <c r="J74" s="51">
        <v>278</v>
      </c>
      <c r="L74" s="11">
        <v>4.4000000000000004</v>
      </c>
      <c r="M74" s="57">
        <v>25</v>
      </c>
      <c r="N74" s="60">
        <v>0.09</v>
      </c>
    </row>
    <row r="75" spans="1:15" x14ac:dyDescent="0.2">
      <c r="A75" s="22"/>
      <c r="B75" s="22" t="s">
        <v>99</v>
      </c>
      <c r="C75" s="22" t="s">
        <v>99</v>
      </c>
      <c r="D75" s="22" t="s">
        <v>110</v>
      </c>
      <c r="E75" s="14">
        <v>2010</v>
      </c>
      <c r="F75" s="14">
        <v>2011</v>
      </c>
      <c r="G75" s="7"/>
      <c r="H75" s="7">
        <v>-29.046666999999999</v>
      </c>
      <c r="I75" s="7">
        <v>21.856867000000001</v>
      </c>
      <c r="J75" s="52"/>
      <c r="L75" s="11">
        <v>7.25</v>
      </c>
      <c r="M75" s="58"/>
      <c r="N75" s="61"/>
    </row>
    <row r="76" spans="1:15" x14ac:dyDescent="0.2">
      <c r="A76" s="22"/>
      <c r="B76" s="22" t="s">
        <v>99</v>
      </c>
      <c r="C76" s="22" t="s">
        <v>99</v>
      </c>
      <c r="D76" s="22" t="s">
        <v>111</v>
      </c>
      <c r="E76" s="14">
        <v>2010</v>
      </c>
      <c r="F76" s="14">
        <v>2011</v>
      </c>
      <c r="G76" s="7"/>
      <c r="H76" s="7">
        <v>-32.296832999999999</v>
      </c>
      <c r="I76" s="7">
        <v>26.419383</v>
      </c>
      <c r="J76" s="52"/>
      <c r="L76" s="34">
        <v>0.25</v>
      </c>
      <c r="M76" s="58"/>
      <c r="N76" s="61"/>
    </row>
    <row r="77" spans="1:15" x14ac:dyDescent="0.2">
      <c r="A77" s="22"/>
      <c r="B77" s="22" t="s">
        <v>99</v>
      </c>
      <c r="C77" s="22" t="s">
        <v>99</v>
      </c>
      <c r="D77" s="22" t="s">
        <v>112</v>
      </c>
      <c r="E77" s="14">
        <v>2010</v>
      </c>
      <c r="F77" s="14">
        <v>2011</v>
      </c>
      <c r="G77" s="7"/>
      <c r="H77" s="7">
        <v>-33.234299999999998</v>
      </c>
      <c r="I77" s="7">
        <v>21.84186</v>
      </c>
      <c r="J77" s="52"/>
      <c r="L77" s="34">
        <v>0.26</v>
      </c>
      <c r="M77" s="58"/>
      <c r="N77" s="61"/>
    </row>
    <row r="78" spans="1:15" x14ac:dyDescent="0.2">
      <c r="A78" s="22"/>
      <c r="B78" s="22" t="s">
        <v>99</v>
      </c>
      <c r="C78" s="22" t="s">
        <v>99</v>
      </c>
      <c r="D78" s="22" t="s">
        <v>113</v>
      </c>
      <c r="E78" s="14">
        <v>2010</v>
      </c>
      <c r="F78" s="14">
        <v>2011</v>
      </c>
      <c r="G78" s="7"/>
      <c r="H78" s="7">
        <v>-26.663861000000001</v>
      </c>
      <c r="I78" s="7">
        <v>25.283761999999999</v>
      </c>
      <c r="J78" s="53"/>
      <c r="L78" s="34">
        <v>0.25</v>
      </c>
      <c r="M78" s="59"/>
      <c r="N78" s="62"/>
    </row>
    <row r="79" spans="1:15" x14ac:dyDescent="0.2">
      <c r="A79" s="7">
        <v>99</v>
      </c>
      <c r="B79" s="8" t="s">
        <v>78</v>
      </c>
      <c r="C79" s="8" t="s">
        <v>78</v>
      </c>
      <c r="D79" s="8" t="s">
        <v>79</v>
      </c>
      <c r="E79" s="9">
        <v>2010</v>
      </c>
      <c r="F79" s="9">
        <v>2010</v>
      </c>
      <c r="G79" s="8"/>
      <c r="H79" s="8">
        <v>14.885967000000001</v>
      </c>
      <c r="I79" s="8">
        <v>33.43835</v>
      </c>
      <c r="J79" s="15">
        <v>18</v>
      </c>
      <c r="K79" s="15">
        <v>4207608</v>
      </c>
      <c r="L79" s="11">
        <f t="shared" si="3"/>
        <v>0.42779650575814093</v>
      </c>
      <c r="M79" s="14"/>
    </row>
    <row r="80" spans="1:15" x14ac:dyDescent="0.2">
      <c r="A80" s="7">
        <v>120</v>
      </c>
      <c r="B80" s="7" t="s">
        <v>78</v>
      </c>
      <c r="C80" s="7" t="s">
        <v>114</v>
      </c>
      <c r="D80" s="7" t="s">
        <v>115</v>
      </c>
      <c r="E80" s="14">
        <v>2011</v>
      </c>
      <c r="F80" s="14">
        <v>2012</v>
      </c>
      <c r="G80" s="7"/>
      <c r="H80" s="7">
        <v>19.590350000000001</v>
      </c>
      <c r="I80" s="7">
        <v>37.19016666666667</v>
      </c>
      <c r="J80" s="15">
        <v>28</v>
      </c>
      <c r="K80" s="15">
        <v>1227594</v>
      </c>
      <c r="L80" s="11">
        <f t="shared" si="3"/>
        <v>2.280884396632763</v>
      </c>
      <c r="M80" s="14"/>
      <c r="O80" s="16" t="s">
        <v>116</v>
      </c>
    </row>
    <row r="81" spans="1:14" x14ac:dyDescent="0.2">
      <c r="A81" s="7">
        <v>115</v>
      </c>
      <c r="B81" s="8" t="s">
        <v>27</v>
      </c>
      <c r="C81" s="8" t="s">
        <v>27</v>
      </c>
      <c r="D81" s="8" t="s">
        <v>117</v>
      </c>
      <c r="E81" s="9">
        <v>2012</v>
      </c>
      <c r="F81" s="9">
        <v>2012</v>
      </c>
      <c r="G81" s="8"/>
      <c r="H81" s="8">
        <v>18.546749999999999</v>
      </c>
      <c r="I81" s="8">
        <v>-9.9018169999999994</v>
      </c>
      <c r="J81" s="15">
        <v>25</v>
      </c>
      <c r="K81" s="15">
        <v>80962</v>
      </c>
      <c r="L81" s="11">
        <f t="shared" si="3"/>
        <v>30.878683826980559</v>
      </c>
      <c r="M81" s="14">
        <v>7</v>
      </c>
      <c r="N81" s="21">
        <v>0.28000000000000003</v>
      </c>
    </row>
    <row r="82" spans="1:14" x14ac:dyDescent="0.2">
      <c r="A82" s="7"/>
      <c r="B82" s="7" t="s">
        <v>27</v>
      </c>
      <c r="C82" s="8" t="s">
        <v>27</v>
      </c>
      <c r="D82" s="7" t="s">
        <v>118</v>
      </c>
      <c r="E82" s="14">
        <v>2012</v>
      </c>
      <c r="F82" s="14">
        <v>2012</v>
      </c>
      <c r="G82" s="7"/>
      <c r="H82" s="7">
        <v>17.231756000000001</v>
      </c>
      <c r="I82" s="7">
        <v>-13.174035</v>
      </c>
      <c r="J82" s="15">
        <v>7</v>
      </c>
      <c r="K82" s="15">
        <v>312277</v>
      </c>
      <c r="L82" s="11">
        <f t="shared" si="3"/>
        <v>2.2415996054784695</v>
      </c>
      <c r="M82" s="14">
        <v>1</v>
      </c>
      <c r="N82" s="21">
        <v>0.14299999999999999</v>
      </c>
    </row>
    <row r="83" spans="1:14" x14ac:dyDescent="0.2">
      <c r="A83" s="7"/>
      <c r="B83" s="7" t="s">
        <v>27</v>
      </c>
      <c r="C83" s="8" t="s">
        <v>27</v>
      </c>
      <c r="D83" s="7" t="s">
        <v>119</v>
      </c>
      <c r="E83" s="14">
        <v>2012</v>
      </c>
      <c r="F83" s="14">
        <v>2012</v>
      </c>
      <c r="G83" s="7"/>
      <c r="H83" s="7">
        <v>17.86571</v>
      </c>
      <c r="I83" s="7">
        <v>-14.656938</v>
      </c>
      <c r="J83" s="15">
        <v>5</v>
      </c>
      <c r="K83" s="15">
        <v>272773</v>
      </c>
      <c r="L83" s="11">
        <f t="shared" si="3"/>
        <v>1.8330259959746749</v>
      </c>
      <c r="M83" s="14">
        <v>1</v>
      </c>
      <c r="N83" s="21">
        <v>0.2</v>
      </c>
    </row>
    <row r="84" spans="1:14" x14ac:dyDescent="0.2">
      <c r="A84" s="7"/>
      <c r="B84" s="7" t="s">
        <v>27</v>
      </c>
      <c r="C84" s="8" t="s">
        <v>27</v>
      </c>
      <c r="D84" s="7" t="s">
        <v>120</v>
      </c>
      <c r="E84" s="14">
        <v>2012</v>
      </c>
      <c r="F84" s="14">
        <v>2012</v>
      </c>
      <c r="G84" s="7"/>
      <c r="H84" s="7">
        <v>16.775956000000001</v>
      </c>
      <c r="I84" s="7">
        <v>-11.524806</v>
      </c>
      <c r="J84" s="15">
        <v>10</v>
      </c>
      <c r="K84" s="15">
        <v>325897</v>
      </c>
      <c r="L84" s="11">
        <f t="shared" si="3"/>
        <v>3.0684541434870529</v>
      </c>
      <c r="M84" s="14">
        <v>1</v>
      </c>
      <c r="N84" s="21">
        <v>0.1</v>
      </c>
    </row>
    <row r="85" spans="1:14" x14ac:dyDescent="0.2">
      <c r="A85" s="7"/>
      <c r="B85" s="7" t="s">
        <v>27</v>
      </c>
      <c r="C85" s="8" t="s">
        <v>27</v>
      </c>
      <c r="D85" s="7" t="s">
        <v>121</v>
      </c>
      <c r="E85" s="14">
        <v>2012</v>
      </c>
      <c r="F85" s="14">
        <v>2012</v>
      </c>
      <c r="G85" s="7"/>
      <c r="H85" s="7">
        <v>16.691215</v>
      </c>
      <c r="I85" s="7">
        <v>-9.5450979999999994</v>
      </c>
      <c r="J85" s="15">
        <v>12</v>
      </c>
      <c r="K85" s="15">
        <v>294109</v>
      </c>
      <c r="L85" s="11">
        <f t="shared" si="3"/>
        <v>4.0801199555266932</v>
      </c>
      <c r="M85" s="14">
        <v>1</v>
      </c>
      <c r="N85" s="21">
        <v>8.3000000000000004E-2</v>
      </c>
    </row>
    <row r="86" spans="1:14" x14ac:dyDescent="0.2">
      <c r="A86" s="7"/>
      <c r="B86" s="7" t="s">
        <v>27</v>
      </c>
      <c r="C86" s="8" t="s">
        <v>27</v>
      </c>
      <c r="D86" s="7" t="s">
        <v>122</v>
      </c>
      <c r="E86" s="14">
        <v>2012</v>
      </c>
      <c r="F86" s="14">
        <v>2012</v>
      </c>
      <c r="G86" s="7"/>
      <c r="H86" s="7">
        <v>18.673701999999999</v>
      </c>
      <c r="I86" s="7">
        <v>-7.0928769999999997</v>
      </c>
      <c r="J86" s="15">
        <v>4</v>
      </c>
      <c r="K86" s="15">
        <v>430668</v>
      </c>
      <c r="L86" s="11">
        <f t="shared" si="3"/>
        <v>0.9287896941495537</v>
      </c>
      <c r="M86" s="14">
        <v>2</v>
      </c>
      <c r="N86" s="21">
        <v>0.5</v>
      </c>
    </row>
    <row r="87" spans="1:14" x14ac:dyDescent="0.2">
      <c r="A87" s="7">
        <v>277</v>
      </c>
      <c r="B87" s="8" t="s">
        <v>123</v>
      </c>
      <c r="C87" s="8" t="s">
        <v>123</v>
      </c>
      <c r="D87" s="8" t="s">
        <v>124</v>
      </c>
      <c r="E87" s="9">
        <v>2013</v>
      </c>
      <c r="F87" s="9">
        <v>2014</v>
      </c>
      <c r="G87" s="8" t="s">
        <v>125</v>
      </c>
      <c r="H87" s="8">
        <v>14.42285</v>
      </c>
      <c r="I87" s="8">
        <v>-16.96538</v>
      </c>
      <c r="J87" s="15">
        <v>8</v>
      </c>
      <c r="K87" s="18">
        <v>668878</v>
      </c>
      <c r="L87" s="11">
        <f t="shared" si="3"/>
        <v>1.1960327593372782</v>
      </c>
      <c r="M87" s="14"/>
      <c r="N87" s="21"/>
    </row>
    <row r="88" spans="1:14" x14ac:dyDescent="0.2">
      <c r="A88" s="7"/>
      <c r="B88" s="7" t="s">
        <v>123</v>
      </c>
      <c r="C88" s="7" t="s">
        <v>123</v>
      </c>
      <c r="D88" s="7" t="s">
        <v>126</v>
      </c>
      <c r="E88" s="14">
        <v>2013</v>
      </c>
      <c r="F88" s="14">
        <v>2014</v>
      </c>
      <c r="G88" s="7"/>
      <c r="H88" s="7">
        <v>12.560466999999999</v>
      </c>
      <c r="I88" s="7">
        <v>-12.1747</v>
      </c>
      <c r="J88" s="15">
        <v>2</v>
      </c>
      <c r="K88" s="18">
        <v>152134</v>
      </c>
      <c r="L88" s="11">
        <f t="shared" si="3"/>
        <v>1.3146305230914852</v>
      </c>
      <c r="M88" s="14"/>
      <c r="N88" s="21"/>
    </row>
    <row r="89" spans="1:14" x14ac:dyDescent="0.2">
      <c r="A89" s="7"/>
      <c r="B89" s="7" t="s">
        <v>123</v>
      </c>
      <c r="C89" s="7" t="s">
        <v>123</v>
      </c>
      <c r="D89" s="35" t="s">
        <v>127</v>
      </c>
      <c r="E89" s="14">
        <v>2013</v>
      </c>
      <c r="F89" s="14">
        <v>2014</v>
      </c>
      <c r="G89" s="7"/>
      <c r="H89" s="7">
        <v>15.396100000000001</v>
      </c>
      <c r="I89" s="7">
        <v>-15.111283</v>
      </c>
      <c r="J89" s="15">
        <v>1</v>
      </c>
      <c r="K89" s="18">
        <v>241898</v>
      </c>
      <c r="L89" s="11">
        <f t="shared" si="3"/>
        <v>0.41339738236777485</v>
      </c>
      <c r="M89" s="14"/>
      <c r="N89" s="21"/>
    </row>
    <row r="90" spans="1:14" x14ac:dyDescent="0.2">
      <c r="A90" s="7">
        <v>179</v>
      </c>
      <c r="B90" s="8" t="s">
        <v>27</v>
      </c>
      <c r="C90" s="8" t="s">
        <v>27</v>
      </c>
      <c r="D90" s="8" t="s">
        <v>128</v>
      </c>
      <c r="E90" s="9">
        <v>2015</v>
      </c>
      <c r="F90" s="9">
        <v>2015</v>
      </c>
      <c r="G90" s="36" t="s">
        <v>129</v>
      </c>
      <c r="H90" s="8">
        <v>18.073530000000002</v>
      </c>
      <c r="I90" s="8">
        <v>-15.958237</v>
      </c>
      <c r="J90" s="15">
        <v>27</v>
      </c>
      <c r="K90" s="30">
        <v>1103631</v>
      </c>
      <c r="L90" s="11">
        <f t="shared" si="3"/>
        <v>2.4464698798783289</v>
      </c>
      <c r="M90" s="14">
        <v>3</v>
      </c>
      <c r="N90" s="21">
        <v>0.111</v>
      </c>
    </row>
    <row r="91" spans="1:14" x14ac:dyDescent="0.2">
      <c r="A91" s="7"/>
      <c r="B91" s="7" t="s">
        <v>27</v>
      </c>
      <c r="C91" s="7" t="s">
        <v>27</v>
      </c>
      <c r="D91" s="37" t="s">
        <v>130</v>
      </c>
      <c r="E91" s="14">
        <v>2015</v>
      </c>
      <c r="F91" s="14">
        <v>2015</v>
      </c>
      <c r="G91" s="38"/>
      <c r="H91" s="7">
        <v>16.659210999999999</v>
      </c>
      <c r="I91" s="7">
        <v>-9.6063010000000002</v>
      </c>
      <c r="J91" s="15">
        <v>1</v>
      </c>
      <c r="K91" s="15">
        <v>17088</v>
      </c>
      <c r="L91" s="11">
        <f t="shared" si="3"/>
        <v>5.8520599250936334</v>
      </c>
      <c r="M91" s="14">
        <v>0</v>
      </c>
      <c r="N91" s="39">
        <v>0</v>
      </c>
    </row>
    <row r="92" spans="1:14" x14ac:dyDescent="0.2">
      <c r="A92" s="7"/>
      <c r="B92" s="7" t="s">
        <v>27</v>
      </c>
      <c r="C92" s="7" t="s">
        <v>27</v>
      </c>
      <c r="D92" s="37" t="s">
        <v>131</v>
      </c>
      <c r="E92" s="14">
        <v>2015</v>
      </c>
      <c r="F92" s="14">
        <v>2015</v>
      </c>
      <c r="G92" s="38"/>
      <c r="H92" s="7">
        <v>16.346043999999999</v>
      </c>
      <c r="I92" s="7">
        <v>-13.946300000000001</v>
      </c>
      <c r="J92" s="15">
        <v>1</v>
      </c>
      <c r="K92" s="15">
        <v>7176</v>
      </c>
      <c r="L92" s="11">
        <f t="shared" si="3"/>
        <v>13.935340022296543</v>
      </c>
      <c r="M92" s="14">
        <v>0</v>
      </c>
      <c r="N92" s="39">
        <v>0</v>
      </c>
    </row>
    <row r="93" spans="1:14" x14ac:dyDescent="0.2">
      <c r="A93" s="7"/>
      <c r="B93" s="7" t="s">
        <v>27</v>
      </c>
      <c r="C93" s="7" t="s">
        <v>27</v>
      </c>
      <c r="D93" s="37" t="s">
        <v>132</v>
      </c>
      <c r="E93" s="14">
        <v>2015</v>
      </c>
      <c r="F93" s="14">
        <v>2015</v>
      </c>
      <c r="G93" s="38"/>
      <c r="H93" s="7">
        <v>15.861877</v>
      </c>
      <c r="I93" s="7">
        <v>-5.9542060000000001</v>
      </c>
      <c r="J93" s="15">
        <v>1</v>
      </c>
      <c r="K93" s="30">
        <v>10561</v>
      </c>
      <c r="L93" s="11">
        <f t="shared" si="3"/>
        <v>9.4688003030016095</v>
      </c>
      <c r="M93" s="14">
        <v>0</v>
      </c>
      <c r="N93" s="39">
        <v>0</v>
      </c>
    </row>
    <row r="94" spans="1:14" x14ac:dyDescent="0.2">
      <c r="A94" s="7"/>
      <c r="B94" s="7" t="s">
        <v>27</v>
      </c>
      <c r="C94" s="7" t="s">
        <v>27</v>
      </c>
      <c r="D94" s="37" t="s">
        <v>133</v>
      </c>
      <c r="E94" s="14">
        <v>2015</v>
      </c>
      <c r="F94" s="14">
        <v>2015</v>
      </c>
      <c r="G94" s="38"/>
      <c r="H94" s="7">
        <v>17.800916999999998</v>
      </c>
      <c r="I94" s="7">
        <v>-12.989583</v>
      </c>
      <c r="J94" s="15">
        <v>4</v>
      </c>
      <c r="K94" s="15">
        <v>17448</v>
      </c>
      <c r="L94" s="11">
        <f t="shared" si="3"/>
        <v>22.925263640531867</v>
      </c>
      <c r="M94" s="14">
        <v>3</v>
      </c>
      <c r="N94" s="39">
        <v>0.75</v>
      </c>
    </row>
    <row r="95" spans="1:14" x14ac:dyDescent="0.2">
      <c r="A95" s="7"/>
      <c r="B95" s="7" t="s">
        <v>27</v>
      </c>
      <c r="C95" s="7" t="s">
        <v>27</v>
      </c>
      <c r="D95" s="37" t="s">
        <v>134</v>
      </c>
      <c r="E95" s="14">
        <v>2015</v>
      </c>
      <c r="F95" s="14">
        <v>2015</v>
      </c>
      <c r="G95" s="38"/>
      <c r="H95" s="7">
        <v>17.880683000000001</v>
      </c>
      <c r="I95" s="7">
        <v>-12.330033</v>
      </c>
      <c r="J95" s="15">
        <v>1</v>
      </c>
      <c r="K95" s="15">
        <v>491688</v>
      </c>
      <c r="L95" s="11">
        <f t="shared" si="3"/>
        <v>0.2033810058411025</v>
      </c>
      <c r="M95" s="14">
        <v>1</v>
      </c>
      <c r="N95" s="39">
        <v>1</v>
      </c>
    </row>
    <row r="96" spans="1:14" x14ac:dyDescent="0.2">
      <c r="A96" s="7">
        <v>184</v>
      </c>
      <c r="B96" s="7" t="s">
        <v>27</v>
      </c>
      <c r="C96" s="7" t="s">
        <v>27</v>
      </c>
      <c r="D96" s="7" t="s">
        <v>135</v>
      </c>
      <c r="E96" s="14">
        <v>2015</v>
      </c>
      <c r="F96" s="14">
        <v>2015</v>
      </c>
      <c r="G96" s="7"/>
      <c r="H96" s="7">
        <v>16.625833</v>
      </c>
      <c r="I96" s="7">
        <v>-11.405533</v>
      </c>
      <c r="J96" s="15">
        <v>19</v>
      </c>
      <c r="K96" s="15">
        <v>325897</v>
      </c>
      <c r="L96" s="11">
        <f t="shared" si="3"/>
        <v>5.8300628726254002</v>
      </c>
      <c r="M96" s="14">
        <v>4</v>
      </c>
      <c r="N96" s="39">
        <v>0.21</v>
      </c>
    </row>
    <row r="97" spans="1:15" x14ac:dyDescent="0.2">
      <c r="A97" s="7"/>
      <c r="B97" s="7" t="s">
        <v>27</v>
      </c>
      <c r="C97" s="7" t="s">
        <v>27</v>
      </c>
      <c r="D97" s="7" t="s">
        <v>136</v>
      </c>
      <c r="E97" s="14">
        <v>2015</v>
      </c>
      <c r="F97" s="14">
        <v>2015</v>
      </c>
      <c r="G97" s="7"/>
      <c r="H97" s="7">
        <v>17.051615000000002</v>
      </c>
      <c r="I97" s="7">
        <v>-13.911498</v>
      </c>
      <c r="J97" s="15">
        <v>12</v>
      </c>
      <c r="K97" s="15">
        <v>312277</v>
      </c>
      <c r="L97" s="11">
        <f t="shared" si="3"/>
        <v>3.8427421808202338</v>
      </c>
      <c r="M97" s="14">
        <v>1</v>
      </c>
      <c r="N97" s="39">
        <v>8.3000000000000004E-2</v>
      </c>
    </row>
    <row r="98" spans="1:15" x14ac:dyDescent="0.2">
      <c r="A98" s="7">
        <v>135</v>
      </c>
      <c r="B98" s="8" t="s">
        <v>137</v>
      </c>
      <c r="C98" s="8" t="s">
        <v>137</v>
      </c>
      <c r="D98" s="8" t="s">
        <v>138</v>
      </c>
      <c r="E98" s="20">
        <v>2016</v>
      </c>
      <c r="F98" s="20">
        <v>2016</v>
      </c>
      <c r="G98" s="8"/>
      <c r="H98" s="8">
        <v>19.11</v>
      </c>
      <c r="I98" s="8">
        <v>1.75</v>
      </c>
      <c r="J98" s="15">
        <v>2</v>
      </c>
      <c r="K98" s="15">
        <v>5658</v>
      </c>
      <c r="L98" s="11">
        <f t="shared" si="3"/>
        <v>35.348179568752208</v>
      </c>
      <c r="M98" s="14">
        <v>0</v>
      </c>
      <c r="N98" s="39">
        <v>0</v>
      </c>
    </row>
    <row r="99" spans="1:15" x14ac:dyDescent="0.2">
      <c r="A99" s="7"/>
      <c r="B99" s="7" t="s">
        <v>137</v>
      </c>
      <c r="C99" s="7" t="s">
        <v>137</v>
      </c>
      <c r="D99" s="7" t="s">
        <v>139</v>
      </c>
      <c r="E99" s="12">
        <v>2016</v>
      </c>
      <c r="F99" s="12">
        <v>2016</v>
      </c>
      <c r="G99" s="7"/>
      <c r="H99" s="7">
        <v>16.263981000000001</v>
      </c>
      <c r="I99" s="7">
        <v>-2.7987000000000001E-2</v>
      </c>
      <c r="J99" s="15">
        <v>1</v>
      </c>
      <c r="K99" s="15">
        <v>106559</v>
      </c>
      <c r="L99" s="11">
        <f t="shared" si="3"/>
        <v>0.93844724518811184</v>
      </c>
      <c r="M99" s="14">
        <v>0</v>
      </c>
      <c r="N99" s="39">
        <v>0</v>
      </c>
    </row>
    <row r="100" spans="1:15" x14ac:dyDescent="0.2">
      <c r="A100" s="7">
        <v>347</v>
      </c>
      <c r="B100" s="8" t="s">
        <v>140</v>
      </c>
      <c r="C100" s="8" t="s">
        <v>140</v>
      </c>
      <c r="D100" s="8" t="s">
        <v>141</v>
      </c>
      <c r="E100" s="9">
        <v>2016</v>
      </c>
      <c r="F100" s="9">
        <v>2016</v>
      </c>
      <c r="G100" s="8" t="s">
        <v>142</v>
      </c>
      <c r="H100" s="8">
        <v>14.890458000000001</v>
      </c>
      <c r="I100" s="8">
        <v>5.2579969999999996</v>
      </c>
      <c r="J100" s="15">
        <v>399</v>
      </c>
      <c r="K100" s="15">
        <v>3317387</v>
      </c>
      <c r="L100" s="11">
        <f t="shared" si="3"/>
        <v>12.027538541629301</v>
      </c>
      <c r="M100" s="14">
        <v>33</v>
      </c>
      <c r="N100" s="39">
        <v>8.3000000000000004E-2</v>
      </c>
    </row>
    <row r="101" spans="1:15" x14ac:dyDescent="0.2">
      <c r="A101" s="7">
        <v>217</v>
      </c>
      <c r="B101" s="8" t="s">
        <v>143</v>
      </c>
      <c r="C101" s="8" t="s">
        <v>143</v>
      </c>
      <c r="D101" s="8" t="s">
        <v>144</v>
      </c>
      <c r="E101" s="9">
        <v>2016</v>
      </c>
      <c r="F101" s="9">
        <v>2016</v>
      </c>
      <c r="G101" s="8"/>
      <c r="H101" s="8">
        <v>-1.249317</v>
      </c>
      <c r="I101" s="8">
        <v>30.066517000000001</v>
      </c>
      <c r="J101" s="15">
        <v>8</v>
      </c>
      <c r="K101" s="15">
        <v>215885</v>
      </c>
      <c r="L101" s="11">
        <f t="shared" si="3"/>
        <v>3.7056766333927786</v>
      </c>
      <c r="M101" s="14">
        <v>2</v>
      </c>
      <c r="N101" s="39">
        <v>0.25</v>
      </c>
    </row>
    <row r="102" spans="1:15" x14ac:dyDescent="0.2">
      <c r="A102" s="7" t="s">
        <v>145</v>
      </c>
      <c r="B102" s="8" t="s">
        <v>146</v>
      </c>
      <c r="C102" s="8" t="s">
        <v>146</v>
      </c>
      <c r="D102" s="8" t="s">
        <v>147</v>
      </c>
      <c r="E102" s="9">
        <v>2017</v>
      </c>
      <c r="F102" s="9">
        <v>2018</v>
      </c>
      <c r="G102" s="8"/>
      <c r="H102" s="8">
        <v>9.0837090000000007</v>
      </c>
      <c r="I102" s="8">
        <v>29.805648000000001</v>
      </c>
      <c r="J102" s="15">
        <v>9</v>
      </c>
      <c r="K102" s="18">
        <v>335130</v>
      </c>
      <c r="L102" s="11">
        <f t="shared" si="3"/>
        <v>2.6855250201414376</v>
      </c>
      <c r="M102" s="14"/>
      <c r="N102" s="39"/>
    </row>
    <row r="103" spans="1:15" x14ac:dyDescent="0.2">
      <c r="A103" s="7">
        <v>308</v>
      </c>
      <c r="B103" s="8" t="s">
        <v>34</v>
      </c>
      <c r="C103" s="8" t="s">
        <v>34</v>
      </c>
      <c r="D103" s="8" t="s">
        <v>39</v>
      </c>
      <c r="E103" s="20">
        <v>2018</v>
      </c>
      <c r="F103" s="20">
        <v>2018</v>
      </c>
      <c r="G103" s="8" t="s">
        <v>148</v>
      </c>
      <c r="H103" s="8">
        <v>-2.3566666666666666E-2</v>
      </c>
      <c r="I103" s="8">
        <v>37.906199999999998</v>
      </c>
      <c r="J103" s="15">
        <v>21</v>
      </c>
      <c r="K103" s="18">
        <v>852963</v>
      </c>
      <c r="L103" s="11">
        <f t="shared" si="3"/>
        <v>2.4620059721230581</v>
      </c>
      <c r="M103" s="14">
        <v>3</v>
      </c>
      <c r="N103" s="39">
        <v>0.14299999999999999</v>
      </c>
    </row>
    <row r="104" spans="1:15" x14ac:dyDescent="0.2">
      <c r="A104" s="7"/>
      <c r="B104" s="7" t="s">
        <v>34</v>
      </c>
      <c r="C104" s="7" t="s">
        <v>34</v>
      </c>
      <c r="D104" s="7" t="s">
        <v>149</v>
      </c>
      <c r="E104" s="12">
        <v>2018</v>
      </c>
      <c r="F104" s="12">
        <v>2018</v>
      </c>
      <c r="G104" s="7"/>
      <c r="H104" s="7">
        <v>1.7488330000000001</v>
      </c>
      <c r="I104" s="7">
        <v>40.058633</v>
      </c>
      <c r="J104" s="15">
        <v>8</v>
      </c>
      <c r="K104" s="18">
        <v>372931</v>
      </c>
      <c r="L104" s="11">
        <f t="shared" si="3"/>
        <v>2.1451689454617608</v>
      </c>
      <c r="M104" s="14">
        <v>3</v>
      </c>
      <c r="N104" s="39">
        <v>0.375</v>
      </c>
    </row>
    <row r="105" spans="1:15" x14ac:dyDescent="0.2">
      <c r="A105" s="7"/>
      <c r="B105" s="7" t="s">
        <v>34</v>
      </c>
      <c r="C105" s="7" t="s">
        <v>34</v>
      </c>
      <c r="D105" s="7" t="s">
        <v>150</v>
      </c>
      <c r="E105" s="12">
        <v>2018</v>
      </c>
      <c r="F105" s="12">
        <v>2018</v>
      </c>
      <c r="G105" s="7"/>
      <c r="H105" s="7">
        <v>2.3355030000000001</v>
      </c>
      <c r="I105" s="7">
        <v>37.99436</v>
      </c>
      <c r="J105" s="15">
        <v>1</v>
      </c>
      <c r="K105" s="18">
        <v>964390</v>
      </c>
      <c r="L105" s="11">
        <f t="shared" si="3"/>
        <v>0.10369248955298167</v>
      </c>
      <c r="M105" s="14">
        <v>1</v>
      </c>
      <c r="N105" s="39">
        <v>1</v>
      </c>
    </row>
    <row r="106" spans="1:15" s="32" customFormat="1" x14ac:dyDescent="0.2">
      <c r="A106" s="40">
        <v>77</v>
      </c>
      <c r="B106" s="8" t="s">
        <v>71</v>
      </c>
      <c r="C106" s="8" t="s">
        <v>71</v>
      </c>
      <c r="D106" s="8" t="s">
        <v>151</v>
      </c>
      <c r="E106" s="9">
        <v>2018</v>
      </c>
      <c r="F106" s="9">
        <v>2019</v>
      </c>
      <c r="G106" s="8"/>
      <c r="H106" s="8">
        <v>-12.819283333333333</v>
      </c>
      <c r="I106" s="8">
        <v>45.156616666666665</v>
      </c>
      <c r="J106" s="41">
        <v>142</v>
      </c>
      <c r="K106" s="30">
        <v>288926</v>
      </c>
      <c r="L106" s="42">
        <f t="shared" si="3"/>
        <v>49.147532586198544</v>
      </c>
      <c r="M106" s="43">
        <v>0</v>
      </c>
      <c r="N106" s="44">
        <v>0</v>
      </c>
      <c r="O106" s="45"/>
    </row>
    <row r="107" spans="1:15" x14ac:dyDescent="0.2">
      <c r="A107" s="7">
        <v>79</v>
      </c>
      <c r="B107" s="8" t="s">
        <v>99</v>
      </c>
      <c r="C107" s="8" t="s">
        <v>152</v>
      </c>
      <c r="D107" s="8" t="s">
        <v>153</v>
      </c>
      <c r="E107" s="9">
        <v>2018</v>
      </c>
      <c r="F107" s="9">
        <v>2018</v>
      </c>
      <c r="G107" s="32"/>
      <c r="H107" s="8">
        <v>-29.133299999999998</v>
      </c>
      <c r="I107" s="8">
        <v>24.7974</v>
      </c>
      <c r="J107" s="15">
        <v>4</v>
      </c>
      <c r="K107" s="30">
        <v>2928903</v>
      </c>
      <c r="L107" s="11">
        <f t="shared" si="3"/>
        <v>0.13656990347580647</v>
      </c>
      <c r="M107" s="14">
        <v>0</v>
      </c>
      <c r="N107" s="39">
        <v>0</v>
      </c>
    </row>
    <row r="108" spans="1:15" x14ac:dyDescent="0.2">
      <c r="A108" s="26" t="s">
        <v>65</v>
      </c>
      <c r="B108" s="17" t="s">
        <v>154</v>
      </c>
      <c r="C108" s="17" t="s">
        <v>154</v>
      </c>
      <c r="D108" s="27" t="s">
        <v>155</v>
      </c>
      <c r="E108" s="20">
        <v>2019</v>
      </c>
      <c r="F108" s="20">
        <v>2019</v>
      </c>
      <c r="G108" s="27"/>
      <c r="H108" s="27">
        <v>4.8887489999999998</v>
      </c>
      <c r="I108" s="27">
        <v>18.142907000000001</v>
      </c>
      <c r="J108" s="15">
        <v>1</v>
      </c>
      <c r="K108" s="15">
        <v>441659</v>
      </c>
      <c r="L108" s="11">
        <f t="shared" si="3"/>
        <v>0.22641902463212571</v>
      </c>
      <c r="M108" s="14">
        <v>0</v>
      </c>
      <c r="N108" s="39">
        <v>0</v>
      </c>
    </row>
    <row r="109" spans="1:15" x14ac:dyDescent="0.2">
      <c r="A109" s="7" t="s">
        <v>145</v>
      </c>
      <c r="B109" s="8" t="s">
        <v>143</v>
      </c>
      <c r="C109" s="8" t="s">
        <v>143</v>
      </c>
      <c r="D109" s="17" t="s">
        <v>156</v>
      </c>
      <c r="E109" s="9">
        <v>2019</v>
      </c>
      <c r="F109" s="9">
        <v>2019</v>
      </c>
      <c r="G109" s="8"/>
      <c r="H109" s="8">
        <v>3.2412139999999998</v>
      </c>
      <c r="I109" s="8">
        <v>31.551272000000001</v>
      </c>
      <c r="J109" s="15">
        <v>2</v>
      </c>
      <c r="K109" s="30">
        <v>132040</v>
      </c>
      <c r="L109" s="11">
        <f t="shared" si="3"/>
        <v>1.514692517418964</v>
      </c>
      <c r="M109" s="14">
        <v>2</v>
      </c>
      <c r="N109" s="39">
        <v>1</v>
      </c>
    </row>
    <row r="110" spans="1:15" x14ac:dyDescent="0.2">
      <c r="A110" s="7" t="s">
        <v>20</v>
      </c>
      <c r="B110" s="8" t="s">
        <v>34</v>
      </c>
      <c r="C110" s="8" t="s">
        <v>34</v>
      </c>
      <c r="D110" s="17" t="s">
        <v>42</v>
      </c>
      <c r="E110" s="20">
        <v>2020</v>
      </c>
      <c r="F110" s="20">
        <v>2021</v>
      </c>
      <c r="G110" s="8"/>
      <c r="H110" s="8">
        <v>0.35603299999999999</v>
      </c>
      <c r="I110" s="8">
        <v>37.582383</v>
      </c>
      <c r="J110" s="51">
        <v>32</v>
      </c>
      <c r="K110" s="30">
        <v>268002</v>
      </c>
      <c r="L110" s="54">
        <f>(J110/SUM(K110:K113))*100000</f>
        <v>1.0549037861815516</v>
      </c>
      <c r="M110" s="57">
        <v>14</v>
      </c>
      <c r="N110" s="60">
        <v>0.438</v>
      </c>
    </row>
    <row r="111" spans="1:15" x14ac:dyDescent="0.2">
      <c r="A111" s="7"/>
      <c r="B111" s="7" t="s">
        <v>34</v>
      </c>
      <c r="C111" s="7" t="s">
        <v>34</v>
      </c>
      <c r="D111" s="19" t="s">
        <v>157</v>
      </c>
      <c r="E111" s="12">
        <v>2020</v>
      </c>
      <c r="F111" s="12">
        <v>2021</v>
      </c>
      <c r="G111" s="7"/>
      <c r="H111" s="7">
        <v>3.9356390000000001</v>
      </c>
      <c r="I111" s="7">
        <v>41.855116000000002</v>
      </c>
      <c r="J111" s="52"/>
      <c r="K111" s="30">
        <v>867457</v>
      </c>
      <c r="L111" s="55"/>
      <c r="M111" s="58"/>
      <c r="N111" s="61"/>
    </row>
    <row r="112" spans="1:15" x14ac:dyDescent="0.2">
      <c r="A112" s="7"/>
      <c r="B112" s="7" t="s">
        <v>34</v>
      </c>
      <c r="C112" s="7" t="s">
        <v>34</v>
      </c>
      <c r="D112" s="19" t="s">
        <v>158</v>
      </c>
      <c r="E112" s="12">
        <v>2020</v>
      </c>
      <c r="F112" s="12">
        <v>2021</v>
      </c>
      <c r="G112" s="7"/>
      <c r="H112" s="7">
        <v>-0.78392799999999996</v>
      </c>
      <c r="I112" s="7">
        <v>37.040033999999999</v>
      </c>
      <c r="J112" s="52"/>
      <c r="K112" s="30">
        <v>1056640</v>
      </c>
      <c r="L112" s="55"/>
      <c r="M112" s="58"/>
      <c r="N112" s="61"/>
    </row>
    <row r="113" spans="1:15" x14ac:dyDescent="0.2">
      <c r="A113" s="7"/>
      <c r="B113" s="7" t="s">
        <v>34</v>
      </c>
      <c r="C113" s="7" t="s">
        <v>34</v>
      </c>
      <c r="D113" s="19" t="s">
        <v>159</v>
      </c>
      <c r="E113" s="12">
        <v>2020</v>
      </c>
      <c r="F113" s="12">
        <v>2021</v>
      </c>
      <c r="G113" s="7"/>
      <c r="H113" s="7">
        <v>-0.45429999999999998</v>
      </c>
      <c r="I113" s="7">
        <v>39.646555999999997</v>
      </c>
      <c r="J113" s="53"/>
      <c r="K113" s="30">
        <v>841353</v>
      </c>
      <c r="L113" s="56"/>
      <c r="M113" s="59"/>
      <c r="N113" s="62"/>
    </row>
    <row r="114" spans="1:15" x14ac:dyDescent="0.2">
      <c r="A114" s="7" t="s">
        <v>20</v>
      </c>
      <c r="B114" s="8" t="s">
        <v>27</v>
      </c>
      <c r="C114" s="8" t="s">
        <v>27</v>
      </c>
      <c r="D114" s="17" t="s">
        <v>118</v>
      </c>
      <c r="E114" s="9">
        <v>2020</v>
      </c>
      <c r="F114" s="9">
        <v>2020</v>
      </c>
      <c r="G114" s="8"/>
      <c r="H114" s="8">
        <v>17.231756000000001</v>
      </c>
      <c r="I114" s="8">
        <v>-13.174035</v>
      </c>
      <c r="J114" s="51">
        <v>75</v>
      </c>
      <c r="K114" s="15">
        <v>367385</v>
      </c>
      <c r="L114" s="54">
        <f>(J114/SUM(K114:K124))*100000</f>
        <v>2.1379983888044145</v>
      </c>
      <c r="M114" s="57">
        <v>25</v>
      </c>
      <c r="N114" s="60">
        <v>0.33300000000000002</v>
      </c>
    </row>
    <row r="115" spans="1:15" x14ac:dyDescent="0.2">
      <c r="A115" s="7"/>
      <c r="B115" s="7" t="s">
        <v>27</v>
      </c>
      <c r="C115" s="7" t="s">
        <v>27</v>
      </c>
      <c r="D115" s="19" t="s">
        <v>119</v>
      </c>
      <c r="E115" s="14">
        <v>2020</v>
      </c>
      <c r="F115" s="14">
        <v>2020</v>
      </c>
      <c r="G115" s="7"/>
      <c r="H115" s="7">
        <v>17.86571</v>
      </c>
      <c r="I115" s="7">
        <v>-14.656938</v>
      </c>
      <c r="J115" s="52"/>
      <c r="K115" s="15">
        <v>321872</v>
      </c>
      <c r="L115" s="55"/>
      <c r="M115" s="58"/>
      <c r="N115" s="61"/>
    </row>
    <row r="116" spans="1:15" x14ac:dyDescent="0.2">
      <c r="A116" s="7"/>
      <c r="B116" s="7" t="s">
        <v>27</v>
      </c>
      <c r="C116" s="7" t="s">
        <v>27</v>
      </c>
      <c r="D116" s="19" t="s">
        <v>160</v>
      </c>
      <c r="E116" s="14">
        <v>2020</v>
      </c>
      <c r="F116" s="14">
        <v>2020</v>
      </c>
      <c r="G116" s="7"/>
      <c r="H116" s="7">
        <v>15.971736</v>
      </c>
      <c r="I116" s="7">
        <v>-12.621620999999999</v>
      </c>
      <c r="J116" s="52"/>
      <c r="K116" s="15">
        <v>396382</v>
      </c>
      <c r="L116" s="55"/>
      <c r="M116" s="58"/>
      <c r="N116" s="61"/>
    </row>
    <row r="117" spans="1:15" x14ac:dyDescent="0.2">
      <c r="A117" s="7"/>
      <c r="B117" s="7" t="s">
        <v>27</v>
      </c>
      <c r="C117" s="7" t="s">
        <v>27</v>
      </c>
      <c r="D117" s="19" t="s">
        <v>161</v>
      </c>
      <c r="E117" s="14">
        <v>2020</v>
      </c>
      <c r="F117" s="14">
        <v>2020</v>
      </c>
      <c r="G117" s="7"/>
      <c r="H117" s="7">
        <v>19.865216</v>
      </c>
      <c r="I117" s="7">
        <v>-12.805476000000001</v>
      </c>
      <c r="J117" s="52"/>
      <c r="K117" s="15">
        <v>73936</v>
      </c>
      <c r="L117" s="55"/>
      <c r="M117" s="58"/>
      <c r="N117" s="61"/>
    </row>
    <row r="118" spans="1:15" x14ac:dyDescent="0.2">
      <c r="A118" s="7"/>
      <c r="B118" s="7" t="s">
        <v>27</v>
      </c>
      <c r="C118" s="7" t="s">
        <v>27</v>
      </c>
      <c r="D118" s="19" t="s">
        <v>120</v>
      </c>
      <c r="E118" s="14">
        <v>2020</v>
      </c>
      <c r="F118" s="14">
        <v>2020</v>
      </c>
      <c r="G118" s="7"/>
      <c r="H118" s="7">
        <v>16.775956000000001</v>
      </c>
      <c r="I118" s="7">
        <v>-11.524806</v>
      </c>
      <c r="J118" s="52"/>
      <c r="K118" s="15">
        <v>384558</v>
      </c>
      <c r="L118" s="55"/>
      <c r="M118" s="58"/>
      <c r="N118" s="61"/>
    </row>
    <row r="119" spans="1:15" x14ac:dyDescent="0.2">
      <c r="A119" s="7"/>
      <c r="B119" s="7" t="s">
        <v>27</v>
      </c>
      <c r="C119" s="7" t="s">
        <v>27</v>
      </c>
      <c r="D119" s="19" t="s">
        <v>162</v>
      </c>
      <c r="E119" s="14">
        <v>2020</v>
      </c>
      <c r="F119" s="14">
        <v>2020</v>
      </c>
      <c r="G119" s="7"/>
      <c r="H119" s="7">
        <v>16.691215</v>
      </c>
      <c r="I119" s="7">
        <v>-9.5450979999999994</v>
      </c>
      <c r="J119" s="52"/>
      <c r="K119" s="15">
        <v>347049</v>
      </c>
      <c r="L119" s="55"/>
      <c r="M119" s="58"/>
      <c r="N119" s="61"/>
    </row>
    <row r="120" spans="1:15" x14ac:dyDescent="0.2">
      <c r="A120" s="7"/>
      <c r="B120" s="7" t="s">
        <v>27</v>
      </c>
      <c r="C120" s="7" t="s">
        <v>27</v>
      </c>
      <c r="D120" s="19" t="s">
        <v>163</v>
      </c>
      <c r="E120" s="14">
        <v>2020</v>
      </c>
      <c r="F120" s="14">
        <v>2020</v>
      </c>
      <c r="G120" s="7"/>
      <c r="H120" s="7">
        <v>18.673701999999999</v>
      </c>
      <c r="I120" s="7">
        <v>-7.0928769999999997</v>
      </c>
      <c r="J120" s="52"/>
      <c r="K120" s="15">
        <v>508188</v>
      </c>
      <c r="L120" s="55"/>
      <c r="M120" s="58"/>
      <c r="N120" s="61"/>
    </row>
    <row r="121" spans="1:15" x14ac:dyDescent="0.2">
      <c r="A121" s="7"/>
      <c r="B121" s="7" t="s">
        <v>27</v>
      </c>
      <c r="C121" s="7" t="s">
        <v>27</v>
      </c>
      <c r="D121" s="19" t="s">
        <v>164</v>
      </c>
      <c r="E121" s="14">
        <v>2020</v>
      </c>
      <c r="F121" s="14">
        <v>2020</v>
      </c>
      <c r="G121" s="7"/>
      <c r="H121" s="7">
        <v>15.255732999999999</v>
      </c>
      <c r="I121" s="7">
        <v>-12.254799999999999</v>
      </c>
      <c r="J121" s="52"/>
      <c r="K121" s="15">
        <v>315094</v>
      </c>
      <c r="L121" s="55"/>
      <c r="M121" s="58"/>
      <c r="N121" s="61"/>
    </row>
    <row r="122" spans="1:15" x14ac:dyDescent="0.2">
      <c r="A122" s="7"/>
      <c r="B122" s="7" t="s">
        <v>27</v>
      </c>
      <c r="C122" s="7" t="s">
        <v>27</v>
      </c>
      <c r="D122" s="46" t="s">
        <v>165</v>
      </c>
      <c r="E122" s="14">
        <v>2020</v>
      </c>
      <c r="F122" s="14">
        <v>2020</v>
      </c>
      <c r="G122" s="7"/>
      <c r="H122" s="7">
        <v>17.970929000000002</v>
      </c>
      <c r="I122" s="7">
        <v>-15.946479999999999</v>
      </c>
      <c r="J122" s="52"/>
      <c r="K122" s="15">
        <v>502294</v>
      </c>
      <c r="L122" s="55"/>
      <c r="M122" s="58"/>
      <c r="N122" s="61"/>
    </row>
    <row r="123" spans="1:15" x14ac:dyDescent="0.2">
      <c r="A123" s="7"/>
      <c r="B123" s="7" t="s">
        <v>27</v>
      </c>
      <c r="C123" s="7" t="s">
        <v>27</v>
      </c>
      <c r="D123" s="19" t="s">
        <v>166</v>
      </c>
      <c r="E123" s="14">
        <v>2020</v>
      </c>
      <c r="F123" s="14">
        <v>2020</v>
      </c>
      <c r="G123" s="7"/>
      <c r="H123" s="7">
        <v>18.150243</v>
      </c>
      <c r="I123" s="7">
        <v>-15.993256000000001</v>
      </c>
      <c r="J123" s="52"/>
      <c r="K123" s="15">
        <v>195661</v>
      </c>
      <c r="L123" s="55"/>
      <c r="M123" s="58"/>
      <c r="N123" s="61"/>
    </row>
    <row r="124" spans="1:15" x14ac:dyDescent="0.2">
      <c r="A124" s="7"/>
      <c r="B124" s="7" t="s">
        <v>27</v>
      </c>
      <c r="C124" s="7" t="s">
        <v>27</v>
      </c>
      <c r="D124" s="19" t="s">
        <v>117</v>
      </c>
      <c r="E124" s="14">
        <v>2020</v>
      </c>
      <c r="F124" s="14">
        <v>2020</v>
      </c>
      <c r="G124" s="7"/>
      <c r="H124" s="7">
        <v>18.546749999999999</v>
      </c>
      <c r="I124" s="7">
        <v>-9.9018169999999994</v>
      </c>
      <c r="J124" s="53"/>
      <c r="K124" s="15">
        <v>95535</v>
      </c>
      <c r="L124" s="56"/>
      <c r="M124" s="59"/>
      <c r="N124" s="62"/>
    </row>
    <row r="125" spans="1:15" x14ac:dyDescent="0.2">
      <c r="A125" s="7" t="s">
        <v>145</v>
      </c>
      <c r="B125" s="8" t="s">
        <v>78</v>
      </c>
      <c r="C125" s="8" t="s">
        <v>78</v>
      </c>
      <c r="D125" s="8" t="s">
        <v>167</v>
      </c>
      <c r="E125" s="9">
        <v>2020</v>
      </c>
      <c r="F125" s="9">
        <v>2020</v>
      </c>
      <c r="G125" s="8"/>
      <c r="H125" s="8">
        <v>18.444644</v>
      </c>
      <c r="I125" s="8">
        <v>30.158940999999999</v>
      </c>
      <c r="J125" s="23">
        <v>1962</v>
      </c>
      <c r="K125" s="23">
        <v>1141807</v>
      </c>
      <c r="L125" s="24">
        <f t="shared" ref="L125" si="4">(J125/K125)*100000</f>
        <v>171.83289294950896</v>
      </c>
      <c r="M125" s="47">
        <v>79</v>
      </c>
      <c r="N125" s="48">
        <v>0.04</v>
      </c>
      <c r="O125" s="25" t="s">
        <v>168</v>
      </c>
    </row>
    <row r="127" spans="1:15" x14ac:dyDescent="0.2">
      <c r="L127" s="49">
        <f>MEDIAN(L2:L125)</f>
        <v>2.5768733332226379</v>
      </c>
      <c r="M127" s="49">
        <f t="shared" ref="M127:N127" si="5">MEDIAN(M2:M125)</f>
        <v>3</v>
      </c>
      <c r="N127" s="28">
        <f t="shared" si="5"/>
        <v>0.14100000000000001</v>
      </c>
    </row>
  </sheetData>
  <mergeCells count="42">
    <mergeCell ref="M2:M4"/>
    <mergeCell ref="N2:N4"/>
    <mergeCell ref="J5:J7"/>
    <mergeCell ref="L5:L7"/>
    <mergeCell ref="M5:M7"/>
    <mergeCell ref="N5:N7"/>
    <mergeCell ref="M8:M15"/>
    <mergeCell ref="N8:N15"/>
    <mergeCell ref="M25:M30"/>
    <mergeCell ref="N25:N30"/>
    <mergeCell ref="J31:J40"/>
    <mergeCell ref="L31:L40"/>
    <mergeCell ref="M31:M40"/>
    <mergeCell ref="N31:N40"/>
    <mergeCell ref="M42:M48"/>
    <mergeCell ref="N42:N48"/>
    <mergeCell ref="M49:M56"/>
    <mergeCell ref="N49:N56"/>
    <mergeCell ref="J58:J59"/>
    <mergeCell ref="K58:K59"/>
    <mergeCell ref="L58:L59"/>
    <mergeCell ref="J60:J64"/>
    <mergeCell ref="L60:L64"/>
    <mergeCell ref="M60:M64"/>
    <mergeCell ref="N60:N64"/>
    <mergeCell ref="J65:J67"/>
    <mergeCell ref="L65:L67"/>
    <mergeCell ref="J68:J69"/>
    <mergeCell ref="L68:L69"/>
    <mergeCell ref="M70:M73"/>
    <mergeCell ref="N70:N73"/>
    <mergeCell ref="J74:J78"/>
    <mergeCell ref="M74:M78"/>
    <mergeCell ref="N74:N78"/>
    <mergeCell ref="J110:J113"/>
    <mergeCell ref="L110:L113"/>
    <mergeCell ref="M110:M113"/>
    <mergeCell ref="N110:N113"/>
    <mergeCell ref="J114:J124"/>
    <mergeCell ref="L114:L124"/>
    <mergeCell ref="M114:M124"/>
    <mergeCell ref="N114:N1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cases attack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King</dc:creator>
  <cp:lastModifiedBy>CH King</cp:lastModifiedBy>
  <dcterms:created xsi:type="dcterms:W3CDTF">2021-05-20T21:54:12Z</dcterms:created>
  <dcterms:modified xsi:type="dcterms:W3CDTF">2021-09-13T18:37:37Z</dcterms:modified>
</cp:coreProperties>
</file>