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Files\Voight Lab\ML\V2\06.21.19\12.12.19\Paper\"/>
    </mc:Choice>
  </mc:AlternateContent>
  <bookViews>
    <workbookView xWindow="0" yWindow="0" windowWidth="24660" windowHeight="10995"/>
  </bookViews>
  <sheets>
    <sheet name="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H18" i="1"/>
  <c r="K18" i="1"/>
  <c r="I18" i="1"/>
  <c r="F18" i="1"/>
  <c r="G18" i="1"/>
  <c r="E18" i="1"/>
  <c r="D18" i="1"/>
  <c r="C18" i="1"/>
  <c r="D24" i="1"/>
  <c r="D23" i="1"/>
  <c r="D22" i="1"/>
  <c r="D21" i="1"/>
  <c r="C24" i="1"/>
  <c r="C23" i="1"/>
  <c r="C22" i="1"/>
  <c r="C21" i="1"/>
  <c r="I21" i="1" l="1"/>
  <c r="I22" i="1"/>
  <c r="I23" i="1"/>
  <c r="I24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L17" i="1"/>
  <c r="L14" i="1"/>
  <c r="L15" i="1"/>
  <c r="L13" i="1"/>
  <c r="L16" i="1"/>
  <c r="L10" i="1"/>
  <c r="L11" i="1"/>
  <c r="L12" i="1"/>
  <c r="L9" i="1"/>
  <c r="L8" i="1"/>
  <c r="L7" i="1"/>
  <c r="L5" i="1"/>
  <c r="L6" i="1"/>
  <c r="L3" i="1"/>
  <c r="L4" i="1"/>
  <c r="L2" i="1"/>
  <c r="J2" i="1"/>
  <c r="J17" i="1"/>
  <c r="J14" i="1"/>
  <c r="J15" i="1"/>
  <c r="J13" i="1"/>
  <c r="J16" i="1"/>
  <c r="J10" i="1"/>
  <c r="J11" i="1"/>
  <c r="J12" i="1"/>
  <c r="J9" i="1"/>
  <c r="J8" i="1"/>
  <c r="J7" i="1"/>
  <c r="J5" i="1"/>
  <c r="J6" i="1"/>
  <c r="J3" i="1"/>
  <c r="J4" i="1"/>
  <c r="H4" i="1"/>
  <c r="H3" i="1"/>
  <c r="H6" i="1"/>
  <c r="H5" i="1"/>
  <c r="H7" i="1"/>
  <c r="H8" i="1"/>
  <c r="H9" i="1"/>
  <c r="H12" i="1"/>
  <c r="H11" i="1"/>
  <c r="H10" i="1"/>
  <c r="H16" i="1"/>
  <c r="H13" i="1"/>
  <c r="H15" i="1"/>
  <c r="H14" i="1"/>
  <c r="H17" i="1"/>
  <c r="H2" i="1"/>
  <c r="J24" i="1" l="1"/>
  <c r="H24" i="1"/>
  <c r="H23" i="1"/>
  <c r="H22" i="1"/>
  <c r="H21" i="1"/>
  <c r="J23" i="1"/>
  <c r="J22" i="1"/>
  <c r="L22" i="1"/>
  <c r="J21" i="1"/>
  <c r="L24" i="1"/>
  <c r="L23" i="1"/>
  <c r="L21" i="1"/>
</calcChain>
</file>

<file path=xl/sharedStrings.xml><?xml version="1.0" encoding="utf-8"?>
<sst xmlns="http://schemas.openxmlformats.org/spreadsheetml/2006/main" count="51" uniqueCount="35">
  <si>
    <t>Trait</t>
  </si>
  <si>
    <t>Phenotype</t>
  </si>
  <si>
    <t>autoimmune</t>
  </si>
  <si>
    <t>Crohn's Disease</t>
  </si>
  <si>
    <t>Ulcerative colitis</t>
  </si>
  <si>
    <t>Inflammatory Bowel Disorder (IBD)</t>
  </si>
  <si>
    <t>platelets</t>
  </si>
  <si>
    <t>Mean Platelet Volume</t>
  </si>
  <si>
    <t>Platelet Distribution Width</t>
  </si>
  <si>
    <t>Plateletcrit</t>
  </si>
  <si>
    <t>Platelet Count</t>
  </si>
  <si>
    <t>RBC</t>
  </si>
  <si>
    <t>Red Blood Cell Count</t>
  </si>
  <si>
    <t>Red Blood Cell Distribution Width</t>
  </si>
  <si>
    <t>Hematocrit</t>
  </si>
  <si>
    <t>Mean Red Blood Cell Volume</t>
  </si>
  <si>
    <t>WBC</t>
  </si>
  <si>
    <t>Neutrophil Count</t>
  </si>
  <si>
    <t>Basophil Count</t>
  </si>
  <si>
    <t>Eosinophil Count</t>
  </si>
  <si>
    <t>Monocyte Count</t>
  </si>
  <si>
    <t>Granulocyte Count</t>
  </si>
  <si>
    <t>cred sets with &gt; 1 SNP</t>
  </si>
  <si>
    <t>max snp #</t>
  </si>
  <si>
    <t>avg # snps</t>
  </si>
  <si>
    <t>totals by trait</t>
  </si>
  <si>
    <t>totals</t>
  </si>
  <si>
    <t>all</t>
  </si>
  <si>
    <t>loci with cred sets</t>
  </si>
  <si>
    <t>% FDR&gt;0.5</t>
  </si>
  <si>
    <t># FDR&gt;0.5</t>
  </si>
  <si>
    <t># FDR&gt;0.25</t>
  </si>
  <si>
    <t>% FDR&gt;0.25</t>
  </si>
  <si>
    <t># FDR&gt;0.1</t>
  </si>
  <si>
    <t>% FDR&gt;0.1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</si>
</sst>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2" fontId="0" fillId="0" borderId="0" xfId="0" applyNumberFormat="1"/>
    <xf numFmtId="1" fontId="0" fillId="0" borderId="0" xfId="0" applyNumberFormat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M27" sqref="M27"/>
    </sheetView>
  </sheetViews>
  <sheetFormatPr defaultRowHeight="15" x14ac:dyDescent="0.25"/>
  <cols>
    <col min="1" max="1" width="32.5703125" style="1" bestFit="1" customWidth="1"/>
    <col min="2" max="2" width="12.42578125" style="1" bestFit="1" customWidth="1"/>
    <col min="3" max="3" width="9.7109375" bestFit="1" customWidth="1"/>
    <col min="4" max="4" width="9.85546875" bestFit="1" customWidth="1"/>
    <col min="5" max="5" width="17" bestFit="1" customWidth="1"/>
    <col min="6" max="6" width="20.42578125" bestFit="1" customWidth="1"/>
    <col min="7" max="7" width="9.42578125" bestFit="1" customWidth="1"/>
    <col min="8" max="8" width="10" style="2" bestFit="1" customWidth="1"/>
    <col min="9" max="9" width="10.42578125" bestFit="1" customWidth="1"/>
    <col min="10" max="10" width="11" style="2" bestFit="1" customWidth="1"/>
    <col min="11" max="11" width="9.42578125" bestFit="1" customWidth="1"/>
    <col min="12" max="12" width="10" style="2" bestFit="1" customWidth="1"/>
  </cols>
  <sheetData>
    <row r="1" spans="1:12" x14ac:dyDescent="0.25">
      <c r="A1" s="1" t="s">
        <v>1</v>
      </c>
      <c r="B1" s="1" t="s">
        <v>0</v>
      </c>
      <c r="C1" s="1" t="s">
        <v>23</v>
      </c>
      <c r="D1" s="1" t="s">
        <v>24</v>
      </c>
      <c r="E1" s="1" t="s">
        <v>28</v>
      </c>
      <c r="F1" s="1" t="s">
        <v>22</v>
      </c>
      <c r="G1" s="1" t="s">
        <v>30</v>
      </c>
      <c r="H1" s="1" t="s">
        <v>29</v>
      </c>
      <c r="I1" s="1" t="s">
        <v>31</v>
      </c>
      <c r="J1" s="1" t="s">
        <v>32</v>
      </c>
      <c r="K1" s="1" t="s">
        <v>33</v>
      </c>
      <c r="L1" s="1" t="s">
        <v>34</v>
      </c>
    </row>
    <row r="2" spans="1:12" x14ac:dyDescent="0.25">
      <c r="A2" s="1" t="s">
        <v>3</v>
      </c>
      <c r="B2" s="1" t="s">
        <v>2</v>
      </c>
      <c r="C2">
        <v>85</v>
      </c>
      <c r="D2" s="3">
        <v>19.5745</v>
      </c>
      <c r="E2">
        <v>47</v>
      </c>
      <c r="F2" s="1">
        <v>44</v>
      </c>
      <c r="G2">
        <v>21</v>
      </c>
      <c r="H2" s="2">
        <f t="shared" ref="H2:H18" si="0">G2/$F2</f>
        <v>0.47727272727272729</v>
      </c>
      <c r="I2">
        <v>16</v>
      </c>
      <c r="J2" s="2">
        <f t="shared" ref="J2:J18" si="1">I2/$F2</f>
        <v>0.36363636363636365</v>
      </c>
      <c r="K2">
        <v>10</v>
      </c>
      <c r="L2" s="2">
        <f t="shared" ref="L2:L18" si="2">K2/$F2</f>
        <v>0.22727272727272727</v>
      </c>
    </row>
    <row r="3" spans="1:12" x14ac:dyDescent="0.25">
      <c r="A3" s="1" t="s">
        <v>5</v>
      </c>
      <c r="B3" s="1" t="s">
        <v>2</v>
      </c>
      <c r="C3">
        <v>90</v>
      </c>
      <c r="D3" s="3">
        <v>17.154800000000002</v>
      </c>
      <c r="E3">
        <v>155</v>
      </c>
      <c r="F3" s="1">
        <v>142</v>
      </c>
      <c r="G3">
        <v>75</v>
      </c>
      <c r="H3" s="2">
        <f t="shared" si="0"/>
        <v>0.528169014084507</v>
      </c>
      <c r="I3">
        <v>72</v>
      </c>
      <c r="J3" s="2">
        <f t="shared" si="1"/>
        <v>0.50704225352112675</v>
      </c>
      <c r="K3">
        <v>41</v>
      </c>
      <c r="L3" s="2">
        <f t="shared" si="2"/>
        <v>0.28873239436619719</v>
      </c>
    </row>
    <row r="4" spans="1:12" x14ac:dyDescent="0.25">
      <c r="A4" s="1" t="s">
        <v>4</v>
      </c>
      <c r="B4" s="1" t="s">
        <v>2</v>
      </c>
      <c r="C4">
        <v>108</v>
      </c>
      <c r="D4" s="3">
        <v>17.3429</v>
      </c>
      <c r="E4">
        <v>35</v>
      </c>
      <c r="F4" s="1">
        <v>32</v>
      </c>
      <c r="G4">
        <v>17</v>
      </c>
      <c r="H4" s="2">
        <f t="shared" si="0"/>
        <v>0.53125</v>
      </c>
      <c r="I4">
        <v>17</v>
      </c>
      <c r="J4" s="2">
        <f t="shared" si="1"/>
        <v>0.53125</v>
      </c>
      <c r="K4">
        <v>13</v>
      </c>
      <c r="L4" s="2">
        <f t="shared" si="2"/>
        <v>0.40625</v>
      </c>
    </row>
    <row r="5" spans="1:12" x14ac:dyDescent="0.25">
      <c r="A5" s="1" t="s">
        <v>8</v>
      </c>
      <c r="B5" s="1" t="s">
        <v>6</v>
      </c>
      <c r="C5">
        <v>59</v>
      </c>
      <c r="D5" s="3">
        <v>9.9946199999999994</v>
      </c>
      <c r="E5">
        <v>186</v>
      </c>
      <c r="F5" s="1">
        <v>133</v>
      </c>
      <c r="G5">
        <v>74</v>
      </c>
      <c r="H5" s="2">
        <f t="shared" si="0"/>
        <v>0.55639097744360899</v>
      </c>
      <c r="I5">
        <v>74</v>
      </c>
      <c r="J5" s="2">
        <f t="shared" si="1"/>
        <v>0.55639097744360899</v>
      </c>
      <c r="K5">
        <v>35</v>
      </c>
      <c r="L5" s="2">
        <f t="shared" si="2"/>
        <v>0.26315789473684209</v>
      </c>
    </row>
    <row r="6" spans="1:12" x14ac:dyDescent="0.25">
      <c r="A6" s="1" t="s">
        <v>7</v>
      </c>
      <c r="B6" s="1" t="s">
        <v>6</v>
      </c>
      <c r="C6">
        <v>71</v>
      </c>
      <c r="D6" s="3">
        <v>9.60595</v>
      </c>
      <c r="E6">
        <v>269</v>
      </c>
      <c r="F6" s="1">
        <v>189</v>
      </c>
      <c r="G6">
        <v>106</v>
      </c>
      <c r="H6" s="2">
        <f t="shared" si="0"/>
        <v>0.56084656084656082</v>
      </c>
      <c r="I6">
        <v>102</v>
      </c>
      <c r="J6" s="2">
        <f t="shared" si="1"/>
        <v>0.53968253968253965</v>
      </c>
      <c r="K6">
        <v>40</v>
      </c>
      <c r="L6" s="2">
        <f t="shared" si="2"/>
        <v>0.21164021164021163</v>
      </c>
    </row>
    <row r="7" spans="1:12" x14ac:dyDescent="0.25">
      <c r="A7" s="1" t="s">
        <v>9</v>
      </c>
      <c r="B7" s="1" t="s">
        <v>6</v>
      </c>
      <c r="C7">
        <v>82</v>
      </c>
      <c r="D7" s="3">
        <v>11.8908</v>
      </c>
      <c r="E7">
        <v>238</v>
      </c>
      <c r="F7" s="1">
        <v>178</v>
      </c>
      <c r="G7">
        <v>97</v>
      </c>
      <c r="H7" s="2">
        <f t="shared" si="0"/>
        <v>0.5449438202247191</v>
      </c>
      <c r="I7">
        <v>89</v>
      </c>
      <c r="J7" s="2">
        <f t="shared" si="1"/>
        <v>0.5</v>
      </c>
      <c r="K7">
        <v>45</v>
      </c>
      <c r="L7" s="2">
        <f t="shared" si="2"/>
        <v>0.25280898876404495</v>
      </c>
    </row>
    <row r="8" spans="1:12" x14ac:dyDescent="0.25">
      <c r="A8" s="1" t="s">
        <v>10</v>
      </c>
      <c r="B8" s="1" t="s">
        <v>6</v>
      </c>
      <c r="C8">
        <v>86</v>
      </c>
      <c r="D8" s="3">
        <v>13.170500000000001</v>
      </c>
      <c r="E8">
        <v>258</v>
      </c>
      <c r="F8" s="1">
        <v>192</v>
      </c>
      <c r="G8">
        <v>102</v>
      </c>
      <c r="H8" s="2">
        <f t="shared" si="0"/>
        <v>0.53125</v>
      </c>
      <c r="I8">
        <v>109</v>
      </c>
      <c r="J8" s="2">
        <f t="shared" si="1"/>
        <v>0.56770833333333337</v>
      </c>
      <c r="K8">
        <v>44</v>
      </c>
      <c r="L8" s="2">
        <f t="shared" si="2"/>
        <v>0.22916666666666666</v>
      </c>
    </row>
    <row r="9" spans="1:12" x14ac:dyDescent="0.25">
      <c r="A9" s="1" t="s">
        <v>12</v>
      </c>
      <c r="B9" s="1" t="s">
        <v>11</v>
      </c>
      <c r="C9">
        <v>110</v>
      </c>
      <c r="D9" s="3">
        <v>12.538500000000001</v>
      </c>
      <c r="E9">
        <v>195</v>
      </c>
      <c r="F9" s="1">
        <v>161</v>
      </c>
      <c r="G9">
        <v>56</v>
      </c>
      <c r="H9" s="2">
        <f t="shared" si="0"/>
        <v>0.34782608695652173</v>
      </c>
      <c r="I9">
        <v>83</v>
      </c>
      <c r="J9" s="2">
        <f t="shared" si="1"/>
        <v>0.51552795031055898</v>
      </c>
      <c r="K9">
        <v>42</v>
      </c>
      <c r="L9" s="2">
        <f t="shared" si="2"/>
        <v>0.2608695652173913</v>
      </c>
    </row>
    <row r="10" spans="1:12" x14ac:dyDescent="0.25">
      <c r="A10" s="1" t="s">
        <v>15</v>
      </c>
      <c r="B10" s="1" t="s">
        <v>11</v>
      </c>
      <c r="C10">
        <v>159</v>
      </c>
      <c r="D10" s="3">
        <v>10.779400000000001</v>
      </c>
      <c r="E10">
        <v>281</v>
      </c>
      <c r="F10" s="1">
        <v>202</v>
      </c>
      <c r="G10">
        <v>49</v>
      </c>
      <c r="H10" s="2">
        <f t="shared" si="0"/>
        <v>0.24257425742574257</v>
      </c>
      <c r="I10">
        <v>111</v>
      </c>
      <c r="J10" s="2">
        <f t="shared" si="1"/>
        <v>0.54950495049504955</v>
      </c>
      <c r="K10">
        <v>64</v>
      </c>
      <c r="L10" s="2">
        <f t="shared" si="2"/>
        <v>0.31683168316831684</v>
      </c>
    </row>
    <row r="11" spans="1:12" x14ac:dyDescent="0.25">
      <c r="A11" s="1" t="s">
        <v>14</v>
      </c>
      <c r="B11" s="1" t="s">
        <v>11</v>
      </c>
      <c r="C11">
        <v>193</v>
      </c>
      <c r="D11" s="3">
        <v>13.8689</v>
      </c>
      <c r="E11">
        <v>122</v>
      </c>
      <c r="F11" s="1">
        <v>96</v>
      </c>
      <c r="G11">
        <v>36</v>
      </c>
      <c r="H11" s="2">
        <f t="shared" si="0"/>
        <v>0.375</v>
      </c>
      <c r="I11">
        <v>43</v>
      </c>
      <c r="J11" s="2">
        <f t="shared" si="1"/>
        <v>0.44791666666666669</v>
      </c>
      <c r="K11">
        <v>19</v>
      </c>
      <c r="L11" s="2">
        <f t="shared" si="2"/>
        <v>0.19791666666666666</v>
      </c>
    </row>
    <row r="12" spans="1:12" x14ac:dyDescent="0.25">
      <c r="A12" s="1" t="s">
        <v>13</v>
      </c>
      <c r="B12" s="1" t="s">
        <v>11</v>
      </c>
      <c r="C12">
        <v>209</v>
      </c>
      <c r="D12" s="3">
        <v>12.089</v>
      </c>
      <c r="E12">
        <v>191</v>
      </c>
      <c r="F12" s="1">
        <v>156</v>
      </c>
      <c r="G12">
        <v>54</v>
      </c>
      <c r="H12" s="2">
        <f t="shared" si="0"/>
        <v>0.34615384615384615</v>
      </c>
      <c r="I12">
        <v>84</v>
      </c>
      <c r="J12" s="2">
        <f t="shared" si="1"/>
        <v>0.53846153846153844</v>
      </c>
      <c r="K12">
        <v>44</v>
      </c>
      <c r="L12" s="2">
        <f t="shared" si="2"/>
        <v>0.28205128205128205</v>
      </c>
    </row>
    <row r="13" spans="1:12" x14ac:dyDescent="0.25">
      <c r="A13" s="1" t="s">
        <v>18</v>
      </c>
      <c r="B13" s="1" t="s">
        <v>16</v>
      </c>
      <c r="C13">
        <v>66</v>
      </c>
      <c r="D13" s="3">
        <v>12.671200000000001</v>
      </c>
      <c r="E13">
        <v>73</v>
      </c>
      <c r="F13" s="1">
        <v>57</v>
      </c>
      <c r="G13">
        <v>21</v>
      </c>
      <c r="H13" s="2">
        <f t="shared" si="0"/>
        <v>0.36842105263157893</v>
      </c>
      <c r="I13">
        <v>30</v>
      </c>
      <c r="J13" s="2">
        <f t="shared" si="1"/>
        <v>0.52631578947368418</v>
      </c>
      <c r="K13">
        <v>21</v>
      </c>
      <c r="L13" s="2">
        <f t="shared" si="2"/>
        <v>0.36842105263157893</v>
      </c>
    </row>
    <row r="14" spans="1:12" x14ac:dyDescent="0.25">
      <c r="A14" s="1" t="s">
        <v>20</v>
      </c>
      <c r="B14" s="1" t="s">
        <v>16</v>
      </c>
      <c r="C14">
        <v>66</v>
      </c>
      <c r="D14" s="3">
        <v>10.054500000000001</v>
      </c>
      <c r="E14">
        <v>220</v>
      </c>
      <c r="F14" s="1">
        <v>150</v>
      </c>
      <c r="G14">
        <v>61</v>
      </c>
      <c r="H14" s="2">
        <f t="shared" si="0"/>
        <v>0.40666666666666668</v>
      </c>
      <c r="I14">
        <v>72</v>
      </c>
      <c r="J14" s="2">
        <f t="shared" si="1"/>
        <v>0.48</v>
      </c>
      <c r="K14">
        <v>38</v>
      </c>
      <c r="L14" s="2">
        <f t="shared" si="2"/>
        <v>0.25333333333333335</v>
      </c>
    </row>
    <row r="15" spans="1:12" x14ac:dyDescent="0.25">
      <c r="A15" s="1" t="s">
        <v>19</v>
      </c>
      <c r="B15" s="1" t="s">
        <v>16</v>
      </c>
      <c r="C15">
        <v>116</v>
      </c>
      <c r="D15" s="3">
        <v>12.909599999999999</v>
      </c>
      <c r="E15">
        <v>188</v>
      </c>
      <c r="F15" s="1">
        <v>143</v>
      </c>
      <c r="G15">
        <v>66</v>
      </c>
      <c r="H15" s="2">
        <f t="shared" si="0"/>
        <v>0.46153846153846156</v>
      </c>
      <c r="I15">
        <v>70</v>
      </c>
      <c r="J15" s="2">
        <f t="shared" si="1"/>
        <v>0.48951048951048953</v>
      </c>
      <c r="K15">
        <v>50</v>
      </c>
      <c r="L15" s="2">
        <f t="shared" si="2"/>
        <v>0.34965034965034963</v>
      </c>
    </row>
    <row r="16" spans="1:12" x14ac:dyDescent="0.25">
      <c r="A16" s="1" t="s">
        <v>17</v>
      </c>
      <c r="B16" s="1" t="s">
        <v>16</v>
      </c>
      <c r="C16">
        <v>167</v>
      </c>
      <c r="D16" s="3">
        <v>14.172700000000001</v>
      </c>
      <c r="E16">
        <v>139</v>
      </c>
      <c r="F16" s="1">
        <v>117</v>
      </c>
      <c r="G16">
        <v>58</v>
      </c>
      <c r="H16" s="2">
        <f t="shared" si="0"/>
        <v>0.49572649572649574</v>
      </c>
      <c r="I16">
        <v>62</v>
      </c>
      <c r="J16" s="2">
        <f t="shared" si="1"/>
        <v>0.52991452991452992</v>
      </c>
      <c r="K16">
        <v>37</v>
      </c>
      <c r="L16" s="2">
        <f t="shared" si="2"/>
        <v>0.31623931623931623</v>
      </c>
    </row>
    <row r="17" spans="1:15" x14ac:dyDescent="0.25">
      <c r="A17" s="1" t="s">
        <v>21</v>
      </c>
      <c r="B17" s="1" t="s">
        <v>16</v>
      </c>
      <c r="C17">
        <v>197</v>
      </c>
      <c r="D17" s="3">
        <v>14.831</v>
      </c>
      <c r="E17">
        <v>142</v>
      </c>
      <c r="F17" s="1">
        <v>116</v>
      </c>
      <c r="G17">
        <v>57</v>
      </c>
      <c r="H17" s="2">
        <f t="shared" si="0"/>
        <v>0.49137931034482757</v>
      </c>
      <c r="I17">
        <v>57</v>
      </c>
      <c r="J17" s="2">
        <f t="shared" si="1"/>
        <v>0.49137931034482757</v>
      </c>
      <c r="K17">
        <v>34</v>
      </c>
      <c r="L17" s="2">
        <f t="shared" si="2"/>
        <v>0.29310344827586204</v>
      </c>
    </row>
    <row r="18" spans="1:15" x14ac:dyDescent="0.25">
      <c r="A18" s="1" t="s">
        <v>26</v>
      </c>
      <c r="B18" s="1" t="s">
        <v>27</v>
      </c>
      <c r="C18">
        <f>MAX(C2:C17)</f>
        <v>209</v>
      </c>
      <c r="D18" s="3">
        <f>AVERAGE(D2:D17)</f>
        <v>13.290554374999999</v>
      </c>
      <c r="E18">
        <f>SUM(E2:E17)</f>
        <v>2739</v>
      </c>
      <c r="F18">
        <f t="shared" ref="F18:K18" si="3">SUM(F2:F17)</f>
        <v>2108</v>
      </c>
      <c r="G18">
        <f t="shared" si="3"/>
        <v>950</v>
      </c>
      <c r="H18" s="2">
        <f t="shared" si="0"/>
        <v>0.45066413662239091</v>
      </c>
      <c r="I18">
        <f t="shared" si="3"/>
        <v>1091</v>
      </c>
      <c r="J18" s="2">
        <f t="shared" si="1"/>
        <v>0.51755218216318788</v>
      </c>
      <c r="K18">
        <f t="shared" si="3"/>
        <v>577</v>
      </c>
      <c r="L18" s="2">
        <f t="shared" si="2"/>
        <v>0.27371916508538902</v>
      </c>
    </row>
    <row r="20" spans="1:15" x14ac:dyDescent="0.25">
      <c r="A20" s="4" t="s">
        <v>25</v>
      </c>
    </row>
    <row r="21" spans="1:15" x14ac:dyDescent="0.25">
      <c r="B21" s="1" t="s">
        <v>2</v>
      </c>
      <c r="C21">
        <f>MAX(C2:C4)</f>
        <v>108</v>
      </c>
      <c r="D21" s="3">
        <f>AVERAGE(D2:D4)</f>
        <v>18.024066666666666</v>
      </c>
      <c r="E21">
        <f t="shared" ref="E21:K21" si="4">SUM(E2:E4)</f>
        <v>237</v>
      </c>
      <c r="F21">
        <f t="shared" si="4"/>
        <v>218</v>
      </c>
      <c r="G21">
        <f t="shared" si="4"/>
        <v>113</v>
      </c>
      <c r="H21" s="2">
        <f>G21/$F21</f>
        <v>0.51834862385321101</v>
      </c>
      <c r="I21">
        <f t="shared" si="4"/>
        <v>105</v>
      </c>
      <c r="J21" s="2">
        <f>I21/$F21</f>
        <v>0.48165137614678899</v>
      </c>
      <c r="K21">
        <f t="shared" si="4"/>
        <v>64</v>
      </c>
      <c r="L21" s="2">
        <f>K21/$F21</f>
        <v>0.29357798165137616</v>
      </c>
    </row>
    <row r="22" spans="1:15" x14ac:dyDescent="0.25">
      <c r="B22" s="1" t="s">
        <v>6</v>
      </c>
      <c r="C22">
        <f>MAX(C5:C8)</f>
        <v>86</v>
      </c>
      <c r="D22" s="3">
        <f>AVERAGE(D5:D8)</f>
        <v>11.165467499999998</v>
      </c>
      <c r="E22">
        <f t="shared" ref="E22:K22" si="5">SUM(E5:E8)</f>
        <v>951</v>
      </c>
      <c r="F22">
        <f t="shared" si="5"/>
        <v>692</v>
      </c>
      <c r="G22">
        <f t="shared" si="5"/>
        <v>379</v>
      </c>
      <c r="H22" s="2">
        <f t="shared" ref="H22" si="6">G22/$F22</f>
        <v>0.54768786127167635</v>
      </c>
      <c r="I22">
        <f t="shared" si="5"/>
        <v>374</v>
      </c>
      <c r="J22" s="2">
        <f t="shared" ref="J22:L24" si="7">I22/$F22</f>
        <v>0.54046242774566478</v>
      </c>
      <c r="K22">
        <f t="shared" si="5"/>
        <v>164</v>
      </c>
      <c r="L22" s="2">
        <f t="shared" si="7"/>
        <v>0.23699421965317918</v>
      </c>
    </row>
    <row r="23" spans="1:15" x14ac:dyDescent="0.25">
      <c r="B23" s="1" t="s">
        <v>11</v>
      </c>
      <c r="C23">
        <f>MAX(C9:C12)</f>
        <v>209</v>
      </c>
      <c r="D23" s="3">
        <f>AVERAGE(D9:D12)</f>
        <v>12.318950000000001</v>
      </c>
      <c r="E23">
        <f t="shared" ref="E23:K23" si="8">SUM(E9:E12)</f>
        <v>789</v>
      </c>
      <c r="F23">
        <f t="shared" si="8"/>
        <v>615</v>
      </c>
      <c r="G23">
        <f t="shared" si="8"/>
        <v>195</v>
      </c>
      <c r="H23" s="2">
        <f t="shared" ref="H23" si="9">G23/$F23</f>
        <v>0.31707317073170732</v>
      </c>
      <c r="I23">
        <f t="shared" si="8"/>
        <v>321</v>
      </c>
      <c r="J23" s="2">
        <f t="shared" si="7"/>
        <v>0.52195121951219514</v>
      </c>
      <c r="K23">
        <f t="shared" si="8"/>
        <v>169</v>
      </c>
      <c r="L23" s="2">
        <f t="shared" si="7"/>
        <v>0.27479674796747966</v>
      </c>
      <c r="O23" s="2"/>
    </row>
    <row r="24" spans="1:15" x14ac:dyDescent="0.25">
      <c r="B24" s="1" t="s">
        <v>16</v>
      </c>
      <c r="C24">
        <f>MAX(C13:C17)</f>
        <v>197</v>
      </c>
      <c r="D24" s="3">
        <f>AVERAGE(D13:D17)</f>
        <v>12.9278</v>
      </c>
      <c r="E24">
        <f t="shared" ref="E24:K24" si="10">SUM(E13:E17)</f>
        <v>762</v>
      </c>
      <c r="F24">
        <f t="shared" si="10"/>
        <v>583</v>
      </c>
      <c r="G24">
        <f t="shared" si="10"/>
        <v>263</v>
      </c>
      <c r="H24" s="2">
        <f t="shared" ref="H24" si="11">G24/$F24</f>
        <v>0.451114922813036</v>
      </c>
      <c r="I24">
        <f t="shared" si="10"/>
        <v>291</v>
      </c>
      <c r="J24" s="2">
        <f t="shared" si="7"/>
        <v>0.49914236706689535</v>
      </c>
      <c r="K24">
        <f t="shared" si="10"/>
        <v>180</v>
      </c>
      <c r="L24" s="2">
        <f t="shared" si="7"/>
        <v>0.30874785591766724</v>
      </c>
    </row>
  </sheetData>
  <sortState ref="A2:L17">
    <sortCondition ref="B2:B17"/>
    <sortCondition ref="C2:C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2020-09-16T14:52:29Z</dcterms:created>
  <dcterms:modified xsi:type="dcterms:W3CDTF">2021-08-24T19:46:00Z</dcterms:modified>
</cp:coreProperties>
</file>